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ou\Desktop\12348\"/>
    </mc:Choice>
  </mc:AlternateContent>
  <bookViews>
    <workbookView xWindow="0" yWindow="0" windowWidth="19200" windowHeight="6675" firstSheet="5" activeTab="5"/>
  </bookViews>
  <sheets>
    <sheet name="pct hist" sheetId="3" state="hidden" r:id="rId1"/>
    <sheet name="18Q4" sheetId="5" state="hidden" r:id="rId2"/>
    <sheet name="Districts" sheetId="8" state="hidden" r:id="rId3"/>
    <sheet name="19Q1a" sheetId="1" state="hidden" r:id="rId4"/>
    <sheet name="19Q1c" sheetId="2" state="hidden" r:id="rId5"/>
    <sheet name="19Q1e" sheetId="6" r:id="rId6"/>
    <sheet name="compare" sheetId="7" r:id="rId7"/>
  </sheets>
  <externalReferences>
    <externalReference r:id="rId8"/>
    <externalReference r:id="rId9"/>
  </externalReferences>
  <definedNames>
    <definedName name="_18Q4">'18Q4'!$B$10:$Z$938</definedName>
    <definedName name="_19Q1a">'19Q1a'!$B$10:$I$872</definedName>
    <definedName name="_19Q1c">'19Q1c'!$B$10:$Y$885</definedName>
    <definedName name="_19Q1e">'19Q1e'!$B$10:$Y$890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'18Q4'!$A$9:$AE$939</definedName>
    <definedName name="_xlnm._FilterDatabase" localSheetId="3" hidden="1">'19Q1a'!$A$9:$M$873</definedName>
    <definedName name="_xlnm._FilterDatabase" localSheetId="4" hidden="1">'19Q1c'!$A$9:$AA$886</definedName>
    <definedName name="_xlnm._FilterDatabase" localSheetId="5" hidden="1">'19Q1e'!$A$9:$Y$891</definedName>
    <definedName name="_xlnm._FilterDatabase" localSheetId="6" hidden="1">compare!$A$9:$S$891</definedName>
    <definedName name="_xlnm._FilterDatabase" localSheetId="2" hidden="1">Districts!$A$9:$G$450</definedName>
    <definedName name="_xlnm._FilterDatabase" localSheetId="0" hidden="1">'pct hist'!$A$9:$R$450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distinfo">Districts!$A$10:$H$450</definedName>
    <definedName name="ignore" hidden="1">[1]CALC!#REF!</definedName>
    <definedName name="_xlnm.Print_Area" localSheetId="5">'19Q1e'!$A$1:$Y$891</definedName>
    <definedName name="_xlnm.Print_Area" localSheetId="6">compare!$A$1:$S$891</definedName>
    <definedName name="_xlnm.Print_Area" localSheetId="0">'pct hist'!$A$1:$P$450</definedName>
    <definedName name="_xlnm.Print_Titles" localSheetId="5">'19Q1e'!$8:$9</definedName>
    <definedName name="_xlnm.Print_Titles" localSheetId="6">compare!$7:$9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0" i="8" l="1"/>
  <c r="D450" i="8"/>
  <c r="D362" i="8"/>
  <c r="D361" i="8"/>
  <c r="M11" i="5" l="1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4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M748" i="5"/>
  <c r="M749" i="5"/>
  <c r="M750" i="5"/>
  <c r="M751" i="5"/>
  <c r="M752" i="5"/>
  <c r="M753" i="5"/>
  <c r="M754" i="5"/>
  <c r="M755" i="5"/>
  <c r="M756" i="5"/>
  <c r="M757" i="5"/>
  <c r="M758" i="5"/>
  <c r="M759" i="5"/>
  <c r="M760" i="5"/>
  <c r="M761" i="5"/>
  <c r="M762" i="5"/>
  <c r="M763" i="5"/>
  <c r="M764" i="5"/>
  <c r="M765" i="5"/>
  <c r="M766" i="5"/>
  <c r="M767" i="5"/>
  <c r="M768" i="5"/>
  <c r="M769" i="5"/>
  <c r="M770" i="5"/>
  <c r="M771" i="5"/>
  <c r="M772" i="5"/>
  <c r="M773" i="5"/>
  <c r="M774" i="5"/>
  <c r="M775" i="5"/>
  <c r="M776" i="5"/>
  <c r="M777" i="5"/>
  <c r="M778" i="5"/>
  <c r="M779" i="5"/>
  <c r="M780" i="5"/>
  <c r="M781" i="5"/>
  <c r="M782" i="5"/>
  <c r="M783" i="5"/>
  <c r="M784" i="5"/>
  <c r="M785" i="5"/>
  <c r="M786" i="5"/>
  <c r="M787" i="5"/>
  <c r="M788" i="5"/>
  <c r="M789" i="5"/>
  <c r="M790" i="5"/>
  <c r="M791" i="5"/>
  <c r="M792" i="5"/>
  <c r="M793" i="5"/>
  <c r="M794" i="5"/>
  <c r="M795" i="5"/>
  <c r="M796" i="5"/>
  <c r="M797" i="5"/>
  <c r="M798" i="5"/>
  <c r="M799" i="5"/>
  <c r="M800" i="5"/>
  <c r="M801" i="5"/>
  <c r="M802" i="5"/>
  <c r="M803" i="5"/>
  <c r="M804" i="5"/>
  <c r="M805" i="5"/>
  <c r="M806" i="5"/>
  <c r="M807" i="5"/>
  <c r="M808" i="5"/>
  <c r="M809" i="5"/>
  <c r="M810" i="5"/>
  <c r="M811" i="5"/>
  <c r="M812" i="5"/>
  <c r="M813" i="5"/>
  <c r="M814" i="5"/>
  <c r="M815" i="5"/>
  <c r="M816" i="5"/>
  <c r="M817" i="5"/>
  <c r="M818" i="5"/>
  <c r="M819" i="5"/>
  <c r="M820" i="5"/>
  <c r="M821" i="5"/>
  <c r="M822" i="5"/>
  <c r="M823" i="5"/>
  <c r="M824" i="5"/>
  <c r="M825" i="5"/>
  <c r="M826" i="5"/>
  <c r="M827" i="5"/>
  <c r="M828" i="5"/>
  <c r="M829" i="5"/>
  <c r="M830" i="5"/>
  <c r="M831" i="5"/>
  <c r="M832" i="5"/>
  <c r="M833" i="5"/>
  <c r="M834" i="5"/>
  <c r="M835" i="5"/>
  <c r="M836" i="5"/>
  <c r="M837" i="5"/>
  <c r="M838" i="5"/>
  <c r="M839" i="5"/>
  <c r="M840" i="5"/>
  <c r="M841" i="5"/>
  <c r="M842" i="5"/>
  <c r="M843" i="5"/>
  <c r="M844" i="5"/>
  <c r="M845" i="5"/>
  <c r="M846" i="5"/>
  <c r="M847" i="5"/>
  <c r="M848" i="5"/>
  <c r="M849" i="5"/>
  <c r="M850" i="5"/>
  <c r="M851" i="5"/>
  <c r="M852" i="5"/>
  <c r="M853" i="5"/>
  <c r="M854" i="5"/>
  <c r="M855" i="5"/>
  <c r="M856" i="5"/>
  <c r="M857" i="5"/>
  <c r="M858" i="5"/>
  <c r="M859" i="5"/>
  <c r="M860" i="5"/>
  <c r="M861" i="5"/>
  <c r="M862" i="5"/>
  <c r="M863" i="5"/>
  <c r="M864" i="5"/>
  <c r="M865" i="5"/>
  <c r="M866" i="5"/>
  <c r="M867" i="5"/>
  <c r="M868" i="5"/>
  <c r="M869" i="5"/>
  <c r="M870" i="5"/>
  <c r="M871" i="5"/>
  <c r="M872" i="5"/>
  <c r="M873" i="5"/>
  <c r="M874" i="5"/>
  <c r="M875" i="5"/>
  <c r="M876" i="5"/>
  <c r="M877" i="5"/>
  <c r="M878" i="5"/>
  <c r="M879" i="5"/>
  <c r="M880" i="5"/>
  <c r="M881" i="5"/>
  <c r="M882" i="5"/>
  <c r="M883" i="5"/>
  <c r="M884" i="5"/>
  <c r="M885" i="5"/>
  <c r="M886" i="5"/>
  <c r="M887" i="5"/>
  <c r="M888" i="5"/>
  <c r="M889" i="5"/>
  <c r="M890" i="5"/>
  <c r="M891" i="5"/>
  <c r="M892" i="5"/>
  <c r="M893" i="5"/>
  <c r="M894" i="5"/>
  <c r="M895" i="5"/>
  <c r="M896" i="5"/>
  <c r="M897" i="5"/>
  <c r="M898" i="5"/>
  <c r="M899" i="5"/>
  <c r="M900" i="5"/>
  <c r="M901" i="5"/>
  <c r="M902" i="5"/>
  <c r="M903" i="5"/>
  <c r="M904" i="5"/>
  <c r="M905" i="5"/>
  <c r="M906" i="5"/>
  <c r="M907" i="5"/>
  <c r="M908" i="5"/>
  <c r="M909" i="5"/>
  <c r="M910" i="5"/>
  <c r="M911" i="5"/>
  <c r="M912" i="5"/>
  <c r="M913" i="5"/>
  <c r="M914" i="5"/>
  <c r="M915" i="5"/>
  <c r="M916" i="5"/>
  <c r="M917" i="5"/>
  <c r="M918" i="5"/>
  <c r="M919" i="5"/>
  <c r="M920" i="5"/>
  <c r="M921" i="5"/>
  <c r="M922" i="5"/>
  <c r="M923" i="5"/>
  <c r="M924" i="5"/>
  <c r="M925" i="5"/>
  <c r="M926" i="5"/>
  <c r="M927" i="5"/>
  <c r="M928" i="5"/>
  <c r="M929" i="5"/>
  <c r="M930" i="5"/>
  <c r="M931" i="5"/>
  <c r="M932" i="5"/>
  <c r="M933" i="5"/>
  <c r="M934" i="5"/>
  <c r="M935" i="5"/>
  <c r="M936" i="5"/>
  <c r="M937" i="5"/>
  <c r="M938" i="5"/>
  <c r="M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10" i="5"/>
  <c r="N11" i="7" l="1"/>
  <c r="P11" i="7"/>
  <c r="Q11" i="7"/>
  <c r="R11" i="7"/>
  <c r="S11" i="7" s="1"/>
  <c r="N12" i="7"/>
  <c r="P12" i="7"/>
  <c r="Q12" i="7"/>
  <c r="R12" i="7"/>
  <c r="S12" i="7" s="1"/>
  <c r="N13" i="7"/>
  <c r="P13" i="7"/>
  <c r="Q13" i="7"/>
  <c r="R13" i="7"/>
  <c r="S13" i="7" s="1"/>
  <c r="N14" i="7"/>
  <c r="P14" i="7"/>
  <c r="Q14" i="7"/>
  <c r="R14" i="7"/>
  <c r="S14" i="7" s="1"/>
  <c r="N15" i="7"/>
  <c r="P15" i="7"/>
  <c r="Q15" i="7"/>
  <c r="R15" i="7"/>
  <c r="S15" i="7" s="1"/>
  <c r="N16" i="7"/>
  <c r="P16" i="7"/>
  <c r="Q16" i="7"/>
  <c r="R16" i="7"/>
  <c r="S16" i="7" s="1"/>
  <c r="N17" i="7"/>
  <c r="P17" i="7"/>
  <c r="Q17" i="7"/>
  <c r="R17" i="7"/>
  <c r="S17" i="7" s="1"/>
  <c r="N18" i="7"/>
  <c r="P18" i="7"/>
  <c r="Q18" i="7"/>
  <c r="R18" i="7"/>
  <c r="S18" i="7" s="1"/>
  <c r="N19" i="7"/>
  <c r="P19" i="7"/>
  <c r="Q19" i="7"/>
  <c r="R19" i="7"/>
  <c r="S19" i="7" s="1"/>
  <c r="N20" i="7"/>
  <c r="P20" i="7"/>
  <c r="Q20" i="7"/>
  <c r="R20" i="7"/>
  <c r="S20" i="7" s="1"/>
  <c r="N21" i="7"/>
  <c r="P21" i="7"/>
  <c r="Q21" i="7"/>
  <c r="R21" i="7"/>
  <c r="S21" i="7" s="1"/>
  <c r="N22" i="7"/>
  <c r="P22" i="7"/>
  <c r="Q22" i="7"/>
  <c r="R22" i="7"/>
  <c r="S22" i="7" s="1"/>
  <c r="N23" i="7"/>
  <c r="P23" i="7"/>
  <c r="Q23" i="7"/>
  <c r="R23" i="7"/>
  <c r="S23" i="7" s="1"/>
  <c r="N24" i="7"/>
  <c r="P24" i="7"/>
  <c r="Q24" i="7"/>
  <c r="R24" i="7"/>
  <c r="S24" i="7" s="1"/>
  <c r="N25" i="7"/>
  <c r="P25" i="7"/>
  <c r="Q25" i="7"/>
  <c r="R25" i="7"/>
  <c r="S25" i="7" s="1"/>
  <c r="N26" i="7"/>
  <c r="P26" i="7"/>
  <c r="Q26" i="7"/>
  <c r="R26" i="7"/>
  <c r="S26" i="7" s="1"/>
  <c r="N27" i="7"/>
  <c r="P27" i="7"/>
  <c r="Q27" i="7"/>
  <c r="R27" i="7"/>
  <c r="S27" i="7" s="1"/>
  <c r="N28" i="7"/>
  <c r="P28" i="7"/>
  <c r="Q28" i="7"/>
  <c r="R28" i="7"/>
  <c r="S28" i="7" s="1"/>
  <c r="N29" i="7"/>
  <c r="P29" i="7"/>
  <c r="Q29" i="7"/>
  <c r="R29" i="7"/>
  <c r="S29" i="7" s="1"/>
  <c r="N30" i="7"/>
  <c r="P30" i="7"/>
  <c r="Q30" i="7"/>
  <c r="R30" i="7"/>
  <c r="S30" i="7" s="1"/>
  <c r="N31" i="7"/>
  <c r="P31" i="7"/>
  <c r="Q31" i="7"/>
  <c r="R31" i="7"/>
  <c r="S31" i="7" s="1"/>
  <c r="N32" i="7"/>
  <c r="P32" i="7"/>
  <c r="Q32" i="7"/>
  <c r="R32" i="7"/>
  <c r="S32" i="7" s="1"/>
  <c r="N33" i="7"/>
  <c r="P33" i="7"/>
  <c r="Q33" i="7"/>
  <c r="R33" i="7"/>
  <c r="S33" i="7" s="1"/>
  <c r="N34" i="7"/>
  <c r="P34" i="7"/>
  <c r="Q34" i="7"/>
  <c r="R34" i="7"/>
  <c r="S34" i="7" s="1"/>
  <c r="N35" i="7"/>
  <c r="P35" i="7"/>
  <c r="Q35" i="7"/>
  <c r="R35" i="7"/>
  <c r="S35" i="7" s="1"/>
  <c r="N36" i="7"/>
  <c r="P36" i="7"/>
  <c r="Q36" i="7"/>
  <c r="R36" i="7"/>
  <c r="S36" i="7" s="1"/>
  <c r="N37" i="7"/>
  <c r="P37" i="7"/>
  <c r="Q37" i="7"/>
  <c r="R37" i="7"/>
  <c r="S37" i="7" s="1"/>
  <c r="N38" i="7"/>
  <c r="P38" i="7"/>
  <c r="Q38" i="7"/>
  <c r="R38" i="7"/>
  <c r="S38" i="7" s="1"/>
  <c r="N39" i="7"/>
  <c r="P39" i="7"/>
  <c r="Q39" i="7"/>
  <c r="R39" i="7"/>
  <c r="S39" i="7" s="1"/>
  <c r="N40" i="7"/>
  <c r="P40" i="7"/>
  <c r="Q40" i="7"/>
  <c r="R40" i="7"/>
  <c r="S40" i="7" s="1"/>
  <c r="N41" i="7"/>
  <c r="P41" i="7"/>
  <c r="Q41" i="7"/>
  <c r="R41" i="7"/>
  <c r="S41" i="7" s="1"/>
  <c r="N42" i="7"/>
  <c r="P42" i="7"/>
  <c r="Q42" i="7"/>
  <c r="R42" i="7"/>
  <c r="S42" i="7" s="1"/>
  <c r="N43" i="7"/>
  <c r="P43" i="7"/>
  <c r="Q43" i="7"/>
  <c r="R43" i="7"/>
  <c r="S43" i="7" s="1"/>
  <c r="N44" i="7"/>
  <c r="P44" i="7"/>
  <c r="Q44" i="7"/>
  <c r="R44" i="7"/>
  <c r="S44" i="7" s="1"/>
  <c r="N45" i="7"/>
  <c r="P45" i="7"/>
  <c r="Q45" i="7"/>
  <c r="R45" i="7"/>
  <c r="S45" i="7" s="1"/>
  <c r="N46" i="7"/>
  <c r="P46" i="7"/>
  <c r="Q46" i="7"/>
  <c r="R46" i="7"/>
  <c r="S46" i="7" s="1"/>
  <c r="N47" i="7"/>
  <c r="P47" i="7"/>
  <c r="Q47" i="7"/>
  <c r="R47" i="7"/>
  <c r="S47" i="7" s="1"/>
  <c r="N48" i="7"/>
  <c r="P48" i="7"/>
  <c r="Q48" i="7"/>
  <c r="R48" i="7"/>
  <c r="S48" i="7" s="1"/>
  <c r="N49" i="7"/>
  <c r="P49" i="7"/>
  <c r="Q49" i="7"/>
  <c r="R49" i="7"/>
  <c r="S49" i="7" s="1"/>
  <c r="N50" i="7"/>
  <c r="P50" i="7"/>
  <c r="Q50" i="7"/>
  <c r="R50" i="7"/>
  <c r="S50" i="7" s="1"/>
  <c r="N51" i="7"/>
  <c r="P51" i="7"/>
  <c r="Q51" i="7"/>
  <c r="R51" i="7"/>
  <c r="S51" i="7" s="1"/>
  <c r="N52" i="7"/>
  <c r="P52" i="7"/>
  <c r="Q52" i="7"/>
  <c r="R52" i="7"/>
  <c r="S52" i="7" s="1"/>
  <c r="N53" i="7"/>
  <c r="P53" i="7"/>
  <c r="Q53" i="7"/>
  <c r="R53" i="7"/>
  <c r="S53" i="7" s="1"/>
  <c r="N54" i="7"/>
  <c r="P54" i="7"/>
  <c r="Q54" i="7"/>
  <c r="R54" i="7"/>
  <c r="S54" i="7" s="1"/>
  <c r="N55" i="7"/>
  <c r="P55" i="7"/>
  <c r="Q55" i="7"/>
  <c r="R55" i="7"/>
  <c r="S55" i="7" s="1"/>
  <c r="N56" i="7"/>
  <c r="P56" i="7"/>
  <c r="Q56" i="7"/>
  <c r="R56" i="7"/>
  <c r="S56" i="7" s="1"/>
  <c r="N57" i="7"/>
  <c r="P57" i="7"/>
  <c r="Q57" i="7"/>
  <c r="R57" i="7"/>
  <c r="S57" i="7" s="1"/>
  <c r="N58" i="7"/>
  <c r="P58" i="7"/>
  <c r="Q58" i="7"/>
  <c r="R58" i="7"/>
  <c r="S58" i="7" s="1"/>
  <c r="N59" i="7"/>
  <c r="P59" i="7"/>
  <c r="Q59" i="7"/>
  <c r="R59" i="7"/>
  <c r="S59" i="7" s="1"/>
  <c r="N60" i="7"/>
  <c r="P60" i="7"/>
  <c r="Q60" i="7"/>
  <c r="R60" i="7"/>
  <c r="S60" i="7" s="1"/>
  <c r="N61" i="7"/>
  <c r="P61" i="7"/>
  <c r="Q61" i="7"/>
  <c r="R61" i="7"/>
  <c r="S61" i="7" s="1"/>
  <c r="N62" i="7"/>
  <c r="P62" i="7"/>
  <c r="Q62" i="7"/>
  <c r="R62" i="7"/>
  <c r="S62" i="7" s="1"/>
  <c r="N63" i="7"/>
  <c r="P63" i="7"/>
  <c r="Q63" i="7"/>
  <c r="R63" i="7"/>
  <c r="S63" i="7" s="1"/>
  <c r="N64" i="7"/>
  <c r="P64" i="7"/>
  <c r="Q64" i="7"/>
  <c r="R64" i="7"/>
  <c r="S64" i="7" s="1"/>
  <c r="N65" i="7"/>
  <c r="P65" i="7"/>
  <c r="Q65" i="7"/>
  <c r="R65" i="7"/>
  <c r="S65" i="7" s="1"/>
  <c r="N66" i="7"/>
  <c r="P66" i="7"/>
  <c r="Q66" i="7"/>
  <c r="R66" i="7"/>
  <c r="S66" i="7" s="1"/>
  <c r="N67" i="7"/>
  <c r="P67" i="7"/>
  <c r="Q67" i="7"/>
  <c r="R67" i="7"/>
  <c r="S67" i="7" s="1"/>
  <c r="N68" i="7"/>
  <c r="P68" i="7"/>
  <c r="Q68" i="7"/>
  <c r="R68" i="7"/>
  <c r="S68" i="7" s="1"/>
  <c r="N69" i="7"/>
  <c r="P69" i="7"/>
  <c r="Q69" i="7"/>
  <c r="R69" i="7"/>
  <c r="S69" i="7" s="1"/>
  <c r="N70" i="7"/>
  <c r="P70" i="7"/>
  <c r="Q70" i="7"/>
  <c r="R70" i="7"/>
  <c r="S70" i="7" s="1"/>
  <c r="N71" i="7"/>
  <c r="P71" i="7"/>
  <c r="Q71" i="7"/>
  <c r="R71" i="7"/>
  <c r="S71" i="7" s="1"/>
  <c r="N72" i="7"/>
  <c r="P72" i="7"/>
  <c r="Q72" i="7"/>
  <c r="R72" i="7"/>
  <c r="S72" i="7" s="1"/>
  <c r="N73" i="7"/>
  <c r="P73" i="7"/>
  <c r="Q73" i="7"/>
  <c r="R73" i="7"/>
  <c r="S73" i="7" s="1"/>
  <c r="N74" i="7"/>
  <c r="P74" i="7"/>
  <c r="Q74" i="7"/>
  <c r="R74" i="7"/>
  <c r="S74" i="7" s="1"/>
  <c r="N75" i="7"/>
  <c r="P75" i="7"/>
  <c r="Q75" i="7"/>
  <c r="R75" i="7"/>
  <c r="S75" i="7" s="1"/>
  <c r="N76" i="7"/>
  <c r="P76" i="7"/>
  <c r="Q76" i="7"/>
  <c r="R76" i="7"/>
  <c r="S76" i="7" s="1"/>
  <c r="N77" i="7"/>
  <c r="P77" i="7"/>
  <c r="Q77" i="7"/>
  <c r="R77" i="7"/>
  <c r="S77" i="7" s="1"/>
  <c r="N78" i="7"/>
  <c r="P78" i="7"/>
  <c r="Q78" i="7"/>
  <c r="R78" i="7"/>
  <c r="S78" i="7" s="1"/>
  <c r="N79" i="7"/>
  <c r="P79" i="7"/>
  <c r="Q79" i="7"/>
  <c r="R79" i="7"/>
  <c r="S79" i="7" s="1"/>
  <c r="N80" i="7"/>
  <c r="P80" i="7"/>
  <c r="Q80" i="7"/>
  <c r="R80" i="7"/>
  <c r="S80" i="7" s="1"/>
  <c r="N81" i="7"/>
  <c r="P81" i="7"/>
  <c r="Q81" i="7"/>
  <c r="R81" i="7"/>
  <c r="S81" i="7" s="1"/>
  <c r="N82" i="7"/>
  <c r="P82" i="7"/>
  <c r="Q82" i="7"/>
  <c r="R82" i="7"/>
  <c r="S82" i="7" s="1"/>
  <c r="N83" i="7"/>
  <c r="P83" i="7"/>
  <c r="Q83" i="7"/>
  <c r="R83" i="7"/>
  <c r="S83" i="7" s="1"/>
  <c r="N84" i="7"/>
  <c r="P84" i="7"/>
  <c r="Q84" i="7"/>
  <c r="R84" i="7"/>
  <c r="S84" i="7" s="1"/>
  <c r="N85" i="7"/>
  <c r="P85" i="7"/>
  <c r="Q85" i="7"/>
  <c r="R85" i="7"/>
  <c r="S85" i="7" s="1"/>
  <c r="N86" i="7"/>
  <c r="P86" i="7"/>
  <c r="Q86" i="7"/>
  <c r="R86" i="7"/>
  <c r="S86" i="7" s="1"/>
  <c r="N87" i="7"/>
  <c r="P87" i="7"/>
  <c r="Q87" i="7"/>
  <c r="R87" i="7"/>
  <c r="S87" i="7" s="1"/>
  <c r="N88" i="7"/>
  <c r="P88" i="7"/>
  <c r="Q88" i="7"/>
  <c r="R88" i="7"/>
  <c r="S88" i="7" s="1"/>
  <c r="N89" i="7"/>
  <c r="P89" i="7"/>
  <c r="Q89" i="7"/>
  <c r="R89" i="7"/>
  <c r="S89" i="7" s="1"/>
  <c r="N90" i="7"/>
  <c r="P90" i="7"/>
  <c r="Q90" i="7"/>
  <c r="R90" i="7"/>
  <c r="S90" i="7" s="1"/>
  <c r="N91" i="7"/>
  <c r="P91" i="7"/>
  <c r="Q91" i="7"/>
  <c r="R91" i="7"/>
  <c r="S91" i="7" s="1"/>
  <c r="N92" i="7"/>
  <c r="P92" i="7"/>
  <c r="Q92" i="7"/>
  <c r="R92" i="7"/>
  <c r="S92" i="7" s="1"/>
  <c r="N93" i="7"/>
  <c r="P93" i="7"/>
  <c r="Q93" i="7"/>
  <c r="R93" i="7"/>
  <c r="S93" i="7" s="1"/>
  <c r="N94" i="7"/>
  <c r="P94" i="7"/>
  <c r="Q94" i="7"/>
  <c r="R94" i="7"/>
  <c r="S94" i="7" s="1"/>
  <c r="N95" i="7"/>
  <c r="P95" i="7"/>
  <c r="Q95" i="7"/>
  <c r="R95" i="7"/>
  <c r="S95" i="7" s="1"/>
  <c r="N96" i="7"/>
  <c r="P96" i="7"/>
  <c r="Q96" i="7"/>
  <c r="R96" i="7"/>
  <c r="S96" i="7" s="1"/>
  <c r="N97" i="7"/>
  <c r="P97" i="7"/>
  <c r="Q97" i="7"/>
  <c r="R97" i="7"/>
  <c r="S97" i="7" s="1"/>
  <c r="N98" i="7"/>
  <c r="P98" i="7"/>
  <c r="Q98" i="7"/>
  <c r="R98" i="7"/>
  <c r="S98" i="7" s="1"/>
  <c r="N99" i="7"/>
  <c r="P99" i="7"/>
  <c r="Q99" i="7"/>
  <c r="R99" i="7"/>
  <c r="S99" i="7" s="1"/>
  <c r="N100" i="7"/>
  <c r="P100" i="7"/>
  <c r="Q100" i="7"/>
  <c r="R100" i="7"/>
  <c r="S100" i="7" s="1"/>
  <c r="N101" i="7"/>
  <c r="P101" i="7"/>
  <c r="Q101" i="7"/>
  <c r="R101" i="7"/>
  <c r="S101" i="7" s="1"/>
  <c r="N102" i="7"/>
  <c r="P102" i="7"/>
  <c r="Q102" i="7"/>
  <c r="R102" i="7"/>
  <c r="S102" i="7" s="1"/>
  <c r="N103" i="7"/>
  <c r="P103" i="7"/>
  <c r="Q103" i="7"/>
  <c r="R103" i="7"/>
  <c r="S103" i="7" s="1"/>
  <c r="N104" i="7"/>
  <c r="P104" i="7"/>
  <c r="Q104" i="7"/>
  <c r="R104" i="7"/>
  <c r="S104" i="7" s="1"/>
  <c r="N105" i="7"/>
  <c r="P105" i="7"/>
  <c r="Q105" i="7"/>
  <c r="R105" i="7"/>
  <c r="S105" i="7" s="1"/>
  <c r="N106" i="7"/>
  <c r="P106" i="7"/>
  <c r="Q106" i="7"/>
  <c r="R106" i="7"/>
  <c r="S106" i="7" s="1"/>
  <c r="N107" i="7"/>
  <c r="P107" i="7"/>
  <c r="Q107" i="7"/>
  <c r="R107" i="7"/>
  <c r="S107" i="7" s="1"/>
  <c r="N108" i="7"/>
  <c r="P108" i="7"/>
  <c r="Q108" i="7"/>
  <c r="R108" i="7"/>
  <c r="S108" i="7" s="1"/>
  <c r="N109" i="7"/>
  <c r="P109" i="7"/>
  <c r="Q109" i="7"/>
  <c r="R109" i="7"/>
  <c r="S109" i="7" s="1"/>
  <c r="N110" i="7"/>
  <c r="P110" i="7"/>
  <c r="Q110" i="7"/>
  <c r="R110" i="7"/>
  <c r="S110" i="7" s="1"/>
  <c r="N111" i="7"/>
  <c r="P111" i="7"/>
  <c r="Q111" i="7"/>
  <c r="R111" i="7"/>
  <c r="S111" i="7" s="1"/>
  <c r="N112" i="7"/>
  <c r="P112" i="7"/>
  <c r="Q112" i="7"/>
  <c r="R112" i="7"/>
  <c r="S112" i="7" s="1"/>
  <c r="N113" i="7"/>
  <c r="P113" i="7"/>
  <c r="Q113" i="7"/>
  <c r="R113" i="7"/>
  <c r="S113" i="7" s="1"/>
  <c r="N114" i="7"/>
  <c r="P114" i="7"/>
  <c r="Q114" i="7"/>
  <c r="R114" i="7"/>
  <c r="S114" i="7" s="1"/>
  <c r="N115" i="7"/>
  <c r="P115" i="7"/>
  <c r="Q115" i="7"/>
  <c r="R115" i="7"/>
  <c r="S115" i="7" s="1"/>
  <c r="N116" i="7"/>
  <c r="P116" i="7"/>
  <c r="Q116" i="7"/>
  <c r="R116" i="7"/>
  <c r="S116" i="7" s="1"/>
  <c r="N117" i="7"/>
  <c r="P117" i="7"/>
  <c r="Q117" i="7"/>
  <c r="R117" i="7"/>
  <c r="S117" i="7" s="1"/>
  <c r="N118" i="7"/>
  <c r="P118" i="7"/>
  <c r="Q118" i="7"/>
  <c r="R118" i="7"/>
  <c r="S118" i="7" s="1"/>
  <c r="N119" i="7"/>
  <c r="P119" i="7"/>
  <c r="Q119" i="7"/>
  <c r="R119" i="7"/>
  <c r="S119" i="7" s="1"/>
  <c r="N120" i="7"/>
  <c r="P120" i="7"/>
  <c r="Q120" i="7"/>
  <c r="R120" i="7"/>
  <c r="S120" i="7" s="1"/>
  <c r="N121" i="7"/>
  <c r="P121" i="7"/>
  <c r="Q121" i="7"/>
  <c r="R121" i="7"/>
  <c r="S121" i="7" s="1"/>
  <c r="N122" i="7"/>
  <c r="P122" i="7"/>
  <c r="Q122" i="7"/>
  <c r="R122" i="7"/>
  <c r="S122" i="7" s="1"/>
  <c r="N123" i="7"/>
  <c r="P123" i="7"/>
  <c r="Q123" i="7"/>
  <c r="R123" i="7"/>
  <c r="S123" i="7" s="1"/>
  <c r="N124" i="7"/>
  <c r="P124" i="7"/>
  <c r="Q124" i="7"/>
  <c r="R124" i="7"/>
  <c r="S124" i="7" s="1"/>
  <c r="N125" i="7"/>
  <c r="P125" i="7"/>
  <c r="Q125" i="7"/>
  <c r="R125" i="7"/>
  <c r="S125" i="7" s="1"/>
  <c r="N126" i="7"/>
  <c r="P126" i="7"/>
  <c r="Q126" i="7"/>
  <c r="R126" i="7"/>
  <c r="S126" i="7" s="1"/>
  <c r="N127" i="7"/>
  <c r="P127" i="7"/>
  <c r="Q127" i="7"/>
  <c r="R127" i="7"/>
  <c r="S127" i="7" s="1"/>
  <c r="N128" i="7"/>
  <c r="P128" i="7"/>
  <c r="Q128" i="7"/>
  <c r="R128" i="7"/>
  <c r="S128" i="7" s="1"/>
  <c r="N129" i="7"/>
  <c r="P129" i="7"/>
  <c r="Q129" i="7"/>
  <c r="R129" i="7"/>
  <c r="S129" i="7" s="1"/>
  <c r="N130" i="7"/>
  <c r="P130" i="7"/>
  <c r="Q130" i="7"/>
  <c r="R130" i="7"/>
  <c r="S130" i="7" s="1"/>
  <c r="N131" i="7"/>
  <c r="P131" i="7"/>
  <c r="Q131" i="7"/>
  <c r="R131" i="7"/>
  <c r="S131" i="7" s="1"/>
  <c r="N132" i="7"/>
  <c r="P132" i="7"/>
  <c r="Q132" i="7"/>
  <c r="R132" i="7"/>
  <c r="S132" i="7" s="1"/>
  <c r="N133" i="7"/>
  <c r="P133" i="7"/>
  <c r="Q133" i="7"/>
  <c r="R133" i="7"/>
  <c r="S133" i="7" s="1"/>
  <c r="N134" i="7"/>
  <c r="P134" i="7"/>
  <c r="Q134" i="7"/>
  <c r="R134" i="7"/>
  <c r="S134" i="7" s="1"/>
  <c r="N135" i="7"/>
  <c r="P135" i="7"/>
  <c r="Q135" i="7"/>
  <c r="R135" i="7"/>
  <c r="S135" i="7" s="1"/>
  <c r="N136" i="7"/>
  <c r="P136" i="7"/>
  <c r="Q136" i="7"/>
  <c r="R136" i="7"/>
  <c r="S136" i="7" s="1"/>
  <c r="N137" i="7"/>
  <c r="P137" i="7"/>
  <c r="Q137" i="7"/>
  <c r="R137" i="7"/>
  <c r="S137" i="7" s="1"/>
  <c r="N138" i="7"/>
  <c r="P138" i="7"/>
  <c r="Q138" i="7"/>
  <c r="R138" i="7"/>
  <c r="S138" i="7" s="1"/>
  <c r="N139" i="7"/>
  <c r="P139" i="7"/>
  <c r="Q139" i="7"/>
  <c r="R139" i="7"/>
  <c r="S139" i="7" s="1"/>
  <c r="N140" i="7"/>
  <c r="P140" i="7"/>
  <c r="Q140" i="7"/>
  <c r="R140" i="7"/>
  <c r="S140" i="7" s="1"/>
  <c r="N141" i="7"/>
  <c r="P141" i="7"/>
  <c r="Q141" i="7"/>
  <c r="R141" i="7"/>
  <c r="S141" i="7" s="1"/>
  <c r="N142" i="7"/>
  <c r="P142" i="7"/>
  <c r="Q142" i="7"/>
  <c r="R142" i="7"/>
  <c r="S142" i="7" s="1"/>
  <c r="N143" i="7"/>
  <c r="P143" i="7"/>
  <c r="Q143" i="7"/>
  <c r="R143" i="7"/>
  <c r="S143" i="7" s="1"/>
  <c r="N144" i="7"/>
  <c r="P144" i="7"/>
  <c r="Q144" i="7"/>
  <c r="R144" i="7"/>
  <c r="S144" i="7" s="1"/>
  <c r="N145" i="7"/>
  <c r="P145" i="7"/>
  <c r="Q145" i="7"/>
  <c r="R145" i="7"/>
  <c r="S145" i="7" s="1"/>
  <c r="N146" i="7"/>
  <c r="P146" i="7"/>
  <c r="Q146" i="7"/>
  <c r="R146" i="7"/>
  <c r="S146" i="7" s="1"/>
  <c r="N147" i="7"/>
  <c r="P147" i="7"/>
  <c r="Q147" i="7"/>
  <c r="R147" i="7"/>
  <c r="S147" i="7" s="1"/>
  <c r="N148" i="7"/>
  <c r="P148" i="7"/>
  <c r="Q148" i="7"/>
  <c r="R148" i="7"/>
  <c r="S148" i="7" s="1"/>
  <c r="N149" i="7"/>
  <c r="P149" i="7"/>
  <c r="Q149" i="7"/>
  <c r="R149" i="7"/>
  <c r="S149" i="7" s="1"/>
  <c r="N150" i="7"/>
  <c r="P150" i="7"/>
  <c r="Q150" i="7"/>
  <c r="R150" i="7"/>
  <c r="S150" i="7" s="1"/>
  <c r="N151" i="7"/>
  <c r="P151" i="7"/>
  <c r="Q151" i="7"/>
  <c r="R151" i="7"/>
  <c r="S151" i="7" s="1"/>
  <c r="N152" i="7"/>
  <c r="P152" i="7"/>
  <c r="Q152" i="7"/>
  <c r="R152" i="7"/>
  <c r="S152" i="7" s="1"/>
  <c r="N153" i="7"/>
  <c r="P153" i="7"/>
  <c r="Q153" i="7"/>
  <c r="R153" i="7"/>
  <c r="S153" i="7" s="1"/>
  <c r="N154" i="7"/>
  <c r="P154" i="7"/>
  <c r="Q154" i="7"/>
  <c r="R154" i="7"/>
  <c r="S154" i="7" s="1"/>
  <c r="N155" i="7"/>
  <c r="P155" i="7"/>
  <c r="Q155" i="7"/>
  <c r="R155" i="7"/>
  <c r="S155" i="7" s="1"/>
  <c r="N156" i="7"/>
  <c r="P156" i="7"/>
  <c r="Q156" i="7"/>
  <c r="R156" i="7"/>
  <c r="S156" i="7" s="1"/>
  <c r="N157" i="7"/>
  <c r="P157" i="7"/>
  <c r="Q157" i="7"/>
  <c r="R157" i="7"/>
  <c r="S157" i="7" s="1"/>
  <c r="N158" i="7"/>
  <c r="P158" i="7"/>
  <c r="Q158" i="7"/>
  <c r="R158" i="7"/>
  <c r="S158" i="7" s="1"/>
  <c r="N159" i="7"/>
  <c r="P159" i="7"/>
  <c r="Q159" i="7"/>
  <c r="R159" i="7"/>
  <c r="S159" i="7" s="1"/>
  <c r="N160" i="7"/>
  <c r="P160" i="7"/>
  <c r="Q160" i="7"/>
  <c r="R160" i="7"/>
  <c r="S160" i="7" s="1"/>
  <c r="N161" i="7"/>
  <c r="P161" i="7"/>
  <c r="Q161" i="7"/>
  <c r="R161" i="7"/>
  <c r="S161" i="7" s="1"/>
  <c r="N162" i="7"/>
  <c r="P162" i="7"/>
  <c r="Q162" i="7"/>
  <c r="R162" i="7"/>
  <c r="S162" i="7" s="1"/>
  <c r="N163" i="7"/>
  <c r="P163" i="7"/>
  <c r="Q163" i="7"/>
  <c r="R163" i="7"/>
  <c r="S163" i="7" s="1"/>
  <c r="N164" i="7"/>
  <c r="P164" i="7"/>
  <c r="Q164" i="7"/>
  <c r="R164" i="7"/>
  <c r="S164" i="7" s="1"/>
  <c r="N165" i="7"/>
  <c r="P165" i="7"/>
  <c r="Q165" i="7"/>
  <c r="R165" i="7"/>
  <c r="S165" i="7" s="1"/>
  <c r="N166" i="7"/>
  <c r="P166" i="7"/>
  <c r="Q166" i="7"/>
  <c r="R166" i="7"/>
  <c r="S166" i="7" s="1"/>
  <c r="N167" i="7"/>
  <c r="P167" i="7"/>
  <c r="Q167" i="7"/>
  <c r="R167" i="7"/>
  <c r="S167" i="7" s="1"/>
  <c r="N168" i="7"/>
  <c r="P168" i="7"/>
  <c r="Q168" i="7"/>
  <c r="R168" i="7"/>
  <c r="S168" i="7" s="1"/>
  <c r="N169" i="7"/>
  <c r="P169" i="7"/>
  <c r="Q169" i="7"/>
  <c r="R169" i="7"/>
  <c r="S169" i="7" s="1"/>
  <c r="N170" i="7"/>
  <c r="P170" i="7"/>
  <c r="Q170" i="7"/>
  <c r="R170" i="7"/>
  <c r="S170" i="7" s="1"/>
  <c r="N171" i="7"/>
  <c r="P171" i="7"/>
  <c r="Q171" i="7"/>
  <c r="R171" i="7"/>
  <c r="S171" i="7" s="1"/>
  <c r="N172" i="7"/>
  <c r="P172" i="7"/>
  <c r="Q172" i="7"/>
  <c r="R172" i="7"/>
  <c r="S172" i="7" s="1"/>
  <c r="N173" i="7"/>
  <c r="P173" i="7"/>
  <c r="Q173" i="7"/>
  <c r="R173" i="7"/>
  <c r="S173" i="7" s="1"/>
  <c r="N174" i="7"/>
  <c r="P174" i="7"/>
  <c r="Q174" i="7"/>
  <c r="R174" i="7"/>
  <c r="S174" i="7" s="1"/>
  <c r="N175" i="7"/>
  <c r="P175" i="7"/>
  <c r="Q175" i="7"/>
  <c r="R175" i="7"/>
  <c r="S175" i="7" s="1"/>
  <c r="N176" i="7"/>
  <c r="P176" i="7"/>
  <c r="Q176" i="7"/>
  <c r="R176" i="7"/>
  <c r="S176" i="7" s="1"/>
  <c r="N177" i="7"/>
  <c r="P177" i="7"/>
  <c r="Q177" i="7"/>
  <c r="R177" i="7"/>
  <c r="S177" i="7" s="1"/>
  <c r="N178" i="7"/>
  <c r="P178" i="7"/>
  <c r="Q178" i="7"/>
  <c r="R178" i="7"/>
  <c r="S178" i="7" s="1"/>
  <c r="N179" i="7"/>
  <c r="P179" i="7"/>
  <c r="Q179" i="7"/>
  <c r="R179" i="7"/>
  <c r="S179" i="7" s="1"/>
  <c r="N180" i="7"/>
  <c r="P180" i="7"/>
  <c r="Q180" i="7"/>
  <c r="R180" i="7"/>
  <c r="S180" i="7" s="1"/>
  <c r="N181" i="7"/>
  <c r="P181" i="7"/>
  <c r="Q181" i="7"/>
  <c r="R181" i="7"/>
  <c r="S181" i="7" s="1"/>
  <c r="N182" i="7"/>
  <c r="P182" i="7"/>
  <c r="Q182" i="7"/>
  <c r="R182" i="7"/>
  <c r="S182" i="7" s="1"/>
  <c r="N183" i="7"/>
  <c r="P183" i="7"/>
  <c r="Q183" i="7"/>
  <c r="R183" i="7"/>
  <c r="S183" i="7" s="1"/>
  <c r="N184" i="7"/>
  <c r="P184" i="7"/>
  <c r="Q184" i="7"/>
  <c r="R184" i="7"/>
  <c r="S184" i="7" s="1"/>
  <c r="N185" i="7"/>
  <c r="P185" i="7"/>
  <c r="Q185" i="7"/>
  <c r="R185" i="7"/>
  <c r="S185" i="7" s="1"/>
  <c r="N186" i="7"/>
  <c r="P186" i="7"/>
  <c r="Q186" i="7"/>
  <c r="R186" i="7"/>
  <c r="S186" i="7" s="1"/>
  <c r="N187" i="7"/>
  <c r="P187" i="7"/>
  <c r="Q187" i="7"/>
  <c r="R187" i="7"/>
  <c r="S187" i="7" s="1"/>
  <c r="N188" i="7"/>
  <c r="P188" i="7"/>
  <c r="Q188" i="7"/>
  <c r="R188" i="7"/>
  <c r="S188" i="7" s="1"/>
  <c r="N189" i="7"/>
  <c r="P189" i="7"/>
  <c r="Q189" i="7"/>
  <c r="R189" i="7"/>
  <c r="S189" i="7" s="1"/>
  <c r="N190" i="7"/>
  <c r="P190" i="7"/>
  <c r="Q190" i="7"/>
  <c r="R190" i="7"/>
  <c r="S190" i="7" s="1"/>
  <c r="N191" i="7"/>
  <c r="P191" i="7"/>
  <c r="Q191" i="7"/>
  <c r="R191" i="7"/>
  <c r="S191" i="7" s="1"/>
  <c r="N192" i="7"/>
  <c r="P192" i="7"/>
  <c r="Q192" i="7"/>
  <c r="R192" i="7"/>
  <c r="S192" i="7" s="1"/>
  <c r="N193" i="7"/>
  <c r="P193" i="7"/>
  <c r="Q193" i="7"/>
  <c r="R193" i="7"/>
  <c r="S193" i="7" s="1"/>
  <c r="N194" i="7"/>
  <c r="P194" i="7"/>
  <c r="Q194" i="7"/>
  <c r="R194" i="7"/>
  <c r="S194" i="7" s="1"/>
  <c r="N195" i="7"/>
  <c r="P195" i="7"/>
  <c r="Q195" i="7"/>
  <c r="R195" i="7"/>
  <c r="S195" i="7" s="1"/>
  <c r="N196" i="7"/>
  <c r="P196" i="7"/>
  <c r="Q196" i="7"/>
  <c r="R196" i="7"/>
  <c r="S196" i="7" s="1"/>
  <c r="N197" i="7"/>
  <c r="P197" i="7"/>
  <c r="Q197" i="7"/>
  <c r="R197" i="7"/>
  <c r="S197" i="7" s="1"/>
  <c r="N198" i="7"/>
  <c r="P198" i="7"/>
  <c r="Q198" i="7"/>
  <c r="R198" i="7"/>
  <c r="S198" i="7" s="1"/>
  <c r="N199" i="7"/>
  <c r="P199" i="7"/>
  <c r="Q199" i="7"/>
  <c r="R199" i="7"/>
  <c r="S199" i="7" s="1"/>
  <c r="N200" i="7"/>
  <c r="P200" i="7"/>
  <c r="Q200" i="7"/>
  <c r="R200" i="7"/>
  <c r="S200" i="7" s="1"/>
  <c r="N201" i="7"/>
  <c r="P201" i="7"/>
  <c r="Q201" i="7"/>
  <c r="R201" i="7"/>
  <c r="S201" i="7" s="1"/>
  <c r="N202" i="7"/>
  <c r="P202" i="7"/>
  <c r="Q202" i="7"/>
  <c r="R202" i="7"/>
  <c r="S202" i="7" s="1"/>
  <c r="N203" i="7"/>
  <c r="P203" i="7"/>
  <c r="Q203" i="7"/>
  <c r="R203" i="7"/>
  <c r="S203" i="7" s="1"/>
  <c r="N204" i="7"/>
  <c r="P204" i="7"/>
  <c r="Q204" i="7"/>
  <c r="R204" i="7"/>
  <c r="S204" i="7" s="1"/>
  <c r="N205" i="7"/>
  <c r="P205" i="7"/>
  <c r="Q205" i="7"/>
  <c r="R205" i="7"/>
  <c r="S205" i="7" s="1"/>
  <c r="N206" i="7"/>
  <c r="P206" i="7"/>
  <c r="Q206" i="7"/>
  <c r="R206" i="7"/>
  <c r="S206" i="7" s="1"/>
  <c r="N207" i="7"/>
  <c r="P207" i="7"/>
  <c r="Q207" i="7"/>
  <c r="R207" i="7"/>
  <c r="S207" i="7" s="1"/>
  <c r="N208" i="7"/>
  <c r="P208" i="7"/>
  <c r="Q208" i="7"/>
  <c r="R208" i="7"/>
  <c r="S208" i="7" s="1"/>
  <c r="N209" i="7"/>
  <c r="P209" i="7"/>
  <c r="Q209" i="7"/>
  <c r="R209" i="7"/>
  <c r="S209" i="7" s="1"/>
  <c r="N210" i="7"/>
  <c r="P210" i="7"/>
  <c r="Q210" i="7"/>
  <c r="R210" i="7"/>
  <c r="S210" i="7" s="1"/>
  <c r="N211" i="7"/>
  <c r="P211" i="7"/>
  <c r="Q211" i="7"/>
  <c r="R211" i="7"/>
  <c r="S211" i="7" s="1"/>
  <c r="N212" i="7"/>
  <c r="P212" i="7"/>
  <c r="Q212" i="7"/>
  <c r="R212" i="7"/>
  <c r="S212" i="7" s="1"/>
  <c r="N213" i="7"/>
  <c r="P213" i="7"/>
  <c r="Q213" i="7"/>
  <c r="R213" i="7"/>
  <c r="S213" i="7" s="1"/>
  <c r="N214" i="7"/>
  <c r="P214" i="7"/>
  <c r="Q214" i="7"/>
  <c r="R214" i="7"/>
  <c r="S214" i="7" s="1"/>
  <c r="N215" i="7"/>
  <c r="P215" i="7"/>
  <c r="Q215" i="7"/>
  <c r="R215" i="7"/>
  <c r="S215" i="7" s="1"/>
  <c r="N216" i="7"/>
  <c r="P216" i="7"/>
  <c r="Q216" i="7"/>
  <c r="R216" i="7"/>
  <c r="S216" i="7" s="1"/>
  <c r="N217" i="7"/>
  <c r="P217" i="7"/>
  <c r="Q217" i="7"/>
  <c r="R217" i="7"/>
  <c r="S217" i="7" s="1"/>
  <c r="N218" i="7"/>
  <c r="P218" i="7"/>
  <c r="Q218" i="7"/>
  <c r="R218" i="7"/>
  <c r="S218" i="7" s="1"/>
  <c r="N219" i="7"/>
  <c r="P219" i="7"/>
  <c r="Q219" i="7"/>
  <c r="R219" i="7"/>
  <c r="S219" i="7" s="1"/>
  <c r="N220" i="7"/>
  <c r="P220" i="7"/>
  <c r="Q220" i="7"/>
  <c r="R220" i="7"/>
  <c r="S220" i="7" s="1"/>
  <c r="N221" i="7"/>
  <c r="P221" i="7"/>
  <c r="Q221" i="7"/>
  <c r="R221" i="7"/>
  <c r="S221" i="7" s="1"/>
  <c r="N222" i="7"/>
  <c r="P222" i="7"/>
  <c r="Q222" i="7"/>
  <c r="R222" i="7"/>
  <c r="S222" i="7" s="1"/>
  <c r="N223" i="7"/>
  <c r="P223" i="7"/>
  <c r="Q223" i="7"/>
  <c r="R223" i="7"/>
  <c r="S223" i="7" s="1"/>
  <c r="N224" i="7"/>
  <c r="P224" i="7"/>
  <c r="Q224" i="7"/>
  <c r="R224" i="7"/>
  <c r="S224" i="7" s="1"/>
  <c r="N225" i="7"/>
  <c r="P225" i="7"/>
  <c r="Q225" i="7"/>
  <c r="R225" i="7"/>
  <c r="S225" i="7" s="1"/>
  <c r="N226" i="7"/>
  <c r="P226" i="7"/>
  <c r="Q226" i="7"/>
  <c r="R226" i="7"/>
  <c r="S226" i="7" s="1"/>
  <c r="N227" i="7"/>
  <c r="P227" i="7"/>
  <c r="Q227" i="7"/>
  <c r="R227" i="7"/>
  <c r="S227" i="7" s="1"/>
  <c r="N228" i="7"/>
  <c r="P228" i="7"/>
  <c r="Q228" i="7"/>
  <c r="R228" i="7"/>
  <c r="S228" i="7" s="1"/>
  <c r="N229" i="7"/>
  <c r="P229" i="7"/>
  <c r="Q229" i="7"/>
  <c r="R229" i="7"/>
  <c r="S229" i="7" s="1"/>
  <c r="N230" i="7"/>
  <c r="P230" i="7"/>
  <c r="Q230" i="7"/>
  <c r="R230" i="7"/>
  <c r="S230" i="7" s="1"/>
  <c r="N231" i="7"/>
  <c r="P231" i="7"/>
  <c r="Q231" i="7"/>
  <c r="R231" i="7"/>
  <c r="S231" i="7" s="1"/>
  <c r="N232" i="7"/>
  <c r="P232" i="7"/>
  <c r="Q232" i="7"/>
  <c r="R232" i="7"/>
  <c r="S232" i="7" s="1"/>
  <c r="N233" i="7"/>
  <c r="P233" i="7"/>
  <c r="Q233" i="7"/>
  <c r="R233" i="7"/>
  <c r="S233" i="7" s="1"/>
  <c r="N234" i="7"/>
  <c r="P234" i="7"/>
  <c r="Q234" i="7"/>
  <c r="R234" i="7"/>
  <c r="S234" i="7" s="1"/>
  <c r="N235" i="7"/>
  <c r="P235" i="7"/>
  <c r="Q235" i="7"/>
  <c r="R235" i="7"/>
  <c r="S235" i="7" s="1"/>
  <c r="N236" i="7"/>
  <c r="P236" i="7"/>
  <c r="Q236" i="7"/>
  <c r="R236" i="7"/>
  <c r="S236" i="7" s="1"/>
  <c r="N237" i="7"/>
  <c r="P237" i="7"/>
  <c r="Q237" i="7"/>
  <c r="R237" i="7"/>
  <c r="S237" i="7" s="1"/>
  <c r="N238" i="7"/>
  <c r="P238" i="7"/>
  <c r="Q238" i="7"/>
  <c r="R238" i="7"/>
  <c r="S238" i="7" s="1"/>
  <c r="N239" i="7"/>
  <c r="P239" i="7"/>
  <c r="Q239" i="7"/>
  <c r="R239" i="7"/>
  <c r="S239" i="7" s="1"/>
  <c r="N240" i="7"/>
  <c r="P240" i="7"/>
  <c r="Q240" i="7"/>
  <c r="R240" i="7"/>
  <c r="S240" i="7" s="1"/>
  <c r="N241" i="7"/>
  <c r="P241" i="7"/>
  <c r="Q241" i="7"/>
  <c r="R241" i="7"/>
  <c r="S241" i="7" s="1"/>
  <c r="N242" i="7"/>
  <c r="P242" i="7"/>
  <c r="Q242" i="7"/>
  <c r="R242" i="7"/>
  <c r="S242" i="7" s="1"/>
  <c r="N243" i="7"/>
  <c r="P243" i="7"/>
  <c r="Q243" i="7"/>
  <c r="R243" i="7"/>
  <c r="S243" i="7" s="1"/>
  <c r="N244" i="7"/>
  <c r="P244" i="7"/>
  <c r="Q244" i="7"/>
  <c r="R244" i="7"/>
  <c r="S244" i="7" s="1"/>
  <c r="N245" i="7"/>
  <c r="P245" i="7"/>
  <c r="Q245" i="7"/>
  <c r="R245" i="7"/>
  <c r="S245" i="7" s="1"/>
  <c r="N246" i="7"/>
  <c r="P246" i="7"/>
  <c r="Q246" i="7"/>
  <c r="R246" i="7"/>
  <c r="S246" i="7" s="1"/>
  <c r="N247" i="7"/>
  <c r="P247" i="7"/>
  <c r="Q247" i="7"/>
  <c r="R247" i="7"/>
  <c r="S247" i="7" s="1"/>
  <c r="N248" i="7"/>
  <c r="P248" i="7"/>
  <c r="Q248" i="7"/>
  <c r="R248" i="7"/>
  <c r="S248" i="7" s="1"/>
  <c r="N249" i="7"/>
  <c r="P249" i="7"/>
  <c r="Q249" i="7"/>
  <c r="R249" i="7"/>
  <c r="S249" i="7" s="1"/>
  <c r="N250" i="7"/>
  <c r="P250" i="7"/>
  <c r="Q250" i="7"/>
  <c r="R250" i="7"/>
  <c r="S250" i="7" s="1"/>
  <c r="N251" i="7"/>
  <c r="P251" i="7"/>
  <c r="Q251" i="7"/>
  <c r="R251" i="7"/>
  <c r="S251" i="7" s="1"/>
  <c r="N252" i="7"/>
  <c r="P252" i="7"/>
  <c r="Q252" i="7"/>
  <c r="R252" i="7"/>
  <c r="S252" i="7" s="1"/>
  <c r="N253" i="7"/>
  <c r="P253" i="7"/>
  <c r="Q253" i="7"/>
  <c r="R253" i="7"/>
  <c r="S253" i="7" s="1"/>
  <c r="N254" i="7"/>
  <c r="P254" i="7"/>
  <c r="Q254" i="7"/>
  <c r="R254" i="7"/>
  <c r="S254" i="7" s="1"/>
  <c r="N255" i="7"/>
  <c r="P255" i="7"/>
  <c r="Q255" i="7"/>
  <c r="R255" i="7"/>
  <c r="S255" i="7" s="1"/>
  <c r="N256" i="7"/>
  <c r="P256" i="7"/>
  <c r="Q256" i="7"/>
  <c r="R256" i="7"/>
  <c r="S256" i="7" s="1"/>
  <c r="N257" i="7"/>
  <c r="P257" i="7"/>
  <c r="Q257" i="7"/>
  <c r="R257" i="7"/>
  <c r="S257" i="7" s="1"/>
  <c r="N258" i="7"/>
  <c r="P258" i="7"/>
  <c r="Q258" i="7"/>
  <c r="R258" i="7"/>
  <c r="S258" i="7" s="1"/>
  <c r="N259" i="7"/>
  <c r="P259" i="7"/>
  <c r="Q259" i="7"/>
  <c r="R259" i="7"/>
  <c r="S259" i="7" s="1"/>
  <c r="N260" i="7"/>
  <c r="P260" i="7"/>
  <c r="Q260" i="7"/>
  <c r="R260" i="7"/>
  <c r="S260" i="7" s="1"/>
  <c r="N261" i="7"/>
  <c r="P261" i="7"/>
  <c r="Q261" i="7"/>
  <c r="R261" i="7"/>
  <c r="S261" i="7" s="1"/>
  <c r="N262" i="7"/>
  <c r="P262" i="7"/>
  <c r="Q262" i="7"/>
  <c r="R262" i="7"/>
  <c r="S262" i="7" s="1"/>
  <c r="N263" i="7"/>
  <c r="P263" i="7"/>
  <c r="Q263" i="7"/>
  <c r="R263" i="7"/>
  <c r="S263" i="7" s="1"/>
  <c r="N264" i="7"/>
  <c r="P264" i="7"/>
  <c r="Q264" i="7"/>
  <c r="R264" i="7"/>
  <c r="S264" i="7" s="1"/>
  <c r="N265" i="7"/>
  <c r="P265" i="7"/>
  <c r="Q265" i="7"/>
  <c r="R265" i="7"/>
  <c r="S265" i="7" s="1"/>
  <c r="N266" i="7"/>
  <c r="P266" i="7"/>
  <c r="Q266" i="7"/>
  <c r="R266" i="7"/>
  <c r="S266" i="7" s="1"/>
  <c r="N267" i="7"/>
  <c r="P267" i="7"/>
  <c r="Q267" i="7"/>
  <c r="R267" i="7"/>
  <c r="S267" i="7" s="1"/>
  <c r="N268" i="7"/>
  <c r="P268" i="7"/>
  <c r="Q268" i="7"/>
  <c r="R268" i="7"/>
  <c r="S268" i="7" s="1"/>
  <c r="N269" i="7"/>
  <c r="P269" i="7"/>
  <c r="Q269" i="7"/>
  <c r="R269" i="7"/>
  <c r="S269" i="7" s="1"/>
  <c r="N270" i="7"/>
  <c r="P270" i="7"/>
  <c r="Q270" i="7"/>
  <c r="R270" i="7"/>
  <c r="S270" i="7" s="1"/>
  <c r="N271" i="7"/>
  <c r="P271" i="7"/>
  <c r="Q271" i="7"/>
  <c r="R271" i="7"/>
  <c r="S271" i="7" s="1"/>
  <c r="N272" i="7"/>
  <c r="P272" i="7"/>
  <c r="Q272" i="7"/>
  <c r="R272" i="7"/>
  <c r="S272" i="7" s="1"/>
  <c r="N273" i="7"/>
  <c r="P273" i="7"/>
  <c r="Q273" i="7"/>
  <c r="R273" i="7"/>
  <c r="S273" i="7" s="1"/>
  <c r="N274" i="7"/>
  <c r="P274" i="7"/>
  <c r="Q274" i="7"/>
  <c r="R274" i="7"/>
  <c r="S274" i="7" s="1"/>
  <c r="N275" i="7"/>
  <c r="P275" i="7"/>
  <c r="Q275" i="7"/>
  <c r="R275" i="7"/>
  <c r="S275" i="7" s="1"/>
  <c r="N276" i="7"/>
  <c r="P276" i="7"/>
  <c r="Q276" i="7"/>
  <c r="R276" i="7"/>
  <c r="S276" i="7" s="1"/>
  <c r="N277" i="7"/>
  <c r="P277" i="7"/>
  <c r="Q277" i="7"/>
  <c r="R277" i="7"/>
  <c r="S277" i="7" s="1"/>
  <c r="N278" i="7"/>
  <c r="P278" i="7"/>
  <c r="Q278" i="7"/>
  <c r="R278" i="7"/>
  <c r="S278" i="7" s="1"/>
  <c r="N279" i="7"/>
  <c r="P279" i="7"/>
  <c r="Q279" i="7"/>
  <c r="R279" i="7"/>
  <c r="S279" i="7" s="1"/>
  <c r="N280" i="7"/>
  <c r="P280" i="7"/>
  <c r="Q280" i="7"/>
  <c r="R280" i="7"/>
  <c r="S280" i="7" s="1"/>
  <c r="N281" i="7"/>
  <c r="P281" i="7"/>
  <c r="Q281" i="7"/>
  <c r="R281" i="7"/>
  <c r="S281" i="7" s="1"/>
  <c r="N282" i="7"/>
  <c r="P282" i="7"/>
  <c r="Q282" i="7"/>
  <c r="R282" i="7"/>
  <c r="S282" i="7" s="1"/>
  <c r="N283" i="7"/>
  <c r="P283" i="7"/>
  <c r="Q283" i="7"/>
  <c r="R283" i="7"/>
  <c r="S283" i="7" s="1"/>
  <c r="N284" i="7"/>
  <c r="P284" i="7"/>
  <c r="Q284" i="7"/>
  <c r="R284" i="7"/>
  <c r="S284" i="7" s="1"/>
  <c r="N285" i="7"/>
  <c r="P285" i="7"/>
  <c r="Q285" i="7"/>
  <c r="R285" i="7"/>
  <c r="S285" i="7" s="1"/>
  <c r="N286" i="7"/>
  <c r="P286" i="7"/>
  <c r="Q286" i="7"/>
  <c r="R286" i="7"/>
  <c r="S286" i="7" s="1"/>
  <c r="N287" i="7"/>
  <c r="P287" i="7"/>
  <c r="Q287" i="7"/>
  <c r="R287" i="7"/>
  <c r="S287" i="7" s="1"/>
  <c r="N288" i="7"/>
  <c r="P288" i="7"/>
  <c r="Q288" i="7"/>
  <c r="R288" i="7"/>
  <c r="S288" i="7" s="1"/>
  <c r="N289" i="7"/>
  <c r="P289" i="7"/>
  <c r="Q289" i="7"/>
  <c r="R289" i="7"/>
  <c r="S289" i="7" s="1"/>
  <c r="N290" i="7"/>
  <c r="P290" i="7"/>
  <c r="Q290" i="7"/>
  <c r="R290" i="7"/>
  <c r="S290" i="7" s="1"/>
  <c r="N291" i="7"/>
  <c r="P291" i="7"/>
  <c r="Q291" i="7"/>
  <c r="R291" i="7"/>
  <c r="S291" i="7" s="1"/>
  <c r="N292" i="7"/>
  <c r="P292" i="7"/>
  <c r="Q292" i="7"/>
  <c r="R292" i="7"/>
  <c r="S292" i="7" s="1"/>
  <c r="N293" i="7"/>
  <c r="P293" i="7"/>
  <c r="Q293" i="7"/>
  <c r="R293" i="7"/>
  <c r="S293" i="7" s="1"/>
  <c r="N294" i="7"/>
  <c r="P294" i="7"/>
  <c r="Q294" i="7"/>
  <c r="R294" i="7"/>
  <c r="S294" i="7" s="1"/>
  <c r="N295" i="7"/>
  <c r="P295" i="7"/>
  <c r="Q295" i="7"/>
  <c r="R295" i="7"/>
  <c r="S295" i="7" s="1"/>
  <c r="N296" i="7"/>
  <c r="P296" i="7"/>
  <c r="Q296" i="7"/>
  <c r="R296" i="7"/>
  <c r="S296" i="7" s="1"/>
  <c r="N297" i="7"/>
  <c r="P297" i="7"/>
  <c r="Q297" i="7"/>
  <c r="R297" i="7"/>
  <c r="S297" i="7" s="1"/>
  <c r="N298" i="7"/>
  <c r="P298" i="7"/>
  <c r="Q298" i="7"/>
  <c r="R298" i="7"/>
  <c r="S298" i="7" s="1"/>
  <c r="N299" i="7"/>
  <c r="P299" i="7"/>
  <c r="Q299" i="7"/>
  <c r="R299" i="7"/>
  <c r="S299" i="7" s="1"/>
  <c r="N300" i="7"/>
  <c r="P300" i="7"/>
  <c r="Q300" i="7"/>
  <c r="R300" i="7"/>
  <c r="S300" i="7" s="1"/>
  <c r="N301" i="7"/>
  <c r="P301" i="7"/>
  <c r="Q301" i="7"/>
  <c r="R301" i="7"/>
  <c r="S301" i="7" s="1"/>
  <c r="N302" i="7"/>
  <c r="P302" i="7"/>
  <c r="Q302" i="7"/>
  <c r="R302" i="7"/>
  <c r="S302" i="7" s="1"/>
  <c r="N303" i="7"/>
  <c r="P303" i="7"/>
  <c r="Q303" i="7"/>
  <c r="R303" i="7"/>
  <c r="S303" i="7" s="1"/>
  <c r="N304" i="7"/>
  <c r="P304" i="7"/>
  <c r="Q304" i="7"/>
  <c r="R304" i="7"/>
  <c r="S304" i="7" s="1"/>
  <c r="N305" i="7"/>
  <c r="P305" i="7"/>
  <c r="Q305" i="7"/>
  <c r="R305" i="7"/>
  <c r="S305" i="7" s="1"/>
  <c r="N306" i="7"/>
  <c r="P306" i="7"/>
  <c r="Q306" i="7"/>
  <c r="R306" i="7"/>
  <c r="S306" i="7" s="1"/>
  <c r="N307" i="7"/>
  <c r="P307" i="7"/>
  <c r="Q307" i="7"/>
  <c r="R307" i="7"/>
  <c r="S307" i="7" s="1"/>
  <c r="N308" i="7"/>
  <c r="P308" i="7"/>
  <c r="Q308" i="7"/>
  <c r="R308" i="7"/>
  <c r="S308" i="7" s="1"/>
  <c r="N309" i="7"/>
  <c r="P309" i="7"/>
  <c r="Q309" i="7"/>
  <c r="R309" i="7"/>
  <c r="S309" i="7" s="1"/>
  <c r="N310" i="7"/>
  <c r="P310" i="7"/>
  <c r="Q310" i="7"/>
  <c r="R310" i="7"/>
  <c r="S310" i="7" s="1"/>
  <c r="N311" i="7"/>
  <c r="P311" i="7"/>
  <c r="Q311" i="7"/>
  <c r="R311" i="7"/>
  <c r="S311" i="7" s="1"/>
  <c r="N312" i="7"/>
  <c r="P312" i="7"/>
  <c r="Q312" i="7"/>
  <c r="R312" i="7"/>
  <c r="S312" i="7" s="1"/>
  <c r="N313" i="7"/>
  <c r="P313" i="7"/>
  <c r="Q313" i="7"/>
  <c r="R313" i="7"/>
  <c r="S313" i="7" s="1"/>
  <c r="N314" i="7"/>
  <c r="P314" i="7"/>
  <c r="Q314" i="7"/>
  <c r="R314" i="7"/>
  <c r="S314" i="7" s="1"/>
  <c r="N315" i="7"/>
  <c r="P315" i="7"/>
  <c r="Q315" i="7"/>
  <c r="R315" i="7"/>
  <c r="S315" i="7" s="1"/>
  <c r="N316" i="7"/>
  <c r="P316" i="7"/>
  <c r="Q316" i="7"/>
  <c r="R316" i="7"/>
  <c r="S316" i="7" s="1"/>
  <c r="N317" i="7"/>
  <c r="P317" i="7"/>
  <c r="Q317" i="7"/>
  <c r="R317" i="7"/>
  <c r="S317" i="7" s="1"/>
  <c r="N318" i="7"/>
  <c r="P318" i="7"/>
  <c r="Q318" i="7"/>
  <c r="R318" i="7"/>
  <c r="S318" i="7" s="1"/>
  <c r="N319" i="7"/>
  <c r="P319" i="7"/>
  <c r="Q319" i="7"/>
  <c r="R319" i="7"/>
  <c r="S319" i="7" s="1"/>
  <c r="N320" i="7"/>
  <c r="P320" i="7"/>
  <c r="Q320" i="7"/>
  <c r="R320" i="7"/>
  <c r="S320" i="7" s="1"/>
  <c r="N321" i="7"/>
  <c r="P321" i="7"/>
  <c r="Q321" i="7"/>
  <c r="R321" i="7"/>
  <c r="S321" i="7" s="1"/>
  <c r="N322" i="7"/>
  <c r="P322" i="7"/>
  <c r="Q322" i="7"/>
  <c r="R322" i="7"/>
  <c r="S322" i="7" s="1"/>
  <c r="N323" i="7"/>
  <c r="P323" i="7"/>
  <c r="Q323" i="7"/>
  <c r="R323" i="7"/>
  <c r="S323" i="7" s="1"/>
  <c r="N324" i="7"/>
  <c r="P324" i="7"/>
  <c r="Q324" i="7"/>
  <c r="R324" i="7"/>
  <c r="S324" i="7" s="1"/>
  <c r="N325" i="7"/>
  <c r="P325" i="7"/>
  <c r="Q325" i="7"/>
  <c r="R325" i="7"/>
  <c r="S325" i="7" s="1"/>
  <c r="N326" i="7"/>
  <c r="P326" i="7"/>
  <c r="Q326" i="7"/>
  <c r="R326" i="7"/>
  <c r="S326" i="7" s="1"/>
  <c r="N327" i="7"/>
  <c r="P327" i="7"/>
  <c r="Q327" i="7"/>
  <c r="R327" i="7"/>
  <c r="S327" i="7" s="1"/>
  <c r="N328" i="7"/>
  <c r="P328" i="7"/>
  <c r="Q328" i="7"/>
  <c r="R328" i="7"/>
  <c r="S328" i="7" s="1"/>
  <c r="N329" i="7"/>
  <c r="P329" i="7"/>
  <c r="Q329" i="7"/>
  <c r="R329" i="7"/>
  <c r="S329" i="7" s="1"/>
  <c r="N330" i="7"/>
  <c r="P330" i="7"/>
  <c r="Q330" i="7"/>
  <c r="R330" i="7"/>
  <c r="S330" i="7" s="1"/>
  <c r="N331" i="7"/>
  <c r="P331" i="7"/>
  <c r="Q331" i="7"/>
  <c r="R331" i="7"/>
  <c r="S331" i="7" s="1"/>
  <c r="N332" i="7"/>
  <c r="P332" i="7"/>
  <c r="Q332" i="7"/>
  <c r="R332" i="7"/>
  <c r="S332" i="7" s="1"/>
  <c r="N333" i="7"/>
  <c r="P333" i="7"/>
  <c r="Q333" i="7"/>
  <c r="R333" i="7"/>
  <c r="S333" i="7" s="1"/>
  <c r="N334" i="7"/>
  <c r="P334" i="7"/>
  <c r="Q334" i="7"/>
  <c r="R334" i="7"/>
  <c r="S334" i="7" s="1"/>
  <c r="N335" i="7"/>
  <c r="P335" i="7"/>
  <c r="Q335" i="7"/>
  <c r="R335" i="7"/>
  <c r="S335" i="7" s="1"/>
  <c r="N336" i="7"/>
  <c r="P336" i="7"/>
  <c r="Q336" i="7"/>
  <c r="R336" i="7"/>
  <c r="S336" i="7" s="1"/>
  <c r="N337" i="7"/>
  <c r="P337" i="7"/>
  <c r="Q337" i="7"/>
  <c r="R337" i="7"/>
  <c r="S337" i="7" s="1"/>
  <c r="N338" i="7"/>
  <c r="P338" i="7"/>
  <c r="Q338" i="7"/>
  <c r="R338" i="7"/>
  <c r="S338" i="7" s="1"/>
  <c r="N339" i="7"/>
  <c r="P339" i="7"/>
  <c r="Q339" i="7"/>
  <c r="R339" i="7"/>
  <c r="S339" i="7" s="1"/>
  <c r="N340" i="7"/>
  <c r="P340" i="7"/>
  <c r="Q340" i="7"/>
  <c r="R340" i="7"/>
  <c r="S340" i="7" s="1"/>
  <c r="N341" i="7"/>
  <c r="P341" i="7"/>
  <c r="Q341" i="7"/>
  <c r="R341" i="7"/>
  <c r="S341" i="7" s="1"/>
  <c r="N342" i="7"/>
  <c r="P342" i="7"/>
  <c r="Q342" i="7"/>
  <c r="R342" i="7"/>
  <c r="S342" i="7" s="1"/>
  <c r="N343" i="7"/>
  <c r="P343" i="7"/>
  <c r="Q343" i="7"/>
  <c r="R343" i="7"/>
  <c r="S343" i="7" s="1"/>
  <c r="N344" i="7"/>
  <c r="P344" i="7"/>
  <c r="Q344" i="7"/>
  <c r="R344" i="7"/>
  <c r="S344" i="7" s="1"/>
  <c r="N345" i="7"/>
  <c r="P345" i="7"/>
  <c r="Q345" i="7"/>
  <c r="R345" i="7"/>
  <c r="S345" i="7" s="1"/>
  <c r="N346" i="7"/>
  <c r="P346" i="7"/>
  <c r="Q346" i="7"/>
  <c r="R346" i="7"/>
  <c r="S346" i="7" s="1"/>
  <c r="N347" i="7"/>
  <c r="P347" i="7"/>
  <c r="Q347" i="7"/>
  <c r="R347" i="7"/>
  <c r="S347" i="7" s="1"/>
  <c r="N348" i="7"/>
  <c r="P348" i="7"/>
  <c r="Q348" i="7"/>
  <c r="R348" i="7"/>
  <c r="S348" i="7" s="1"/>
  <c r="N349" i="7"/>
  <c r="P349" i="7"/>
  <c r="Q349" i="7"/>
  <c r="R349" i="7"/>
  <c r="S349" i="7" s="1"/>
  <c r="N350" i="7"/>
  <c r="P350" i="7"/>
  <c r="Q350" i="7"/>
  <c r="R350" i="7"/>
  <c r="S350" i="7" s="1"/>
  <c r="N351" i="7"/>
  <c r="P351" i="7"/>
  <c r="Q351" i="7"/>
  <c r="R351" i="7"/>
  <c r="S351" i="7" s="1"/>
  <c r="N352" i="7"/>
  <c r="P352" i="7"/>
  <c r="Q352" i="7"/>
  <c r="R352" i="7"/>
  <c r="S352" i="7" s="1"/>
  <c r="N353" i="7"/>
  <c r="P353" i="7"/>
  <c r="Q353" i="7"/>
  <c r="R353" i="7"/>
  <c r="S353" i="7" s="1"/>
  <c r="N354" i="7"/>
  <c r="P354" i="7"/>
  <c r="Q354" i="7"/>
  <c r="R354" i="7"/>
  <c r="S354" i="7" s="1"/>
  <c r="N355" i="7"/>
  <c r="P355" i="7"/>
  <c r="Q355" i="7"/>
  <c r="R355" i="7"/>
  <c r="S355" i="7" s="1"/>
  <c r="N356" i="7"/>
  <c r="P356" i="7"/>
  <c r="Q356" i="7"/>
  <c r="R356" i="7"/>
  <c r="S356" i="7" s="1"/>
  <c r="N357" i="7"/>
  <c r="P357" i="7"/>
  <c r="Q357" i="7"/>
  <c r="R357" i="7"/>
  <c r="S357" i="7" s="1"/>
  <c r="N358" i="7"/>
  <c r="P358" i="7"/>
  <c r="Q358" i="7"/>
  <c r="R358" i="7"/>
  <c r="S358" i="7" s="1"/>
  <c r="N359" i="7"/>
  <c r="P359" i="7"/>
  <c r="Q359" i="7"/>
  <c r="R359" i="7"/>
  <c r="S359" i="7" s="1"/>
  <c r="N360" i="7"/>
  <c r="P360" i="7"/>
  <c r="Q360" i="7"/>
  <c r="R360" i="7"/>
  <c r="S360" i="7" s="1"/>
  <c r="N361" i="7"/>
  <c r="P361" i="7"/>
  <c r="Q361" i="7"/>
  <c r="R361" i="7"/>
  <c r="S361" i="7" s="1"/>
  <c r="N362" i="7"/>
  <c r="P362" i="7"/>
  <c r="Q362" i="7"/>
  <c r="R362" i="7"/>
  <c r="S362" i="7" s="1"/>
  <c r="N363" i="7"/>
  <c r="P363" i="7"/>
  <c r="Q363" i="7"/>
  <c r="R363" i="7"/>
  <c r="S363" i="7" s="1"/>
  <c r="N364" i="7"/>
  <c r="P364" i="7"/>
  <c r="Q364" i="7"/>
  <c r="R364" i="7"/>
  <c r="S364" i="7" s="1"/>
  <c r="N365" i="7"/>
  <c r="P365" i="7"/>
  <c r="Q365" i="7"/>
  <c r="R365" i="7"/>
  <c r="S365" i="7" s="1"/>
  <c r="N366" i="7"/>
  <c r="P366" i="7"/>
  <c r="Q366" i="7"/>
  <c r="R366" i="7"/>
  <c r="S366" i="7" s="1"/>
  <c r="N367" i="7"/>
  <c r="P367" i="7"/>
  <c r="Q367" i="7"/>
  <c r="R367" i="7"/>
  <c r="S367" i="7" s="1"/>
  <c r="N368" i="7"/>
  <c r="P368" i="7"/>
  <c r="Q368" i="7"/>
  <c r="R368" i="7"/>
  <c r="S368" i="7" s="1"/>
  <c r="N369" i="7"/>
  <c r="P369" i="7"/>
  <c r="Q369" i="7"/>
  <c r="R369" i="7"/>
  <c r="S369" i="7" s="1"/>
  <c r="N370" i="7"/>
  <c r="P370" i="7"/>
  <c r="Q370" i="7"/>
  <c r="R370" i="7"/>
  <c r="S370" i="7" s="1"/>
  <c r="N371" i="7"/>
  <c r="P371" i="7"/>
  <c r="Q371" i="7"/>
  <c r="R371" i="7"/>
  <c r="S371" i="7" s="1"/>
  <c r="N372" i="7"/>
  <c r="P372" i="7"/>
  <c r="Q372" i="7"/>
  <c r="R372" i="7"/>
  <c r="S372" i="7" s="1"/>
  <c r="N373" i="7"/>
  <c r="P373" i="7"/>
  <c r="Q373" i="7"/>
  <c r="R373" i="7"/>
  <c r="S373" i="7" s="1"/>
  <c r="N374" i="7"/>
  <c r="P374" i="7"/>
  <c r="Q374" i="7"/>
  <c r="R374" i="7"/>
  <c r="S374" i="7" s="1"/>
  <c r="N375" i="7"/>
  <c r="P375" i="7"/>
  <c r="Q375" i="7"/>
  <c r="R375" i="7"/>
  <c r="S375" i="7" s="1"/>
  <c r="N376" i="7"/>
  <c r="P376" i="7"/>
  <c r="Q376" i="7"/>
  <c r="R376" i="7"/>
  <c r="S376" i="7" s="1"/>
  <c r="N377" i="7"/>
  <c r="P377" i="7"/>
  <c r="Q377" i="7"/>
  <c r="R377" i="7"/>
  <c r="S377" i="7" s="1"/>
  <c r="N378" i="7"/>
  <c r="P378" i="7"/>
  <c r="Q378" i="7"/>
  <c r="R378" i="7"/>
  <c r="S378" i="7" s="1"/>
  <c r="N379" i="7"/>
  <c r="P379" i="7"/>
  <c r="Q379" i="7"/>
  <c r="R379" i="7"/>
  <c r="S379" i="7" s="1"/>
  <c r="N380" i="7"/>
  <c r="P380" i="7"/>
  <c r="Q380" i="7"/>
  <c r="R380" i="7"/>
  <c r="S380" i="7" s="1"/>
  <c r="N381" i="7"/>
  <c r="P381" i="7"/>
  <c r="Q381" i="7"/>
  <c r="R381" i="7"/>
  <c r="S381" i="7" s="1"/>
  <c r="N382" i="7"/>
  <c r="P382" i="7"/>
  <c r="Q382" i="7"/>
  <c r="R382" i="7"/>
  <c r="S382" i="7" s="1"/>
  <c r="N383" i="7"/>
  <c r="P383" i="7"/>
  <c r="Q383" i="7"/>
  <c r="R383" i="7"/>
  <c r="S383" i="7" s="1"/>
  <c r="N384" i="7"/>
  <c r="P384" i="7"/>
  <c r="Q384" i="7"/>
  <c r="R384" i="7"/>
  <c r="S384" i="7" s="1"/>
  <c r="N385" i="7"/>
  <c r="P385" i="7"/>
  <c r="Q385" i="7"/>
  <c r="R385" i="7"/>
  <c r="S385" i="7" s="1"/>
  <c r="N386" i="7"/>
  <c r="P386" i="7"/>
  <c r="Q386" i="7"/>
  <c r="R386" i="7"/>
  <c r="S386" i="7" s="1"/>
  <c r="N387" i="7"/>
  <c r="P387" i="7"/>
  <c r="Q387" i="7"/>
  <c r="R387" i="7"/>
  <c r="S387" i="7" s="1"/>
  <c r="N388" i="7"/>
  <c r="P388" i="7"/>
  <c r="Q388" i="7"/>
  <c r="R388" i="7"/>
  <c r="S388" i="7" s="1"/>
  <c r="N389" i="7"/>
  <c r="P389" i="7"/>
  <c r="Q389" i="7"/>
  <c r="R389" i="7"/>
  <c r="S389" i="7" s="1"/>
  <c r="N390" i="7"/>
  <c r="P390" i="7"/>
  <c r="Q390" i="7"/>
  <c r="R390" i="7"/>
  <c r="S390" i="7" s="1"/>
  <c r="N391" i="7"/>
  <c r="P391" i="7"/>
  <c r="Q391" i="7"/>
  <c r="R391" i="7"/>
  <c r="S391" i="7" s="1"/>
  <c r="N392" i="7"/>
  <c r="P392" i="7"/>
  <c r="Q392" i="7"/>
  <c r="R392" i="7"/>
  <c r="S392" i="7" s="1"/>
  <c r="N393" i="7"/>
  <c r="P393" i="7"/>
  <c r="Q393" i="7"/>
  <c r="R393" i="7"/>
  <c r="S393" i="7" s="1"/>
  <c r="N394" i="7"/>
  <c r="P394" i="7"/>
  <c r="Q394" i="7"/>
  <c r="R394" i="7"/>
  <c r="S394" i="7" s="1"/>
  <c r="N395" i="7"/>
  <c r="P395" i="7"/>
  <c r="Q395" i="7"/>
  <c r="R395" i="7"/>
  <c r="S395" i="7" s="1"/>
  <c r="N396" i="7"/>
  <c r="P396" i="7"/>
  <c r="Q396" i="7"/>
  <c r="R396" i="7"/>
  <c r="S396" i="7" s="1"/>
  <c r="N397" i="7"/>
  <c r="P397" i="7"/>
  <c r="Q397" i="7"/>
  <c r="R397" i="7"/>
  <c r="S397" i="7" s="1"/>
  <c r="N398" i="7"/>
  <c r="P398" i="7"/>
  <c r="Q398" i="7"/>
  <c r="R398" i="7"/>
  <c r="S398" i="7" s="1"/>
  <c r="N399" i="7"/>
  <c r="P399" i="7"/>
  <c r="Q399" i="7"/>
  <c r="R399" i="7"/>
  <c r="S399" i="7" s="1"/>
  <c r="N400" i="7"/>
  <c r="P400" i="7"/>
  <c r="Q400" i="7"/>
  <c r="R400" i="7"/>
  <c r="S400" i="7" s="1"/>
  <c r="N401" i="7"/>
  <c r="P401" i="7"/>
  <c r="Q401" i="7"/>
  <c r="R401" i="7"/>
  <c r="S401" i="7" s="1"/>
  <c r="N402" i="7"/>
  <c r="P402" i="7"/>
  <c r="Q402" i="7"/>
  <c r="R402" i="7"/>
  <c r="S402" i="7" s="1"/>
  <c r="N403" i="7"/>
  <c r="P403" i="7"/>
  <c r="Q403" i="7"/>
  <c r="R403" i="7"/>
  <c r="S403" i="7" s="1"/>
  <c r="N404" i="7"/>
  <c r="P404" i="7"/>
  <c r="Q404" i="7"/>
  <c r="R404" i="7"/>
  <c r="S404" i="7" s="1"/>
  <c r="N405" i="7"/>
  <c r="P405" i="7"/>
  <c r="Q405" i="7"/>
  <c r="R405" i="7"/>
  <c r="S405" i="7" s="1"/>
  <c r="N406" i="7"/>
  <c r="P406" i="7"/>
  <c r="Q406" i="7"/>
  <c r="R406" i="7"/>
  <c r="S406" i="7" s="1"/>
  <c r="N407" i="7"/>
  <c r="P407" i="7"/>
  <c r="Q407" i="7"/>
  <c r="R407" i="7"/>
  <c r="S407" i="7" s="1"/>
  <c r="N408" i="7"/>
  <c r="P408" i="7"/>
  <c r="Q408" i="7"/>
  <c r="R408" i="7"/>
  <c r="S408" i="7" s="1"/>
  <c r="N409" i="7"/>
  <c r="P409" i="7"/>
  <c r="Q409" i="7"/>
  <c r="R409" i="7"/>
  <c r="S409" i="7" s="1"/>
  <c r="N410" i="7"/>
  <c r="P410" i="7"/>
  <c r="Q410" i="7"/>
  <c r="R410" i="7"/>
  <c r="S410" i="7" s="1"/>
  <c r="N411" i="7"/>
  <c r="P411" i="7"/>
  <c r="Q411" i="7"/>
  <c r="R411" i="7"/>
  <c r="S411" i="7" s="1"/>
  <c r="N412" i="7"/>
  <c r="P412" i="7"/>
  <c r="Q412" i="7"/>
  <c r="R412" i="7"/>
  <c r="S412" i="7" s="1"/>
  <c r="N413" i="7"/>
  <c r="P413" i="7"/>
  <c r="Q413" i="7"/>
  <c r="R413" i="7"/>
  <c r="S413" i="7" s="1"/>
  <c r="N414" i="7"/>
  <c r="P414" i="7"/>
  <c r="Q414" i="7"/>
  <c r="R414" i="7"/>
  <c r="S414" i="7" s="1"/>
  <c r="N415" i="7"/>
  <c r="P415" i="7"/>
  <c r="Q415" i="7"/>
  <c r="R415" i="7"/>
  <c r="S415" i="7" s="1"/>
  <c r="N416" i="7"/>
  <c r="P416" i="7"/>
  <c r="Q416" i="7"/>
  <c r="R416" i="7"/>
  <c r="S416" i="7" s="1"/>
  <c r="N417" i="7"/>
  <c r="P417" i="7"/>
  <c r="Q417" i="7"/>
  <c r="R417" i="7"/>
  <c r="S417" i="7" s="1"/>
  <c r="N418" i="7"/>
  <c r="P418" i="7"/>
  <c r="Q418" i="7"/>
  <c r="R418" i="7"/>
  <c r="S418" i="7" s="1"/>
  <c r="N419" i="7"/>
  <c r="P419" i="7"/>
  <c r="Q419" i="7"/>
  <c r="R419" i="7"/>
  <c r="S419" i="7" s="1"/>
  <c r="N420" i="7"/>
  <c r="P420" i="7"/>
  <c r="Q420" i="7"/>
  <c r="R420" i="7"/>
  <c r="S420" i="7" s="1"/>
  <c r="N421" i="7"/>
  <c r="P421" i="7"/>
  <c r="Q421" i="7"/>
  <c r="R421" i="7"/>
  <c r="S421" i="7" s="1"/>
  <c r="N422" i="7"/>
  <c r="P422" i="7"/>
  <c r="Q422" i="7"/>
  <c r="R422" i="7"/>
  <c r="S422" i="7" s="1"/>
  <c r="N423" i="7"/>
  <c r="P423" i="7"/>
  <c r="Q423" i="7"/>
  <c r="R423" i="7"/>
  <c r="S423" i="7" s="1"/>
  <c r="N424" i="7"/>
  <c r="P424" i="7"/>
  <c r="Q424" i="7"/>
  <c r="R424" i="7"/>
  <c r="S424" i="7" s="1"/>
  <c r="N425" i="7"/>
  <c r="P425" i="7"/>
  <c r="Q425" i="7"/>
  <c r="R425" i="7"/>
  <c r="S425" i="7" s="1"/>
  <c r="N426" i="7"/>
  <c r="P426" i="7"/>
  <c r="Q426" i="7"/>
  <c r="R426" i="7"/>
  <c r="S426" i="7" s="1"/>
  <c r="N427" i="7"/>
  <c r="P427" i="7"/>
  <c r="Q427" i="7"/>
  <c r="R427" i="7"/>
  <c r="S427" i="7" s="1"/>
  <c r="N428" i="7"/>
  <c r="P428" i="7"/>
  <c r="Q428" i="7"/>
  <c r="R428" i="7"/>
  <c r="S428" i="7" s="1"/>
  <c r="N429" i="7"/>
  <c r="P429" i="7"/>
  <c r="Q429" i="7"/>
  <c r="R429" i="7"/>
  <c r="S429" i="7" s="1"/>
  <c r="N430" i="7"/>
  <c r="P430" i="7"/>
  <c r="Q430" i="7"/>
  <c r="R430" i="7"/>
  <c r="S430" i="7" s="1"/>
  <c r="N431" i="7"/>
  <c r="P431" i="7"/>
  <c r="Q431" i="7"/>
  <c r="R431" i="7"/>
  <c r="S431" i="7" s="1"/>
  <c r="N432" i="7"/>
  <c r="P432" i="7"/>
  <c r="Q432" i="7"/>
  <c r="R432" i="7"/>
  <c r="S432" i="7" s="1"/>
  <c r="N433" i="7"/>
  <c r="P433" i="7"/>
  <c r="Q433" i="7"/>
  <c r="R433" i="7"/>
  <c r="S433" i="7" s="1"/>
  <c r="N434" i="7"/>
  <c r="P434" i="7"/>
  <c r="Q434" i="7"/>
  <c r="R434" i="7"/>
  <c r="S434" i="7" s="1"/>
  <c r="N435" i="7"/>
  <c r="P435" i="7"/>
  <c r="Q435" i="7"/>
  <c r="R435" i="7"/>
  <c r="S435" i="7" s="1"/>
  <c r="N436" i="7"/>
  <c r="P436" i="7"/>
  <c r="Q436" i="7"/>
  <c r="R436" i="7"/>
  <c r="S436" i="7" s="1"/>
  <c r="N437" i="7"/>
  <c r="P437" i="7"/>
  <c r="Q437" i="7"/>
  <c r="R437" i="7"/>
  <c r="S437" i="7" s="1"/>
  <c r="N438" i="7"/>
  <c r="P438" i="7"/>
  <c r="Q438" i="7"/>
  <c r="R438" i="7"/>
  <c r="S438" i="7" s="1"/>
  <c r="N439" i="7"/>
  <c r="P439" i="7"/>
  <c r="Q439" i="7"/>
  <c r="R439" i="7"/>
  <c r="S439" i="7" s="1"/>
  <c r="N440" i="7"/>
  <c r="P440" i="7"/>
  <c r="Q440" i="7"/>
  <c r="R440" i="7"/>
  <c r="S440" i="7" s="1"/>
  <c r="N441" i="7"/>
  <c r="P441" i="7"/>
  <c r="Q441" i="7"/>
  <c r="R441" i="7"/>
  <c r="S441" i="7" s="1"/>
  <c r="N442" i="7"/>
  <c r="P442" i="7"/>
  <c r="Q442" i="7"/>
  <c r="R442" i="7"/>
  <c r="S442" i="7" s="1"/>
  <c r="N443" i="7"/>
  <c r="P443" i="7"/>
  <c r="Q443" i="7"/>
  <c r="R443" i="7"/>
  <c r="S443" i="7" s="1"/>
  <c r="N444" i="7"/>
  <c r="P444" i="7"/>
  <c r="Q444" i="7"/>
  <c r="R444" i="7"/>
  <c r="S444" i="7" s="1"/>
  <c r="N445" i="7"/>
  <c r="P445" i="7"/>
  <c r="Q445" i="7"/>
  <c r="R445" i="7"/>
  <c r="S445" i="7" s="1"/>
  <c r="N446" i="7"/>
  <c r="P446" i="7"/>
  <c r="Q446" i="7"/>
  <c r="R446" i="7"/>
  <c r="S446" i="7" s="1"/>
  <c r="N447" i="7"/>
  <c r="P447" i="7"/>
  <c r="Q447" i="7"/>
  <c r="R447" i="7"/>
  <c r="S447" i="7" s="1"/>
  <c r="N448" i="7"/>
  <c r="P448" i="7"/>
  <c r="Q448" i="7"/>
  <c r="R448" i="7"/>
  <c r="S448" i="7" s="1"/>
  <c r="N449" i="7"/>
  <c r="P449" i="7"/>
  <c r="Q449" i="7"/>
  <c r="R449" i="7"/>
  <c r="S449" i="7" s="1"/>
  <c r="N450" i="7"/>
  <c r="P450" i="7"/>
  <c r="Q450" i="7"/>
  <c r="R450" i="7"/>
  <c r="S450" i="7" s="1"/>
  <c r="N451" i="7"/>
  <c r="P451" i="7"/>
  <c r="Q451" i="7"/>
  <c r="R451" i="7"/>
  <c r="S451" i="7" s="1"/>
  <c r="N452" i="7"/>
  <c r="P452" i="7"/>
  <c r="Q452" i="7"/>
  <c r="R452" i="7"/>
  <c r="S452" i="7" s="1"/>
  <c r="N453" i="7"/>
  <c r="P453" i="7"/>
  <c r="Q453" i="7"/>
  <c r="R453" i="7"/>
  <c r="S453" i="7" s="1"/>
  <c r="N454" i="7"/>
  <c r="P454" i="7"/>
  <c r="Q454" i="7"/>
  <c r="R454" i="7"/>
  <c r="S454" i="7" s="1"/>
  <c r="N455" i="7"/>
  <c r="P455" i="7"/>
  <c r="Q455" i="7"/>
  <c r="R455" i="7"/>
  <c r="S455" i="7" s="1"/>
  <c r="N456" i="7"/>
  <c r="P456" i="7"/>
  <c r="Q456" i="7"/>
  <c r="R456" i="7"/>
  <c r="S456" i="7" s="1"/>
  <c r="N457" i="7"/>
  <c r="P457" i="7"/>
  <c r="Q457" i="7"/>
  <c r="R457" i="7"/>
  <c r="S457" i="7" s="1"/>
  <c r="N458" i="7"/>
  <c r="P458" i="7"/>
  <c r="Q458" i="7"/>
  <c r="R458" i="7"/>
  <c r="S458" i="7" s="1"/>
  <c r="N459" i="7"/>
  <c r="P459" i="7"/>
  <c r="Q459" i="7"/>
  <c r="R459" i="7"/>
  <c r="S459" i="7" s="1"/>
  <c r="N460" i="7"/>
  <c r="P460" i="7"/>
  <c r="Q460" i="7"/>
  <c r="R460" i="7"/>
  <c r="S460" i="7" s="1"/>
  <c r="N461" i="7"/>
  <c r="P461" i="7"/>
  <c r="Q461" i="7"/>
  <c r="R461" i="7"/>
  <c r="S461" i="7" s="1"/>
  <c r="N462" i="7"/>
  <c r="P462" i="7"/>
  <c r="Q462" i="7"/>
  <c r="R462" i="7"/>
  <c r="S462" i="7" s="1"/>
  <c r="N463" i="7"/>
  <c r="P463" i="7"/>
  <c r="Q463" i="7"/>
  <c r="R463" i="7"/>
  <c r="S463" i="7" s="1"/>
  <c r="N464" i="7"/>
  <c r="P464" i="7"/>
  <c r="Q464" i="7"/>
  <c r="R464" i="7"/>
  <c r="S464" i="7" s="1"/>
  <c r="N465" i="7"/>
  <c r="P465" i="7"/>
  <c r="Q465" i="7"/>
  <c r="R465" i="7"/>
  <c r="S465" i="7" s="1"/>
  <c r="N466" i="7"/>
  <c r="P466" i="7"/>
  <c r="Q466" i="7"/>
  <c r="R466" i="7"/>
  <c r="S466" i="7" s="1"/>
  <c r="N467" i="7"/>
  <c r="P467" i="7"/>
  <c r="Q467" i="7"/>
  <c r="R467" i="7"/>
  <c r="S467" i="7" s="1"/>
  <c r="N468" i="7"/>
  <c r="P468" i="7"/>
  <c r="Q468" i="7"/>
  <c r="R468" i="7"/>
  <c r="S468" i="7" s="1"/>
  <c r="N469" i="7"/>
  <c r="P469" i="7"/>
  <c r="Q469" i="7"/>
  <c r="R469" i="7"/>
  <c r="S469" i="7" s="1"/>
  <c r="N470" i="7"/>
  <c r="P470" i="7"/>
  <c r="Q470" i="7"/>
  <c r="R470" i="7"/>
  <c r="S470" i="7" s="1"/>
  <c r="N471" i="7"/>
  <c r="P471" i="7"/>
  <c r="Q471" i="7"/>
  <c r="R471" i="7"/>
  <c r="S471" i="7" s="1"/>
  <c r="N472" i="7"/>
  <c r="P472" i="7"/>
  <c r="Q472" i="7"/>
  <c r="R472" i="7"/>
  <c r="S472" i="7" s="1"/>
  <c r="N473" i="7"/>
  <c r="P473" i="7"/>
  <c r="Q473" i="7"/>
  <c r="R473" i="7"/>
  <c r="S473" i="7" s="1"/>
  <c r="N474" i="7"/>
  <c r="P474" i="7"/>
  <c r="Q474" i="7"/>
  <c r="R474" i="7"/>
  <c r="S474" i="7" s="1"/>
  <c r="N475" i="7"/>
  <c r="P475" i="7"/>
  <c r="Q475" i="7"/>
  <c r="R475" i="7"/>
  <c r="S475" i="7" s="1"/>
  <c r="N476" i="7"/>
  <c r="P476" i="7"/>
  <c r="Q476" i="7"/>
  <c r="R476" i="7"/>
  <c r="S476" i="7" s="1"/>
  <c r="N477" i="7"/>
  <c r="P477" i="7"/>
  <c r="Q477" i="7"/>
  <c r="R477" i="7"/>
  <c r="S477" i="7" s="1"/>
  <c r="N478" i="7"/>
  <c r="P478" i="7"/>
  <c r="Q478" i="7"/>
  <c r="R478" i="7"/>
  <c r="S478" i="7" s="1"/>
  <c r="N479" i="7"/>
  <c r="P479" i="7"/>
  <c r="Q479" i="7"/>
  <c r="R479" i="7"/>
  <c r="S479" i="7" s="1"/>
  <c r="N480" i="7"/>
  <c r="P480" i="7"/>
  <c r="Q480" i="7"/>
  <c r="R480" i="7"/>
  <c r="S480" i="7" s="1"/>
  <c r="N481" i="7"/>
  <c r="P481" i="7"/>
  <c r="Q481" i="7"/>
  <c r="R481" i="7"/>
  <c r="S481" i="7" s="1"/>
  <c r="N482" i="7"/>
  <c r="P482" i="7"/>
  <c r="Q482" i="7"/>
  <c r="R482" i="7"/>
  <c r="S482" i="7" s="1"/>
  <c r="N483" i="7"/>
  <c r="P483" i="7"/>
  <c r="Q483" i="7"/>
  <c r="R483" i="7"/>
  <c r="S483" i="7" s="1"/>
  <c r="N484" i="7"/>
  <c r="P484" i="7"/>
  <c r="Q484" i="7"/>
  <c r="R484" i="7"/>
  <c r="S484" i="7" s="1"/>
  <c r="N485" i="7"/>
  <c r="P485" i="7"/>
  <c r="Q485" i="7"/>
  <c r="R485" i="7"/>
  <c r="S485" i="7" s="1"/>
  <c r="N486" i="7"/>
  <c r="P486" i="7"/>
  <c r="Q486" i="7"/>
  <c r="R486" i="7"/>
  <c r="S486" i="7" s="1"/>
  <c r="N487" i="7"/>
  <c r="P487" i="7"/>
  <c r="Q487" i="7"/>
  <c r="R487" i="7"/>
  <c r="S487" i="7" s="1"/>
  <c r="N488" i="7"/>
  <c r="P488" i="7"/>
  <c r="Q488" i="7"/>
  <c r="R488" i="7"/>
  <c r="S488" i="7" s="1"/>
  <c r="N489" i="7"/>
  <c r="P489" i="7"/>
  <c r="Q489" i="7"/>
  <c r="R489" i="7"/>
  <c r="S489" i="7" s="1"/>
  <c r="N490" i="7"/>
  <c r="P490" i="7"/>
  <c r="Q490" i="7"/>
  <c r="R490" i="7"/>
  <c r="S490" i="7" s="1"/>
  <c r="N491" i="7"/>
  <c r="P491" i="7"/>
  <c r="Q491" i="7"/>
  <c r="R491" i="7"/>
  <c r="S491" i="7" s="1"/>
  <c r="N492" i="7"/>
  <c r="P492" i="7"/>
  <c r="Q492" i="7"/>
  <c r="R492" i="7"/>
  <c r="S492" i="7" s="1"/>
  <c r="N493" i="7"/>
  <c r="P493" i="7"/>
  <c r="Q493" i="7"/>
  <c r="R493" i="7"/>
  <c r="S493" i="7" s="1"/>
  <c r="N494" i="7"/>
  <c r="P494" i="7"/>
  <c r="Q494" i="7"/>
  <c r="R494" i="7"/>
  <c r="S494" i="7" s="1"/>
  <c r="N495" i="7"/>
  <c r="P495" i="7"/>
  <c r="Q495" i="7"/>
  <c r="R495" i="7"/>
  <c r="S495" i="7" s="1"/>
  <c r="N496" i="7"/>
  <c r="P496" i="7"/>
  <c r="Q496" i="7"/>
  <c r="R496" i="7"/>
  <c r="S496" i="7" s="1"/>
  <c r="N497" i="7"/>
  <c r="P497" i="7"/>
  <c r="Q497" i="7"/>
  <c r="R497" i="7"/>
  <c r="S497" i="7" s="1"/>
  <c r="N498" i="7"/>
  <c r="P498" i="7"/>
  <c r="Q498" i="7"/>
  <c r="R498" i="7"/>
  <c r="S498" i="7" s="1"/>
  <c r="N499" i="7"/>
  <c r="P499" i="7"/>
  <c r="Q499" i="7"/>
  <c r="R499" i="7"/>
  <c r="S499" i="7" s="1"/>
  <c r="N500" i="7"/>
  <c r="P500" i="7"/>
  <c r="Q500" i="7"/>
  <c r="R500" i="7"/>
  <c r="S500" i="7" s="1"/>
  <c r="N501" i="7"/>
  <c r="P501" i="7"/>
  <c r="Q501" i="7"/>
  <c r="R501" i="7"/>
  <c r="S501" i="7" s="1"/>
  <c r="N502" i="7"/>
  <c r="P502" i="7"/>
  <c r="Q502" i="7"/>
  <c r="R502" i="7"/>
  <c r="S502" i="7" s="1"/>
  <c r="N503" i="7"/>
  <c r="P503" i="7"/>
  <c r="Q503" i="7"/>
  <c r="R503" i="7"/>
  <c r="S503" i="7" s="1"/>
  <c r="N504" i="7"/>
  <c r="P504" i="7"/>
  <c r="Q504" i="7"/>
  <c r="R504" i="7"/>
  <c r="S504" i="7" s="1"/>
  <c r="N505" i="7"/>
  <c r="P505" i="7"/>
  <c r="Q505" i="7"/>
  <c r="R505" i="7"/>
  <c r="S505" i="7" s="1"/>
  <c r="N506" i="7"/>
  <c r="P506" i="7"/>
  <c r="Q506" i="7"/>
  <c r="R506" i="7"/>
  <c r="S506" i="7" s="1"/>
  <c r="N507" i="7"/>
  <c r="P507" i="7"/>
  <c r="Q507" i="7"/>
  <c r="R507" i="7"/>
  <c r="S507" i="7" s="1"/>
  <c r="N508" i="7"/>
  <c r="P508" i="7"/>
  <c r="Q508" i="7"/>
  <c r="R508" i="7"/>
  <c r="S508" i="7" s="1"/>
  <c r="N509" i="7"/>
  <c r="P509" i="7"/>
  <c r="Q509" i="7"/>
  <c r="R509" i="7"/>
  <c r="S509" i="7" s="1"/>
  <c r="N510" i="7"/>
  <c r="P510" i="7"/>
  <c r="Q510" i="7"/>
  <c r="R510" i="7"/>
  <c r="S510" i="7" s="1"/>
  <c r="N511" i="7"/>
  <c r="P511" i="7"/>
  <c r="Q511" i="7"/>
  <c r="R511" i="7"/>
  <c r="S511" i="7" s="1"/>
  <c r="N512" i="7"/>
  <c r="P512" i="7"/>
  <c r="Q512" i="7"/>
  <c r="R512" i="7"/>
  <c r="S512" i="7" s="1"/>
  <c r="N513" i="7"/>
  <c r="P513" i="7"/>
  <c r="Q513" i="7"/>
  <c r="R513" i="7"/>
  <c r="S513" i="7" s="1"/>
  <c r="N514" i="7"/>
  <c r="P514" i="7"/>
  <c r="Q514" i="7"/>
  <c r="R514" i="7"/>
  <c r="S514" i="7" s="1"/>
  <c r="N515" i="7"/>
  <c r="P515" i="7"/>
  <c r="Q515" i="7"/>
  <c r="R515" i="7"/>
  <c r="S515" i="7" s="1"/>
  <c r="N516" i="7"/>
  <c r="P516" i="7"/>
  <c r="Q516" i="7"/>
  <c r="R516" i="7"/>
  <c r="S516" i="7" s="1"/>
  <c r="N517" i="7"/>
  <c r="P517" i="7"/>
  <c r="Q517" i="7"/>
  <c r="R517" i="7"/>
  <c r="S517" i="7" s="1"/>
  <c r="N518" i="7"/>
  <c r="P518" i="7"/>
  <c r="Q518" i="7"/>
  <c r="R518" i="7"/>
  <c r="S518" i="7" s="1"/>
  <c r="N519" i="7"/>
  <c r="P519" i="7"/>
  <c r="Q519" i="7"/>
  <c r="R519" i="7"/>
  <c r="S519" i="7" s="1"/>
  <c r="N520" i="7"/>
  <c r="P520" i="7"/>
  <c r="Q520" i="7"/>
  <c r="R520" i="7"/>
  <c r="S520" i="7" s="1"/>
  <c r="N521" i="7"/>
  <c r="P521" i="7"/>
  <c r="Q521" i="7"/>
  <c r="R521" i="7"/>
  <c r="S521" i="7" s="1"/>
  <c r="N522" i="7"/>
  <c r="P522" i="7"/>
  <c r="Q522" i="7"/>
  <c r="R522" i="7"/>
  <c r="S522" i="7" s="1"/>
  <c r="N523" i="7"/>
  <c r="P523" i="7"/>
  <c r="Q523" i="7"/>
  <c r="R523" i="7"/>
  <c r="S523" i="7" s="1"/>
  <c r="N524" i="7"/>
  <c r="P524" i="7"/>
  <c r="Q524" i="7"/>
  <c r="R524" i="7"/>
  <c r="S524" i="7" s="1"/>
  <c r="N525" i="7"/>
  <c r="P525" i="7"/>
  <c r="Q525" i="7"/>
  <c r="R525" i="7"/>
  <c r="S525" i="7" s="1"/>
  <c r="N526" i="7"/>
  <c r="P526" i="7"/>
  <c r="Q526" i="7"/>
  <c r="R526" i="7"/>
  <c r="S526" i="7" s="1"/>
  <c r="N527" i="7"/>
  <c r="P527" i="7"/>
  <c r="Q527" i="7"/>
  <c r="R527" i="7"/>
  <c r="S527" i="7" s="1"/>
  <c r="N528" i="7"/>
  <c r="P528" i="7"/>
  <c r="Q528" i="7"/>
  <c r="R528" i="7"/>
  <c r="S528" i="7" s="1"/>
  <c r="N529" i="7"/>
  <c r="P529" i="7"/>
  <c r="Q529" i="7"/>
  <c r="R529" i="7"/>
  <c r="S529" i="7" s="1"/>
  <c r="N530" i="7"/>
  <c r="P530" i="7"/>
  <c r="Q530" i="7"/>
  <c r="R530" i="7"/>
  <c r="S530" i="7" s="1"/>
  <c r="N531" i="7"/>
  <c r="P531" i="7"/>
  <c r="Q531" i="7"/>
  <c r="R531" i="7"/>
  <c r="S531" i="7" s="1"/>
  <c r="N532" i="7"/>
  <c r="P532" i="7"/>
  <c r="Q532" i="7"/>
  <c r="R532" i="7"/>
  <c r="S532" i="7" s="1"/>
  <c r="N533" i="7"/>
  <c r="P533" i="7"/>
  <c r="Q533" i="7"/>
  <c r="R533" i="7"/>
  <c r="S533" i="7" s="1"/>
  <c r="N534" i="7"/>
  <c r="P534" i="7"/>
  <c r="Q534" i="7"/>
  <c r="R534" i="7"/>
  <c r="S534" i="7" s="1"/>
  <c r="N535" i="7"/>
  <c r="P535" i="7"/>
  <c r="Q535" i="7"/>
  <c r="R535" i="7"/>
  <c r="S535" i="7" s="1"/>
  <c r="N536" i="7"/>
  <c r="P536" i="7"/>
  <c r="Q536" i="7"/>
  <c r="R536" i="7"/>
  <c r="S536" i="7" s="1"/>
  <c r="N537" i="7"/>
  <c r="P537" i="7"/>
  <c r="Q537" i="7"/>
  <c r="R537" i="7"/>
  <c r="S537" i="7" s="1"/>
  <c r="N538" i="7"/>
  <c r="P538" i="7"/>
  <c r="Q538" i="7"/>
  <c r="R538" i="7"/>
  <c r="S538" i="7" s="1"/>
  <c r="N539" i="7"/>
  <c r="P539" i="7"/>
  <c r="Q539" i="7"/>
  <c r="R539" i="7"/>
  <c r="S539" i="7" s="1"/>
  <c r="N540" i="7"/>
  <c r="P540" i="7"/>
  <c r="Q540" i="7"/>
  <c r="R540" i="7"/>
  <c r="S540" i="7" s="1"/>
  <c r="N541" i="7"/>
  <c r="P541" i="7"/>
  <c r="Q541" i="7"/>
  <c r="R541" i="7"/>
  <c r="S541" i="7" s="1"/>
  <c r="N542" i="7"/>
  <c r="P542" i="7"/>
  <c r="Q542" i="7"/>
  <c r="R542" i="7"/>
  <c r="S542" i="7" s="1"/>
  <c r="N543" i="7"/>
  <c r="P543" i="7"/>
  <c r="Q543" i="7"/>
  <c r="R543" i="7"/>
  <c r="S543" i="7" s="1"/>
  <c r="N544" i="7"/>
  <c r="P544" i="7"/>
  <c r="Q544" i="7"/>
  <c r="R544" i="7"/>
  <c r="S544" i="7" s="1"/>
  <c r="N545" i="7"/>
  <c r="P545" i="7"/>
  <c r="Q545" i="7"/>
  <c r="R545" i="7"/>
  <c r="S545" i="7" s="1"/>
  <c r="N546" i="7"/>
  <c r="P546" i="7"/>
  <c r="Q546" i="7"/>
  <c r="R546" i="7"/>
  <c r="S546" i="7" s="1"/>
  <c r="N547" i="7"/>
  <c r="P547" i="7"/>
  <c r="Q547" i="7"/>
  <c r="R547" i="7"/>
  <c r="S547" i="7" s="1"/>
  <c r="N548" i="7"/>
  <c r="P548" i="7"/>
  <c r="Q548" i="7"/>
  <c r="R548" i="7"/>
  <c r="S548" i="7" s="1"/>
  <c r="N549" i="7"/>
  <c r="P549" i="7"/>
  <c r="Q549" i="7"/>
  <c r="R549" i="7"/>
  <c r="S549" i="7" s="1"/>
  <c r="N550" i="7"/>
  <c r="P550" i="7"/>
  <c r="Q550" i="7"/>
  <c r="R550" i="7"/>
  <c r="S550" i="7" s="1"/>
  <c r="N551" i="7"/>
  <c r="P551" i="7"/>
  <c r="Q551" i="7"/>
  <c r="R551" i="7"/>
  <c r="S551" i="7" s="1"/>
  <c r="N552" i="7"/>
  <c r="P552" i="7"/>
  <c r="Q552" i="7"/>
  <c r="R552" i="7"/>
  <c r="S552" i="7" s="1"/>
  <c r="N553" i="7"/>
  <c r="P553" i="7"/>
  <c r="Q553" i="7"/>
  <c r="R553" i="7"/>
  <c r="S553" i="7" s="1"/>
  <c r="N554" i="7"/>
  <c r="P554" i="7"/>
  <c r="Q554" i="7"/>
  <c r="R554" i="7"/>
  <c r="S554" i="7" s="1"/>
  <c r="N555" i="7"/>
  <c r="P555" i="7"/>
  <c r="Q555" i="7"/>
  <c r="R555" i="7"/>
  <c r="S555" i="7" s="1"/>
  <c r="N556" i="7"/>
  <c r="P556" i="7"/>
  <c r="Q556" i="7"/>
  <c r="R556" i="7"/>
  <c r="S556" i="7" s="1"/>
  <c r="N557" i="7"/>
  <c r="P557" i="7"/>
  <c r="Q557" i="7"/>
  <c r="R557" i="7"/>
  <c r="S557" i="7" s="1"/>
  <c r="N558" i="7"/>
  <c r="P558" i="7"/>
  <c r="Q558" i="7"/>
  <c r="R558" i="7"/>
  <c r="S558" i="7" s="1"/>
  <c r="N559" i="7"/>
  <c r="P559" i="7"/>
  <c r="Q559" i="7"/>
  <c r="R559" i="7"/>
  <c r="S559" i="7" s="1"/>
  <c r="N560" i="7"/>
  <c r="P560" i="7"/>
  <c r="Q560" i="7"/>
  <c r="R560" i="7"/>
  <c r="S560" i="7" s="1"/>
  <c r="N561" i="7"/>
  <c r="P561" i="7"/>
  <c r="Q561" i="7"/>
  <c r="R561" i="7"/>
  <c r="S561" i="7" s="1"/>
  <c r="N562" i="7"/>
  <c r="P562" i="7"/>
  <c r="Q562" i="7"/>
  <c r="R562" i="7"/>
  <c r="S562" i="7" s="1"/>
  <c r="N563" i="7"/>
  <c r="P563" i="7"/>
  <c r="Q563" i="7"/>
  <c r="R563" i="7"/>
  <c r="S563" i="7" s="1"/>
  <c r="N564" i="7"/>
  <c r="P564" i="7"/>
  <c r="Q564" i="7"/>
  <c r="R564" i="7"/>
  <c r="S564" i="7" s="1"/>
  <c r="N565" i="7"/>
  <c r="P565" i="7"/>
  <c r="Q565" i="7"/>
  <c r="R565" i="7"/>
  <c r="S565" i="7" s="1"/>
  <c r="N566" i="7"/>
  <c r="P566" i="7"/>
  <c r="Q566" i="7"/>
  <c r="R566" i="7"/>
  <c r="S566" i="7" s="1"/>
  <c r="N567" i="7"/>
  <c r="P567" i="7"/>
  <c r="Q567" i="7"/>
  <c r="R567" i="7"/>
  <c r="S567" i="7" s="1"/>
  <c r="N568" i="7"/>
  <c r="P568" i="7"/>
  <c r="Q568" i="7"/>
  <c r="R568" i="7"/>
  <c r="S568" i="7" s="1"/>
  <c r="N569" i="7"/>
  <c r="P569" i="7"/>
  <c r="Q569" i="7"/>
  <c r="R569" i="7"/>
  <c r="S569" i="7" s="1"/>
  <c r="N570" i="7"/>
  <c r="P570" i="7"/>
  <c r="Q570" i="7"/>
  <c r="R570" i="7"/>
  <c r="S570" i="7" s="1"/>
  <c r="N571" i="7"/>
  <c r="P571" i="7"/>
  <c r="Q571" i="7"/>
  <c r="R571" i="7"/>
  <c r="S571" i="7" s="1"/>
  <c r="N572" i="7"/>
  <c r="P572" i="7"/>
  <c r="Q572" i="7"/>
  <c r="R572" i="7"/>
  <c r="S572" i="7" s="1"/>
  <c r="N573" i="7"/>
  <c r="P573" i="7"/>
  <c r="Q573" i="7"/>
  <c r="R573" i="7"/>
  <c r="S573" i="7" s="1"/>
  <c r="N574" i="7"/>
  <c r="P574" i="7"/>
  <c r="Q574" i="7"/>
  <c r="R574" i="7"/>
  <c r="S574" i="7" s="1"/>
  <c r="N575" i="7"/>
  <c r="P575" i="7"/>
  <c r="Q575" i="7"/>
  <c r="R575" i="7"/>
  <c r="S575" i="7" s="1"/>
  <c r="N576" i="7"/>
  <c r="P576" i="7"/>
  <c r="Q576" i="7"/>
  <c r="R576" i="7"/>
  <c r="S576" i="7" s="1"/>
  <c r="N577" i="7"/>
  <c r="P577" i="7"/>
  <c r="Q577" i="7"/>
  <c r="R577" i="7"/>
  <c r="S577" i="7" s="1"/>
  <c r="N578" i="7"/>
  <c r="P578" i="7"/>
  <c r="Q578" i="7"/>
  <c r="R578" i="7"/>
  <c r="S578" i="7" s="1"/>
  <c r="N579" i="7"/>
  <c r="P579" i="7"/>
  <c r="Q579" i="7"/>
  <c r="R579" i="7"/>
  <c r="S579" i="7" s="1"/>
  <c r="N580" i="7"/>
  <c r="P580" i="7"/>
  <c r="Q580" i="7"/>
  <c r="R580" i="7"/>
  <c r="S580" i="7" s="1"/>
  <c r="N581" i="7"/>
  <c r="P581" i="7"/>
  <c r="Q581" i="7"/>
  <c r="R581" i="7"/>
  <c r="S581" i="7" s="1"/>
  <c r="N582" i="7"/>
  <c r="P582" i="7"/>
  <c r="Q582" i="7"/>
  <c r="R582" i="7"/>
  <c r="S582" i="7" s="1"/>
  <c r="N583" i="7"/>
  <c r="P583" i="7"/>
  <c r="Q583" i="7"/>
  <c r="R583" i="7"/>
  <c r="S583" i="7" s="1"/>
  <c r="N584" i="7"/>
  <c r="P584" i="7"/>
  <c r="Q584" i="7"/>
  <c r="R584" i="7"/>
  <c r="S584" i="7" s="1"/>
  <c r="N585" i="7"/>
  <c r="P585" i="7"/>
  <c r="Q585" i="7"/>
  <c r="R585" i="7"/>
  <c r="S585" i="7" s="1"/>
  <c r="N586" i="7"/>
  <c r="P586" i="7"/>
  <c r="Q586" i="7"/>
  <c r="R586" i="7"/>
  <c r="S586" i="7" s="1"/>
  <c r="N587" i="7"/>
  <c r="P587" i="7"/>
  <c r="Q587" i="7"/>
  <c r="R587" i="7"/>
  <c r="S587" i="7" s="1"/>
  <c r="N588" i="7"/>
  <c r="P588" i="7"/>
  <c r="Q588" i="7"/>
  <c r="R588" i="7"/>
  <c r="S588" i="7" s="1"/>
  <c r="N589" i="7"/>
  <c r="P589" i="7"/>
  <c r="Q589" i="7"/>
  <c r="R589" i="7"/>
  <c r="S589" i="7" s="1"/>
  <c r="N590" i="7"/>
  <c r="P590" i="7"/>
  <c r="Q590" i="7"/>
  <c r="R590" i="7"/>
  <c r="S590" i="7" s="1"/>
  <c r="N591" i="7"/>
  <c r="P591" i="7"/>
  <c r="Q591" i="7"/>
  <c r="R591" i="7"/>
  <c r="S591" i="7" s="1"/>
  <c r="N592" i="7"/>
  <c r="P592" i="7"/>
  <c r="Q592" i="7"/>
  <c r="R592" i="7"/>
  <c r="S592" i="7" s="1"/>
  <c r="N593" i="7"/>
  <c r="P593" i="7"/>
  <c r="Q593" i="7"/>
  <c r="R593" i="7"/>
  <c r="S593" i="7" s="1"/>
  <c r="N594" i="7"/>
  <c r="P594" i="7"/>
  <c r="Q594" i="7"/>
  <c r="R594" i="7"/>
  <c r="S594" i="7" s="1"/>
  <c r="N595" i="7"/>
  <c r="P595" i="7"/>
  <c r="Q595" i="7"/>
  <c r="R595" i="7"/>
  <c r="S595" i="7" s="1"/>
  <c r="N596" i="7"/>
  <c r="P596" i="7"/>
  <c r="Q596" i="7"/>
  <c r="R596" i="7"/>
  <c r="S596" i="7" s="1"/>
  <c r="N597" i="7"/>
  <c r="P597" i="7"/>
  <c r="Q597" i="7"/>
  <c r="R597" i="7"/>
  <c r="S597" i="7" s="1"/>
  <c r="N598" i="7"/>
  <c r="P598" i="7"/>
  <c r="Q598" i="7"/>
  <c r="R598" i="7"/>
  <c r="S598" i="7" s="1"/>
  <c r="N599" i="7"/>
  <c r="P599" i="7"/>
  <c r="Q599" i="7"/>
  <c r="R599" i="7"/>
  <c r="S599" i="7" s="1"/>
  <c r="N600" i="7"/>
  <c r="P600" i="7"/>
  <c r="Q600" i="7"/>
  <c r="R600" i="7"/>
  <c r="S600" i="7" s="1"/>
  <c r="N601" i="7"/>
  <c r="P601" i="7"/>
  <c r="Q601" i="7"/>
  <c r="R601" i="7"/>
  <c r="S601" i="7" s="1"/>
  <c r="N602" i="7"/>
  <c r="P602" i="7"/>
  <c r="Q602" i="7"/>
  <c r="R602" i="7"/>
  <c r="S602" i="7" s="1"/>
  <c r="N603" i="7"/>
  <c r="P603" i="7"/>
  <c r="Q603" i="7"/>
  <c r="R603" i="7"/>
  <c r="S603" i="7" s="1"/>
  <c r="N604" i="7"/>
  <c r="P604" i="7"/>
  <c r="Q604" i="7"/>
  <c r="R604" i="7"/>
  <c r="S604" i="7" s="1"/>
  <c r="N605" i="7"/>
  <c r="P605" i="7"/>
  <c r="Q605" i="7"/>
  <c r="R605" i="7"/>
  <c r="S605" i="7" s="1"/>
  <c r="N606" i="7"/>
  <c r="P606" i="7"/>
  <c r="Q606" i="7"/>
  <c r="R606" i="7"/>
  <c r="S606" i="7" s="1"/>
  <c r="N607" i="7"/>
  <c r="P607" i="7"/>
  <c r="Q607" i="7"/>
  <c r="R607" i="7"/>
  <c r="S607" i="7" s="1"/>
  <c r="N608" i="7"/>
  <c r="P608" i="7"/>
  <c r="Q608" i="7"/>
  <c r="R608" i="7"/>
  <c r="S608" i="7" s="1"/>
  <c r="N609" i="7"/>
  <c r="P609" i="7"/>
  <c r="Q609" i="7"/>
  <c r="R609" i="7"/>
  <c r="S609" i="7" s="1"/>
  <c r="N610" i="7"/>
  <c r="P610" i="7"/>
  <c r="Q610" i="7"/>
  <c r="R610" i="7"/>
  <c r="S610" i="7" s="1"/>
  <c r="N611" i="7"/>
  <c r="P611" i="7"/>
  <c r="Q611" i="7"/>
  <c r="R611" i="7"/>
  <c r="S611" i="7" s="1"/>
  <c r="N612" i="7"/>
  <c r="P612" i="7"/>
  <c r="Q612" i="7"/>
  <c r="R612" i="7"/>
  <c r="S612" i="7" s="1"/>
  <c r="N613" i="7"/>
  <c r="P613" i="7"/>
  <c r="Q613" i="7"/>
  <c r="R613" i="7"/>
  <c r="S613" i="7" s="1"/>
  <c r="N614" i="7"/>
  <c r="P614" i="7"/>
  <c r="Q614" i="7"/>
  <c r="R614" i="7"/>
  <c r="S614" i="7" s="1"/>
  <c r="N615" i="7"/>
  <c r="P615" i="7"/>
  <c r="Q615" i="7"/>
  <c r="R615" i="7"/>
  <c r="S615" i="7" s="1"/>
  <c r="N616" i="7"/>
  <c r="P616" i="7"/>
  <c r="Q616" i="7"/>
  <c r="R616" i="7"/>
  <c r="S616" i="7" s="1"/>
  <c r="N617" i="7"/>
  <c r="P617" i="7"/>
  <c r="Q617" i="7"/>
  <c r="R617" i="7"/>
  <c r="S617" i="7" s="1"/>
  <c r="N618" i="7"/>
  <c r="P618" i="7"/>
  <c r="Q618" i="7"/>
  <c r="R618" i="7"/>
  <c r="S618" i="7" s="1"/>
  <c r="N619" i="7"/>
  <c r="P619" i="7"/>
  <c r="Q619" i="7"/>
  <c r="R619" i="7"/>
  <c r="S619" i="7" s="1"/>
  <c r="N620" i="7"/>
  <c r="P620" i="7"/>
  <c r="Q620" i="7"/>
  <c r="R620" i="7"/>
  <c r="S620" i="7" s="1"/>
  <c r="N621" i="7"/>
  <c r="P621" i="7"/>
  <c r="Q621" i="7"/>
  <c r="R621" i="7"/>
  <c r="S621" i="7" s="1"/>
  <c r="N622" i="7"/>
  <c r="P622" i="7"/>
  <c r="Q622" i="7"/>
  <c r="R622" i="7"/>
  <c r="S622" i="7" s="1"/>
  <c r="N623" i="7"/>
  <c r="P623" i="7"/>
  <c r="Q623" i="7"/>
  <c r="R623" i="7"/>
  <c r="S623" i="7" s="1"/>
  <c r="N624" i="7"/>
  <c r="P624" i="7"/>
  <c r="Q624" i="7"/>
  <c r="R624" i="7"/>
  <c r="S624" i="7" s="1"/>
  <c r="N625" i="7"/>
  <c r="P625" i="7"/>
  <c r="Q625" i="7"/>
  <c r="R625" i="7"/>
  <c r="S625" i="7" s="1"/>
  <c r="N626" i="7"/>
  <c r="P626" i="7"/>
  <c r="Q626" i="7"/>
  <c r="R626" i="7"/>
  <c r="S626" i="7" s="1"/>
  <c r="N627" i="7"/>
  <c r="P627" i="7"/>
  <c r="Q627" i="7"/>
  <c r="R627" i="7"/>
  <c r="S627" i="7" s="1"/>
  <c r="N628" i="7"/>
  <c r="P628" i="7"/>
  <c r="Q628" i="7"/>
  <c r="R628" i="7"/>
  <c r="S628" i="7" s="1"/>
  <c r="N629" i="7"/>
  <c r="P629" i="7"/>
  <c r="Q629" i="7"/>
  <c r="R629" i="7"/>
  <c r="S629" i="7" s="1"/>
  <c r="N630" i="7"/>
  <c r="P630" i="7"/>
  <c r="Q630" i="7"/>
  <c r="R630" i="7"/>
  <c r="S630" i="7" s="1"/>
  <c r="N631" i="7"/>
  <c r="P631" i="7"/>
  <c r="Q631" i="7"/>
  <c r="R631" i="7"/>
  <c r="S631" i="7" s="1"/>
  <c r="N632" i="7"/>
  <c r="P632" i="7"/>
  <c r="Q632" i="7"/>
  <c r="R632" i="7"/>
  <c r="S632" i="7" s="1"/>
  <c r="N633" i="7"/>
  <c r="P633" i="7"/>
  <c r="Q633" i="7"/>
  <c r="R633" i="7"/>
  <c r="S633" i="7" s="1"/>
  <c r="N634" i="7"/>
  <c r="P634" i="7"/>
  <c r="Q634" i="7"/>
  <c r="R634" i="7"/>
  <c r="S634" i="7" s="1"/>
  <c r="N635" i="7"/>
  <c r="P635" i="7"/>
  <c r="Q635" i="7"/>
  <c r="R635" i="7"/>
  <c r="S635" i="7" s="1"/>
  <c r="N636" i="7"/>
  <c r="P636" i="7"/>
  <c r="Q636" i="7"/>
  <c r="R636" i="7"/>
  <c r="S636" i="7" s="1"/>
  <c r="N637" i="7"/>
  <c r="P637" i="7"/>
  <c r="Q637" i="7"/>
  <c r="R637" i="7"/>
  <c r="S637" i="7" s="1"/>
  <c r="N638" i="7"/>
  <c r="P638" i="7"/>
  <c r="Q638" i="7"/>
  <c r="R638" i="7"/>
  <c r="S638" i="7" s="1"/>
  <c r="N639" i="7"/>
  <c r="P639" i="7"/>
  <c r="Q639" i="7"/>
  <c r="R639" i="7"/>
  <c r="S639" i="7" s="1"/>
  <c r="N640" i="7"/>
  <c r="P640" i="7"/>
  <c r="Q640" i="7"/>
  <c r="R640" i="7"/>
  <c r="S640" i="7" s="1"/>
  <c r="N641" i="7"/>
  <c r="P641" i="7"/>
  <c r="Q641" i="7"/>
  <c r="R641" i="7"/>
  <c r="S641" i="7" s="1"/>
  <c r="N642" i="7"/>
  <c r="P642" i="7"/>
  <c r="Q642" i="7"/>
  <c r="R642" i="7"/>
  <c r="S642" i="7" s="1"/>
  <c r="N643" i="7"/>
  <c r="P643" i="7"/>
  <c r="Q643" i="7"/>
  <c r="R643" i="7"/>
  <c r="S643" i="7" s="1"/>
  <c r="N644" i="7"/>
  <c r="P644" i="7"/>
  <c r="Q644" i="7"/>
  <c r="R644" i="7"/>
  <c r="S644" i="7" s="1"/>
  <c r="N645" i="7"/>
  <c r="P645" i="7"/>
  <c r="Q645" i="7"/>
  <c r="R645" i="7"/>
  <c r="S645" i="7" s="1"/>
  <c r="N646" i="7"/>
  <c r="P646" i="7"/>
  <c r="Q646" i="7"/>
  <c r="R646" i="7"/>
  <c r="S646" i="7" s="1"/>
  <c r="N647" i="7"/>
  <c r="P647" i="7"/>
  <c r="Q647" i="7"/>
  <c r="R647" i="7"/>
  <c r="S647" i="7" s="1"/>
  <c r="N648" i="7"/>
  <c r="P648" i="7"/>
  <c r="Q648" i="7"/>
  <c r="R648" i="7"/>
  <c r="S648" i="7" s="1"/>
  <c r="N649" i="7"/>
  <c r="P649" i="7"/>
  <c r="Q649" i="7"/>
  <c r="R649" i="7"/>
  <c r="S649" i="7" s="1"/>
  <c r="N650" i="7"/>
  <c r="P650" i="7"/>
  <c r="Q650" i="7"/>
  <c r="R650" i="7"/>
  <c r="S650" i="7" s="1"/>
  <c r="N651" i="7"/>
  <c r="P651" i="7"/>
  <c r="Q651" i="7"/>
  <c r="R651" i="7"/>
  <c r="S651" i="7" s="1"/>
  <c r="N652" i="7"/>
  <c r="P652" i="7"/>
  <c r="Q652" i="7"/>
  <c r="R652" i="7"/>
  <c r="S652" i="7" s="1"/>
  <c r="N653" i="7"/>
  <c r="P653" i="7"/>
  <c r="Q653" i="7"/>
  <c r="R653" i="7"/>
  <c r="S653" i="7" s="1"/>
  <c r="N654" i="7"/>
  <c r="P654" i="7"/>
  <c r="Q654" i="7"/>
  <c r="R654" i="7"/>
  <c r="S654" i="7" s="1"/>
  <c r="N655" i="7"/>
  <c r="P655" i="7"/>
  <c r="Q655" i="7"/>
  <c r="R655" i="7"/>
  <c r="S655" i="7" s="1"/>
  <c r="N656" i="7"/>
  <c r="P656" i="7"/>
  <c r="Q656" i="7"/>
  <c r="R656" i="7"/>
  <c r="S656" i="7" s="1"/>
  <c r="N657" i="7"/>
  <c r="P657" i="7"/>
  <c r="Q657" i="7"/>
  <c r="R657" i="7"/>
  <c r="S657" i="7" s="1"/>
  <c r="N658" i="7"/>
  <c r="P658" i="7"/>
  <c r="Q658" i="7"/>
  <c r="R658" i="7"/>
  <c r="S658" i="7" s="1"/>
  <c r="N659" i="7"/>
  <c r="P659" i="7"/>
  <c r="Q659" i="7"/>
  <c r="R659" i="7"/>
  <c r="S659" i="7" s="1"/>
  <c r="N660" i="7"/>
  <c r="P660" i="7"/>
  <c r="Q660" i="7"/>
  <c r="R660" i="7"/>
  <c r="S660" i="7" s="1"/>
  <c r="N661" i="7"/>
  <c r="P661" i="7"/>
  <c r="Q661" i="7"/>
  <c r="R661" i="7"/>
  <c r="S661" i="7" s="1"/>
  <c r="N662" i="7"/>
  <c r="P662" i="7"/>
  <c r="Q662" i="7"/>
  <c r="R662" i="7"/>
  <c r="S662" i="7" s="1"/>
  <c r="N663" i="7"/>
  <c r="P663" i="7"/>
  <c r="Q663" i="7"/>
  <c r="R663" i="7"/>
  <c r="S663" i="7" s="1"/>
  <c r="N664" i="7"/>
  <c r="P664" i="7"/>
  <c r="Q664" i="7"/>
  <c r="R664" i="7"/>
  <c r="S664" i="7" s="1"/>
  <c r="N665" i="7"/>
  <c r="P665" i="7"/>
  <c r="Q665" i="7"/>
  <c r="R665" i="7"/>
  <c r="S665" i="7" s="1"/>
  <c r="N666" i="7"/>
  <c r="P666" i="7"/>
  <c r="Q666" i="7"/>
  <c r="R666" i="7"/>
  <c r="S666" i="7" s="1"/>
  <c r="N667" i="7"/>
  <c r="P667" i="7"/>
  <c r="Q667" i="7"/>
  <c r="R667" i="7"/>
  <c r="S667" i="7" s="1"/>
  <c r="N668" i="7"/>
  <c r="P668" i="7"/>
  <c r="Q668" i="7"/>
  <c r="R668" i="7"/>
  <c r="S668" i="7" s="1"/>
  <c r="N669" i="7"/>
  <c r="P669" i="7"/>
  <c r="Q669" i="7"/>
  <c r="R669" i="7"/>
  <c r="S669" i="7" s="1"/>
  <c r="N670" i="7"/>
  <c r="P670" i="7"/>
  <c r="Q670" i="7"/>
  <c r="R670" i="7"/>
  <c r="S670" i="7" s="1"/>
  <c r="N671" i="7"/>
  <c r="P671" i="7"/>
  <c r="Q671" i="7"/>
  <c r="R671" i="7"/>
  <c r="S671" i="7" s="1"/>
  <c r="N672" i="7"/>
  <c r="P672" i="7"/>
  <c r="Q672" i="7"/>
  <c r="R672" i="7"/>
  <c r="S672" i="7" s="1"/>
  <c r="N673" i="7"/>
  <c r="P673" i="7"/>
  <c r="Q673" i="7"/>
  <c r="R673" i="7"/>
  <c r="S673" i="7" s="1"/>
  <c r="N674" i="7"/>
  <c r="P674" i="7"/>
  <c r="Q674" i="7"/>
  <c r="R674" i="7"/>
  <c r="S674" i="7" s="1"/>
  <c r="N675" i="7"/>
  <c r="P675" i="7"/>
  <c r="Q675" i="7"/>
  <c r="R675" i="7"/>
  <c r="S675" i="7" s="1"/>
  <c r="N676" i="7"/>
  <c r="P676" i="7"/>
  <c r="Q676" i="7"/>
  <c r="R676" i="7"/>
  <c r="S676" i="7" s="1"/>
  <c r="N677" i="7"/>
  <c r="P677" i="7"/>
  <c r="Q677" i="7"/>
  <c r="R677" i="7"/>
  <c r="S677" i="7" s="1"/>
  <c r="N678" i="7"/>
  <c r="P678" i="7"/>
  <c r="Q678" i="7"/>
  <c r="R678" i="7"/>
  <c r="S678" i="7" s="1"/>
  <c r="N679" i="7"/>
  <c r="P679" i="7"/>
  <c r="Q679" i="7"/>
  <c r="R679" i="7"/>
  <c r="S679" i="7" s="1"/>
  <c r="N680" i="7"/>
  <c r="P680" i="7"/>
  <c r="Q680" i="7"/>
  <c r="R680" i="7"/>
  <c r="S680" i="7" s="1"/>
  <c r="N681" i="7"/>
  <c r="P681" i="7"/>
  <c r="Q681" i="7"/>
  <c r="R681" i="7"/>
  <c r="S681" i="7" s="1"/>
  <c r="N682" i="7"/>
  <c r="P682" i="7"/>
  <c r="Q682" i="7"/>
  <c r="R682" i="7"/>
  <c r="S682" i="7" s="1"/>
  <c r="N683" i="7"/>
  <c r="P683" i="7"/>
  <c r="Q683" i="7"/>
  <c r="R683" i="7"/>
  <c r="S683" i="7" s="1"/>
  <c r="N684" i="7"/>
  <c r="P684" i="7"/>
  <c r="Q684" i="7"/>
  <c r="R684" i="7"/>
  <c r="S684" i="7" s="1"/>
  <c r="N685" i="7"/>
  <c r="P685" i="7"/>
  <c r="Q685" i="7"/>
  <c r="R685" i="7"/>
  <c r="S685" i="7" s="1"/>
  <c r="N686" i="7"/>
  <c r="P686" i="7"/>
  <c r="Q686" i="7"/>
  <c r="R686" i="7"/>
  <c r="S686" i="7" s="1"/>
  <c r="N687" i="7"/>
  <c r="P687" i="7"/>
  <c r="Q687" i="7"/>
  <c r="R687" i="7"/>
  <c r="S687" i="7" s="1"/>
  <c r="N688" i="7"/>
  <c r="P688" i="7"/>
  <c r="Q688" i="7"/>
  <c r="R688" i="7"/>
  <c r="S688" i="7" s="1"/>
  <c r="N689" i="7"/>
  <c r="P689" i="7"/>
  <c r="Q689" i="7"/>
  <c r="R689" i="7"/>
  <c r="S689" i="7" s="1"/>
  <c r="N690" i="7"/>
  <c r="P690" i="7"/>
  <c r="Q690" i="7"/>
  <c r="R690" i="7"/>
  <c r="S690" i="7" s="1"/>
  <c r="N691" i="7"/>
  <c r="P691" i="7"/>
  <c r="Q691" i="7"/>
  <c r="R691" i="7"/>
  <c r="S691" i="7" s="1"/>
  <c r="N692" i="7"/>
  <c r="P692" i="7"/>
  <c r="Q692" i="7"/>
  <c r="R692" i="7"/>
  <c r="S692" i="7" s="1"/>
  <c r="N693" i="7"/>
  <c r="P693" i="7"/>
  <c r="Q693" i="7"/>
  <c r="R693" i="7"/>
  <c r="S693" i="7" s="1"/>
  <c r="N694" i="7"/>
  <c r="P694" i="7"/>
  <c r="Q694" i="7"/>
  <c r="R694" i="7"/>
  <c r="S694" i="7" s="1"/>
  <c r="N695" i="7"/>
  <c r="P695" i="7"/>
  <c r="Q695" i="7"/>
  <c r="R695" i="7"/>
  <c r="S695" i="7" s="1"/>
  <c r="N696" i="7"/>
  <c r="P696" i="7"/>
  <c r="Q696" i="7"/>
  <c r="R696" i="7"/>
  <c r="S696" i="7" s="1"/>
  <c r="N697" i="7"/>
  <c r="P697" i="7"/>
  <c r="Q697" i="7"/>
  <c r="R697" i="7"/>
  <c r="S697" i="7" s="1"/>
  <c r="N698" i="7"/>
  <c r="P698" i="7"/>
  <c r="Q698" i="7"/>
  <c r="R698" i="7"/>
  <c r="S698" i="7" s="1"/>
  <c r="N699" i="7"/>
  <c r="P699" i="7"/>
  <c r="Q699" i="7"/>
  <c r="R699" i="7"/>
  <c r="S699" i="7" s="1"/>
  <c r="N700" i="7"/>
  <c r="P700" i="7"/>
  <c r="Q700" i="7"/>
  <c r="R700" i="7"/>
  <c r="S700" i="7" s="1"/>
  <c r="N701" i="7"/>
  <c r="P701" i="7"/>
  <c r="Q701" i="7"/>
  <c r="R701" i="7"/>
  <c r="S701" i="7" s="1"/>
  <c r="N702" i="7"/>
  <c r="P702" i="7"/>
  <c r="Q702" i="7"/>
  <c r="R702" i="7"/>
  <c r="S702" i="7" s="1"/>
  <c r="N703" i="7"/>
  <c r="P703" i="7"/>
  <c r="Q703" i="7"/>
  <c r="R703" i="7"/>
  <c r="S703" i="7" s="1"/>
  <c r="N704" i="7"/>
  <c r="P704" i="7"/>
  <c r="Q704" i="7"/>
  <c r="R704" i="7"/>
  <c r="S704" i="7" s="1"/>
  <c r="N705" i="7"/>
  <c r="P705" i="7"/>
  <c r="Q705" i="7"/>
  <c r="R705" i="7"/>
  <c r="S705" i="7" s="1"/>
  <c r="N706" i="7"/>
  <c r="P706" i="7"/>
  <c r="Q706" i="7"/>
  <c r="R706" i="7"/>
  <c r="S706" i="7" s="1"/>
  <c r="N707" i="7"/>
  <c r="P707" i="7"/>
  <c r="Q707" i="7"/>
  <c r="R707" i="7"/>
  <c r="S707" i="7" s="1"/>
  <c r="N708" i="7"/>
  <c r="P708" i="7"/>
  <c r="Q708" i="7"/>
  <c r="R708" i="7"/>
  <c r="S708" i="7" s="1"/>
  <c r="N709" i="7"/>
  <c r="P709" i="7"/>
  <c r="Q709" i="7"/>
  <c r="R709" i="7"/>
  <c r="S709" i="7" s="1"/>
  <c r="N710" i="7"/>
  <c r="P710" i="7"/>
  <c r="Q710" i="7"/>
  <c r="R710" i="7"/>
  <c r="S710" i="7" s="1"/>
  <c r="N711" i="7"/>
  <c r="P711" i="7"/>
  <c r="Q711" i="7"/>
  <c r="R711" i="7"/>
  <c r="S711" i="7" s="1"/>
  <c r="N712" i="7"/>
  <c r="P712" i="7"/>
  <c r="Q712" i="7"/>
  <c r="R712" i="7"/>
  <c r="S712" i="7" s="1"/>
  <c r="N713" i="7"/>
  <c r="P713" i="7"/>
  <c r="Q713" i="7"/>
  <c r="R713" i="7"/>
  <c r="S713" i="7" s="1"/>
  <c r="N714" i="7"/>
  <c r="P714" i="7"/>
  <c r="Q714" i="7"/>
  <c r="R714" i="7"/>
  <c r="S714" i="7" s="1"/>
  <c r="N715" i="7"/>
  <c r="P715" i="7"/>
  <c r="Q715" i="7"/>
  <c r="R715" i="7"/>
  <c r="S715" i="7" s="1"/>
  <c r="N716" i="7"/>
  <c r="P716" i="7"/>
  <c r="Q716" i="7"/>
  <c r="R716" i="7"/>
  <c r="S716" i="7" s="1"/>
  <c r="N717" i="7"/>
  <c r="P717" i="7"/>
  <c r="Q717" i="7"/>
  <c r="R717" i="7"/>
  <c r="S717" i="7" s="1"/>
  <c r="N718" i="7"/>
  <c r="P718" i="7"/>
  <c r="Q718" i="7"/>
  <c r="R718" i="7"/>
  <c r="S718" i="7" s="1"/>
  <c r="N719" i="7"/>
  <c r="P719" i="7"/>
  <c r="Q719" i="7"/>
  <c r="R719" i="7"/>
  <c r="S719" i="7" s="1"/>
  <c r="N720" i="7"/>
  <c r="P720" i="7"/>
  <c r="Q720" i="7"/>
  <c r="R720" i="7"/>
  <c r="S720" i="7" s="1"/>
  <c r="N721" i="7"/>
  <c r="P721" i="7"/>
  <c r="Q721" i="7"/>
  <c r="R721" i="7"/>
  <c r="S721" i="7" s="1"/>
  <c r="N722" i="7"/>
  <c r="P722" i="7"/>
  <c r="Q722" i="7"/>
  <c r="R722" i="7"/>
  <c r="S722" i="7" s="1"/>
  <c r="N723" i="7"/>
  <c r="P723" i="7"/>
  <c r="Q723" i="7"/>
  <c r="R723" i="7"/>
  <c r="S723" i="7" s="1"/>
  <c r="N724" i="7"/>
  <c r="P724" i="7"/>
  <c r="Q724" i="7"/>
  <c r="R724" i="7"/>
  <c r="S724" i="7" s="1"/>
  <c r="N725" i="7"/>
  <c r="P725" i="7"/>
  <c r="Q725" i="7"/>
  <c r="R725" i="7"/>
  <c r="S725" i="7" s="1"/>
  <c r="N726" i="7"/>
  <c r="P726" i="7"/>
  <c r="Q726" i="7"/>
  <c r="R726" i="7"/>
  <c r="S726" i="7" s="1"/>
  <c r="N727" i="7"/>
  <c r="P727" i="7"/>
  <c r="Q727" i="7"/>
  <c r="R727" i="7"/>
  <c r="S727" i="7" s="1"/>
  <c r="N728" i="7"/>
  <c r="P728" i="7"/>
  <c r="Q728" i="7"/>
  <c r="R728" i="7"/>
  <c r="S728" i="7" s="1"/>
  <c r="N729" i="7"/>
  <c r="P729" i="7"/>
  <c r="Q729" i="7"/>
  <c r="R729" i="7"/>
  <c r="S729" i="7" s="1"/>
  <c r="N730" i="7"/>
  <c r="P730" i="7"/>
  <c r="Q730" i="7"/>
  <c r="R730" i="7"/>
  <c r="S730" i="7" s="1"/>
  <c r="N731" i="7"/>
  <c r="P731" i="7"/>
  <c r="Q731" i="7"/>
  <c r="R731" i="7"/>
  <c r="S731" i="7" s="1"/>
  <c r="N732" i="7"/>
  <c r="P732" i="7"/>
  <c r="Q732" i="7"/>
  <c r="R732" i="7"/>
  <c r="S732" i="7" s="1"/>
  <c r="N733" i="7"/>
  <c r="P733" i="7"/>
  <c r="Q733" i="7"/>
  <c r="R733" i="7"/>
  <c r="S733" i="7" s="1"/>
  <c r="N734" i="7"/>
  <c r="P734" i="7"/>
  <c r="Q734" i="7"/>
  <c r="R734" i="7"/>
  <c r="S734" i="7" s="1"/>
  <c r="N735" i="7"/>
  <c r="P735" i="7"/>
  <c r="Q735" i="7"/>
  <c r="R735" i="7"/>
  <c r="S735" i="7" s="1"/>
  <c r="N736" i="7"/>
  <c r="P736" i="7"/>
  <c r="Q736" i="7"/>
  <c r="R736" i="7"/>
  <c r="S736" i="7" s="1"/>
  <c r="N737" i="7"/>
  <c r="P737" i="7"/>
  <c r="Q737" i="7"/>
  <c r="R737" i="7"/>
  <c r="S737" i="7" s="1"/>
  <c r="N738" i="7"/>
  <c r="P738" i="7"/>
  <c r="Q738" i="7"/>
  <c r="R738" i="7"/>
  <c r="S738" i="7" s="1"/>
  <c r="N739" i="7"/>
  <c r="P739" i="7"/>
  <c r="Q739" i="7"/>
  <c r="R739" i="7"/>
  <c r="S739" i="7" s="1"/>
  <c r="N740" i="7"/>
  <c r="P740" i="7"/>
  <c r="Q740" i="7"/>
  <c r="R740" i="7"/>
  <c r="S740" i="7" s="1"/>
  <c r="N741" i="7"/>
  <c r="P741" i="7"/>
  <c r="Q741" i="7"/>
  <c r="R741" i="7"/>
  <c r="S741" i="7" s="1"/>
  <c r="N742" i="7"/>
  <c r="P742" i="7"/>
  <c r="Q742" i="7"/>
  <c r="R742" i="7"/>
  <c r="S742" i="7" s="1"/>
  <c r="N743" i="7"/>
  <c r="P743" i="7"/>
  <c r="Q743" i="7"/>
  <c r="R743" i="7"/>
  <c r="S743" i="7" s="1"/>
  <c r="N744" i="7"/>
  <c r="P744" i="7"/>
  <c r="Q744" i="7"/>
  <c r="R744" i="7"/>
  <c r="S744" i="7" s="1"/>
  <c r="N745" i="7"/>
  <c r="P745" i="7"/>
  <c r="Q745" i="7"/>
  <c r="R745" i="7"/>
  <c r="S745" i="7" s="1"/>
  <c r="N746" i="7"/>
  <c r="P746" i="7"/>
  <c r="Q746" i="7"/>
  <c r="R746" i="7"/>
  <c r="S746" i="7" s="1"/>
  <c r="N747" i="7"/>
  <c r="P747" i="7"/>
  <c r="Q747" i="7"/>
  <c r="R747" i="7"/>
  <c r="S747" i="7" s="1"/>
  <c r="N748" i="7"/>
  <c r="P748" i="7"/>
  <c r="Q748" i="7"/>
  <c r="R748" i="7"/>
  <c r="S748" i="7" s="1"/>
  <c r="N749" i="7"/>
  <c r="P749" i="7"/>
  <c r="Q749" i="7"/>
  <c r="R749" i="7"/>
  <c r="S749" i="7" s="1"/>
  <c r="N750" i="7"/>
  <c r="P750" i="7"/>
  <c r="Q750" i="7"/>
  <c r="R750" i="7"/>
  <c r="S750" i="7" s="1"/>
  <c r="N751" i="7"/>
  <c r="P751" i="7"/>
  <c r="Q751" i="7"/>
  <c r="R751" i="7"/>
  <c r="S751" i="7" s="1"/>
  <c r="N752" i="7"/>
  <c r="P752" i="7"/>
  <c r="Q752" i="7"/>
  <c r="R752" i="7"/>
  <c r="S752" i="7" s="1"/>
  <c r="N753" i="7"/>
  <c r="P753" i="7"/>
  <c r="Q753" i="7"/>
  <c r="R753" i="7"/>
  <c r="S753" i="7" s="1"/>
  <c r="N754" i="7"/>
  <c r="P754" i="7"/>
  <c r="Q754" i="7"/>
  <c r="R754" i="7"/>
  <c r="S754" i="7" s="1"/>
  <c r="N755" i="7"/>
  <c r="P755" i="7"/>
  <c r="Q755" i="7"/>
  <c r="R755" i="7"/>
  <c r="S755" i="7" s="1"/>
  <c r="N756" i="7"/>
  <c r="P756" i="7"/>
  <c r="Q756" i="7"/>
  <c r="R756" i="7"/>
  <c r="S756" i="7" s="1"/>
  <c r="N757" i="7"/>
  <c r="P757" i="7"/>
  <c r="Q757" i="7"/>
  <c r="R757" i="7"/>
  <c r="S757" i="7" s="1"/>
  <c r="N758" i="7"/>
  <c r="P758" i="7"/>
  <c r="Q758" i="7"/>
  <c r="R758" i="7"/>
  <c r="S758" i="7" s="1"/>
  <c r="N759" i="7"/>
  <c r="P759" i="7"/>
  <c r="Q759" i="7"/>
  <c r="R759" i="7"/>
  <c r="S759" i="7" s="1"/>
  <c r="N760" i="7"/>
  <c r="P760" i="7"/>
  <c r="Q760" i="7"/>
  <c r="R760" i="7"/>
  <c r="S760" i="7" s="1"/>
  <c r="N761" i="7"/>
  <c r="P761" i="7"/>
  <c r="Q761" i="7"/>
  <c r="R761" i="7"/>
  <c r="S761" i="7" s="1"/>
  <c r="N762" i="7"/>
  <c r="P762" i="7"/>
  <c r="Q762" i="7"/>
  <c r="R762" i="7"/>
  <c r="S762" i="7" s="1"/>
  <c r="N763" i="7"/>
  <c r="P763" i="7"/>
  <c r="Q763" i="7"/>
  <c r="R763" i="7"/>
  <c r="S763" i="7" s="1"/>
  <c r="N764" i="7"/>
  <c r="P764" i="7"/>
  <c r="Q764" i="7"/>
  <c r="R764" i="7"/>
  <c r="S764" i="7" s="1"/>
  <c r="N765" i="7"/>
  <c r="P765" i="7"/>
  <c r="Q765" i="7"/>
  <c r="R765" i="7"/>
  <c r="S765" i="7" s="1"/>
  <c r="N766" i="7"/>
  <c r="P766" i="7"/>
  <c r="Q766" i="7"/>
  <c r="R766" i="7"/>
  <c r="S766" i="7" s="1"/>
  <c r="N767" i="7"/>
  <c r="P767" i="7"/>
  <c r="Q767" i="7"/>
  <c r="R767" i="7"/>
  <c r="S767" i="7" s="1"/>
  <c r="N768" i="7"/>
  <c r="P768" i="7"/>
  <c r="Q768" i="7"/>
  <c r="R768" i="7"/>
  <c r="S768" i="7" s="1"/>
  <c r="N769" i="7"/>
  <c r="P769" i="7"/>
  <c r="Q769" i="7"/>
  <c r="R769" i="7"/>
  <c r="S769" i="7" s="1"/>
  <c r="N770" i="7"/>
  <c r="P770" i="7"/>
  <c r="Q770" i="7"/>
  <c r="R770" i="7"/>
  <c r="S770" i="7" s="1"/>
  <c r="N771" i="7"/>
  <c r="P771" i="7"/>
  <c r="Q771" i="7"/>
  <c r="R771" i="7"/>
  <c r="S771" i="7" s="1"/>
  <c r="N772" i="7"/>
  <c r="P772" i="7"/>
  <c r="Q772" i="7"/>
  <c r="R772" i="7"/>
  <c r="S772" i="7" s="1"/>
  <c r="N773" i="7"/>
  <c r="P773" i="7"/>
  <c r="Q773" i="7"/>
  <c r="R773" i="7"/>
  <c r="S773" i="7" s="1"/>
  <c r="N774" i="7"/>
  <c r="P774" i="7"/>
  <c r="Q774" i="7"/>
  <c r="R774" i="7"/>
  <c r="S774" i="7" s="1"/>
  <c r="N775" i="7"/>
  <c r="P775" i="7"/>
  <c r="Q775" i="7"/>
  <c r="R775" i="7"/>
  <c r="S775" i="7" s="1"/>
  <c r="N776" i="7"/>
  <c r="P776" i="7"/>
  <c r="Q776" i="7"/>
  <c r="R776" i="7"/>
  <c r="S776" i="7" s="1"/>
  <c r="N777" i="7"/>
  <c r="P777" i="7"/>
  <c r="Q777" i="7"/>
  <c r="R777" i="7"/>
  <c r="S777" i="7" s="1"/>
  <c r="N778" i="7"/>
  <c r="P778" i="7"/>
  <c r="Q778" i="7"/>
  <c r="R778" i="7"/>
  <c r="S778" i="7" s="1"/>
  <c r="N779" i="7"/>
  <c r="P779" i="7"/>
  <c r="Q779" i="7"/>
  <c r="R779" i="7"/>
  <c r="S779" i="7" s="1"/>
  <c r="N780" i="7"/>
  <c r="P780" i="7"/>
  <c r="Q780" i="7"/>
  <c r="R780" i="7"/>
  <c r="S780" i="7" s="1"/>
  <c r="N781" i="7"/>
  <c r="P781" i="7"/>
  <c r="Q781" i="7"/>
  <c r="R781" i="7"/>
  <c r="S781" i="7" s="1"/>
  <c r="N782" i="7"/>
  <c r="P782" i="7"/>
  <c r="Q782" i="7"/>
  <c r="R782" i="7"/>
  <c r="S782" i="7" s="1"/>
  <c r="N783" i="7"/>
  <c r="P783" i="7"/>
  <c r="Q783" i="7"/>
  <c r="R783" i="7"/>
  <c r="S783" i="7" s="1"/>
  <c r="N784" i="7"/>
  <c r="P784" i="7"/>
  <c r="Q784" i="7"/>
  <c r="R784" i="7"/>
  <c r="S784" i="7" s="1"/>
  <c r="N785" i="7"/>
  <c r="P785" i="7"/>
  <c r="Q785" i="7"/>
  <c r="R785" i="7"/>
  <c r="S785" i="7" s="1"/>
  <c r="N786" i="7"/>
  <c r="P786" i="7"/>
  <c r="Q786" i="7"/>
  <c r="R786" i="7"/>
  <c r="S786" i="7" s="1"/>
  <c r="N787" i="7"/>
  <c r="P787" i="7"/>
  <c r="Q787" i="7"/>
  <c r="R787" i="7"/>
  <c r="S787" i="7" s="1"/>
  <c r="N788" i="7"/>
  <c r="P788" i="7"/>
  <c r="Q788" i="7"/>
  <c r="R788" i="7"/>
  <c r="S788" i="7" s="1"/>
  <c r="N789" i="7"/>
  <c r="P789" i="7"/>
  <c r="Q789" i="7"/>
  <c r="R789" i="7"/>
  <c r="S789" i="7" s="1"/>
  <c r="N790" i="7"/>
  <c r="P790" i="7"/>
  <c r="Q790" i="7"/>
  <c r="R790" i="7"/>
  <c r="S790" i="7" s="1"/>
  <c r="N791" i="7"/>
  <c r="P791" i="7"/>
  <c r="Q791" i="7"/>
  <c r="R791" i="7"/>
  <c r="S791" i="7" s="1"/>
  <c r="N792" i="7"/>
  <c r="P792" i="7"/>
  <c r="Q792" i="7"/>
  <c r="R792" i="7"/>
  <c r="S792" i="7" s="1"/>
  <c r="N793" i="7"/>
  <c r="P793" i="7"/>
  <c r="Q793" i="7"/>
  <c r="R793" i="7"/>
  <c r="S793" i="7" s="1"/>
  <c r="N794" i="7"/>
  <c r="P794" i="7"/>
  <c r="Q794" i="7"/>
  <c r="R794" i="7"/>
  <c r="S794" i="7" s="1"/>
  <c r="N795" i="7"/>
  <c r="P795" i="7"/>
  <c r="Q795" i="7"/>
  <c r="R795" i="7"/>
  <c r="S795" i="7" s="1"/>
  <c r="N796" i="7"/>
  <c r="P796" i="7"/>
  <c r="Q796" i="7"/>
  <c r="R796" i="7"/>
  <c r="S796" i="7" s="1"/>
  <c r="N797" i="7"/>
  <c r="P797" i="7"/>
  <c r="Q797" i="7"/>
  <c r="R797" i="7"/>
  <c r="S797" i="7" s="1"/>
  <c r="N798" i="7"/>
  <c r="P798" i="7"/>
  <c r="Q798" i="7"/>
  <c r="R798" i="7"/>
  <c r="S798" i="7" s="1"/>
  <c r="N799" i="7"/>
  <c r="P799" i="7"/>
  <c r="Q799" i="7"/>
  <c r="R799" i="7"/>
  <c r="S799" i="7" s="1"/>
  <c r="N800" i="7"/>
  <c r="P800" i="7"/>
  <c r="Q800" i="7"/>
  <c r="R800" i="7"/>
  <c r="S800" i="7" s="1"/>
  <c r="N801" i="7"/>
  <c r="P801" i="7"/>
  <c r="Q801" i="7"/>
  <c r="R801" i="7"/>
  <c r="S801" i="7" s="1"/>
  <c r="N802" i="7"/>
  <c r="P802" i="7"/>
  <c r="Q802" i="7"/>
  <c r="R802" i="7"/>
  <c r="S802" i="7" s="1"/>
  <c r="N803" i="7"/>
  <c r="P803" i="7"/>
  <c r="Q803" i="7"/>
  <c r="R803" i="7"/>
  <c r="S803" i="7" s="1"/>
  <c r="N804" i="7"/>
  <c r="P804" i="7"/>
  <c r="Q804" i="7"/>
  <c r="R804" i="7"/>
  <c r="S804" i="7" s="1"/>
  <c r="N805" i="7"/>
  <c r="P805" i="7"/>
  <c r="Q805" i="7"/>
  <c r="R805" i="7"/>
  <c r="S805" i="7" s="1"/>
  <c r="N806" i="7"/>
  <c r="P806" i="7"/>
  <c r="Q806" i="7"/>
  <c r="R806" i="7"/>
  <c r="S806" i="7" s="1"/>
  <c r="N807" i="7"/>
  <c r="P807" i="7"/>
  <c r="Q807" i="7"/>
  <c r="R807" i="7"/>
  <c r="S807" i="7" s="1"/>
  <c r="N808" i="7"/>
  <c r="P808" i="7"/>
  <c r="Q808" i="7"/>
  <c r="R808" i="7"/>
  <c r="S808" i="7" s="1"/>
  <c r="N809" i="7"/>
  <c r="P809" i="7"/>
  <c r="Q809" i="7"/>
  <c r="R809" i="7"/>
  <c r="S809" i="7" s="1"/>
  <c r="N810" i="7"/>
  <c r="P810" i="7"/>
  <c r="Q810" i="7"/>
  <c r="R810" i="7"/>
  <c r="S810" i="7" s="1"/>
  <c r="N811" i="7"/>
  <c r="P811" i="7"/>
  <c r="Q811" i="7"/>
  <c r="R811" i="7"/>
  <c r="S811" i="7" s="1"/>
  <c r="N812" i="7"/>
  <c r="P812" i="7"/>
  <c r="Q812" i="7"/>
  <c r="R812" i="7"/>
  <c r="S812" i="7" s="1"/>
  <c r="N813" i="7"/>
  <c r="P813" i="7"/>
  <c r="Q813" i="7"/>
  <c r="R813" i="7"/>
  <c r="S813" i="7" s="1"/>
  <c r="N814" i="7"/>
  <c r="P814" i="7"/>
  <c r="Q814" i="7"/>
  <c r="R814" i="7"/>
  <c r="S814" i="7" s="1"/>
  <c r="N815" i="7"/>
  <c r="P815" i="7"/>
  <c r="Q815" i="7"/>
  <c r="R815" i="7"/>
  <c r="S815" i="7" s="1"/>
  <c r="N816" i="7"/>
  <c r="P816" i="7"/>
  <c r="Q816" i="7"/>
  <c r="R816" i="7"/>
  <c r="S816" i="7" s="1"/>
  <c r="N817" i="7"/>
  <c r="P817" i="7"/>
  <c r="Q817" i="7"/>
  <c r="R817" i="7"/>
  <c r="S817" i="7" s="1"/>
  <c r="N818" i="7"/>
  <c r="P818" i="7"/>
  <c r="Q818" i="7"/>
  <c r="R818" i="7"/>
  <c r="S818" i="7" s="1"/>
  <c r="N819" i="7"/>
  <c r="P819" i="7"/>
  <c r="Q819" i="7"/>
  <c r="R819" i="7"/>
  <c r="S819" i="7" s="1"/>
  <c r="N820" i="7"/>
  <c r="P820" i="7"/>
  <c r="Q820" i="7"/>
  <c r="R820" i="7"/>
  <c r="S820" i="7" s="1"/>
  <c r="N821" i="7"/>
  <c r="P821" i="7"/>
  <c r="Q821" i="7"/>
  <c r="R821" i="7"/>
  <c r="S821" i="7" s="1"/>
  <c r="N822" i="7"/>
  <c r="P822" i="7"/>
  <c r="Q822" i="7"/>
  <c r="R822" i="7"/>
  <c r="S822" i="7" s="1"/>
  <c r="N823" i="7"/>
  <c r="P823" i="7"/>
  <c r="Q823" i="7"/>
  <c r="R823" i="7"/>
  <c r="S823" i="7" s="1"/>
  <c r="N824" i="7"/>
  <c r="P824" i="7"/>
  <c r="Q824" i="7"/>
  <c r="R824" i="7"/>
  <c r="S824" i="7" s="1"/>
  <c r="N825" i="7"/>
  <c r="P825" i="7"/>
  <c r="Q825" i="7"/>
  <c r="R825" i="7"/>
  <c r="S825" i="7" s="1"/>
  <c r="N826" i="7"/>
  <c r="P826" i="7"/>
  <c r="Q826" i="7"/>
  <c r="R826" i="7"/>
  <c r="S826" i="7" s="1"/>
  <c r="N827" i="7"/>
  <c r="P827" i="7"/>
  <c r="Q827" i="7"/>
  <c r="R827" i="7"/>
  <c r="S827" i="7" s="1"/>
  <c r="N828" i="7"/>
  <c r="P828" i="7"/>
  <c r="Q828" i="7"/>
  <c r="R828" i="7"/>
  <c r="S828" i="7" s="1"/>
  <c r="N829" i="7"/>
  <c r="P829" i="7"/>
  <c r="Q829" i="7"/>
  <c r="R829" i="7"/>
  <c r="S829" i="7" s="1"/>
  <c r="N830" i="7"/>
  <c r="P830" i="7"/>
  <c r="Q830" i="7"/>
  <c r="R830" i="7"/>
  <c r="S830" i="7" s="1"/>
  <c r="N831" i="7"/>
  <c r="P831" i="7"/>
  <c r="Q831" i="7"/>
  <c r="R831" i="7"/>
  <c r="S831" i="7" s="1"/>
  <c r="N832" i="7"/>
  <c r="P832" i="7"/>
  <c r="Q832" i="7"/>
  <c r="R832" i="7"/>
  <c r="S832" i="7" s="1"/>
  <c r="N833" i="7"/>
  <c r="P833" i="7"/>
  <c r="Q833" i="7"/>
  <c r="R833" i="7"/>
  <c r="S833" i="7" s="1"/>
  <c r="N834" i="7"/>
  <c r="P834" i="7"/>
  <c r="Q834" i="7"/>
  <c r="R834" i="7"/>
  <c r="S834" i="7" s="1"/>
  <c r="N835" i="7"/>
  <c r="P835" i="7"/>
  <c r="Q835" i="7"/>
  <c r="R835" i="7"/>
  <c r="S835" i="7" s="1"/>
  <c r="N836" i="7"/>
  <c r="P836" i="7"/>
  <c r="Q836" i="7"/>
  <c r="R836" i="7"/>
  <c r="S836" i="7" s="1"/>
  <c r="N837" i="7"/>
  <c r="P837" i="7"/>
  <c r="Q837" i="7"/>
  <c r="R837" i="7"/>
  <c r="S837" i="7" s="1"/>
  <c r="N838" i="7"/>
  <c r="P838" i="7"/>
  <c r="Q838" i="7"/>
  <c r="R838" i="7"/>
  <c r="S838" i="7" s="1"/>
  <c r="N839" i="7"/>
  <c r="P839" i="7"/>
  <c r="Q839" i="7"/>
  <c r="R839" i="7"/>
  <c r="S839" i="7" s="1"/>
  <c r="N840" i="7"/>
  <c r="P840" i="7"/>
  <c r="Q840" i="7"/>
  <c r="R840" i="7"/>
  <c r="S840" i="7" s="1"/>
  <c r="N841" i="7"/>
  <c r="P841" i="7"/>
  <c r="Q841" i="7"/>
  <c r="R841" i="7"/>
  <c r="S841" i="7" s="1"/>
  <c r="N842" i="7"/>
  <c r="P842" i="7"/>
  <c r="Q842" i="7"/>
  <c r="R842" i="7"/>
  <c r="S842" i="7" s="1"/>
  <c r="N843" i="7"/>
  <c r="P843" i="7"/>
  <c r="Q843" i="7"/>
  <c r="R843" i="7"/>
  <c r="S843" i="7" s="1"/>
  <c r="N844" i="7"/>
  <c r="P844" i="7"/>
  <c r="Q844" i="7"/>
  <c r="R844" i="7"/>
  <c r="S844" i="7" s="1"/>
  <c r="N845" i="7"/>
  <c r="P845" i="7"/>
  <c r="Q845" i="7"/>
  <c r="R845" i="7"/>
  <c r="S845" i="7" s="1"/>
  <c r="N846" i="7"/>
  <c r="P846" i="7"/>
  <c r="Q846" i="7"/>
  <c r="R846" i="7"/>
  <c r="S846" i="7" s="1"/>
  <c r="N847" i="7"/>
  <c r="P847" i="7"/>
  <c r="Q847" i="7"/>
  <c r="R847" i="7"/>
  <c r="S847" i="7" s="1"/>
  <c r="N848" i="7"/>
  <c r="P848" i="7"/>
  <c r="Q848" i="7"/>
  <c r="R848" i="7"/>
  <c r="S848" i="7" s="1"/>
  <c r="N849" i="7"/>
  <c r="P849" i="7"/>
  <c r="Q849" i="7"/>
  <c r="R849" i="7"/>
  <c r="S849" i="7" s="1"/>
  <c r="N850" i="7"/>
  <c r="P850" i="7"/>
  <c r="Q850" i="7"/>
  <c r="R850" i="7"/>
  <c r="S850" i="7" s="1"/>
  <c r="N851" i="7"/>
  <c r="P851" i="7"/>
  <c r="Q851" i="7"/>
  <c r="R851" i="7"/>
  <c r="S851" i="7" s="1"/>
  <c r="N852" i="7"/>
  <c r="P852" i="7"/>
  <c r="Q852" i="7"/>
  <c r="R852" i="7"/>
  <c r="S852" i="7" s="1"/>
  <c r="N853" i="7"/>
  <c r="P853" i="7"/>
  <c r="Q853" i="7"/>
  <c r="R853" i="7"/>
  <c r="S853" i="7" s="1"/>
  <c r="N854" i="7"/>
  <c r="P854" i="7"/>
  <c r="Q854" i="7"/>
  <c r="R854" i="7"/>
  <c r="S854" i="7" s="1"/>
  <c r="N855" i="7"/>
  <c r="P855" i="7"/>
  <c r="Q855" i="7"/>
  <c r="R855" i="7"/>
  <c r="S855" i="7" s="1"/>
  <c r="N856" i="7"/>
  <c r="P856" i="7"/>
  <c r="Q856" i="7"/>
  <c r="R856" i="7"/>
  <c r="S856" i="7" s="1"/>
  <c r="N857" i="7"/>
  <c r="P857" i="7"/>
  <c r="Q857" i="7"/>
  <c r="R857" i="7"/>
  <c r="S857" i="7" s="1"/>
  <c r="N858" i="7"/>
  <c r="P858" i="7"/>
  <c r="Q858" i="7"/>
  <c r="R858" i="7"/>
  <c r="S858" i="7" s="1"/>
  <c r="N859" i="7"/>
  <c r="P859" i="7"/>
  <c r="Q859" i="7"/>
  <c r="R859" i="7"/>
  <c r="S859" i="7" s="1"/>
  <c r="N860" i="7"/>
  <c r="P860" i="7"/>
  <c r="Q860" i="7"/>
  <c r="R860" i="7"/>
  <c r="S860" i="7" s="1"/>
  <c r="N861" i="7"/>
  <c r="P861" i="7"/>
  <c r="Q861" i="7"/>
  <c r="R861" i="7"/>
  <c r="S861" i="7" s="1"/>
  <c r="N862" i="7"/>
  <c r="P862" i="7"/>
  <c r="Q862" i="7"/>
  <c r="R862" i="7"/>
  <c r="S862" i="7" s="1"/>
  <c r="N863" i="7"/>
  <c r="P863" i="7"/>
  <c r="Q863" i="7"/>
  <c r="R863" i="7"/>
  <c r="S863" i="7" s="1"/>
  <c r="N864" i="7"/>
  <c r="P864" i="7"/>
  <c r="Q864" i="7"/>
  <c r="R864" i="7"/>
  <c r="S864" i="7" s="1"/>
  <c r="N865" i="7"/>
  <c r="P865" i="7"/>
  <c r="Q865" i="7"/>
  <c r="R865" i="7"/>
  <c r="S865" i="7" s="1"/>
  <c r="N866" i="7"/>
  <c r="P866" i="7"/>
  <c r="Q866" i="7"/>
  <c r="R866" i="7"/>
  <c r="S866" i="7" s="1"/>
  <c r="N867" i="7"/>
  <c r="P867" i="7"/>
  <c r="Q867" i="7"/>
  <c r="R867" i="7"/>
  <c r="S867" i="7" s="1"/>
  <c r="N868" i="7"/>
  <c r="P868" i="7"/>
  <c r="Q868" i="7"/>
  <c r="R868" i="7"/>
  <c r="S868" i="7" s="1"/>
  <c r="N869" i="7"/>
  <c r="P869" i="7"/>
  <c r="Q869" i="7"/>
  <c r="R869" i="7"/>
  <c r="S869" i="7" s="1"/>
  <c r="N870" i="7"/>
  <c r="P870" i="7"/>
  <c r="Q870" i="7"/>
  <c r="R870" i="7"/>
  <c r="S870" i="7" s="1"/>
  <c r="N871" i="7"/>
  <c r="P871" i="7"/>
  <c r="Q871" i="7"/>
  <c r="R871" i="7"/>
  <c r="S871" i="7" s="1"/>
  <c r="N872" i="7"/>
  <c r="P872" i="7"/>
  <c r="Q872" i="7"/>
  <c r="R872" i="7"/>
  <c r="S872" i="7" s="1"/>
  <c r="N873" i="7"/>
  <c r="P873" i="7"/>
  <c r="Q873" i="7"/>
  <c r="R873" i="7"/>
  <c r="S873" i="7" s="1"/>
  <c r="N874" i="7"/>
  <c r="P874" i="7"/>
  <c r="Q874" i="7"/>
  <c r="R874" i="7"/>
  <c r="S874" i="7" s="1"/>
  <c r="N875" i="7"/>
  <c r="P875" i="7"/>
  <c r="Q875" i="7"/>
  <c r="R875" i="7"/>
  <c r="S875" i="7" s="1"/>
  <c r="N876" i="7"/>
  <c r="P876" i="7"/>
  <c r="Q876" i="7"/>
  <c r="R876" i="7"/>
  <c r="S876" i="7" s="1"/>
  <c r="N877" i="7"/>
  <c r="P877" i="7"/>
  <c r="Q877" i="7"/>
  <c r="R877" i="7"/>
  <c r="S877" i="7" s="1"/>
  <c r="N878" i="7"/>
  <c r="P878" i="7"/>
  <c r="Q878" i="7"/>
  <c r="R878" i="7"/>
  <c r="S878" i="7" s="1"/>
  <c r="N879" i="7"/>
  <c r="P879" i="7"/>
  <c r="Q879" i="7"/>
  <c r="R879" i="7"/>
  <c r="S879" i="7" s="1"/>
  <c r="N880" i="7"/>
  <c r="P880" i="7"/>
  <c r="Q880" i="7"/>
  <c r="R880" i="7"/>
  <c r="S880" i="7" s="1"/>
  <c r="N881" i="7"/>
  <c r="P881" i="7"/>
  <c r="Q881" i="7"/>
  <c r="R881" i="7"/>
  <c r="S881" i="7" s="1"/>
  <c r="N882" i="7"/>
  <c r="P882" i="7"/>
  <c r="Q882" i="7"/>
  <c r="R882" i="7"/>
  <c r="S882" i="7" s="1"/>
  <c r="N883" i="7"/>
  <c r="P883" i="7"/>
  <c r="Q883" i="7"/>
  <c r="R883" i="7"/>
  <c r="S883" i="7" s="1"/>
  <c r="N884" i="7"/>
  <c r="P884" i="7"/>
  <c r="Q884" i="7"/>
  <c r="R884" i="7"/>
  <c r="S884" i="7" s="1"/>
  <c r="N885" i="7"/>
  <c r="P885" i="7"/>
  <c r="Q885" i="7"/>
  <c r="R885" i="7"/>
  <c r="S885" i="7" s="1"/>
  <c r="N886" i="7"/>
  <c r="P886" i="7"/>
  <c r="Q886" i="7"/>
  <c r="R886" i="7"/>
  <c r="S886" i="7" s="1"/>
  <c r="N887" i="7"/>
  <c r="P887" i="7"/>
  <c r="Q887" i="7"/>
  <c r="R887" i="7"/>
  <c r="S887" i="7" s="1"/>
  <c r="N888" i="7"/>
  <c r="P888" i="7"/>
  <c r="Q888" i="7"/>
  <c r="R888" i="7"/>
  <c r="S888" i="7" s="1"/>
  <c r="N889" i="7"/>
  <c r="P889" i="7"/>
  <c r="Q889" i="7"/>
  <c r="R889" i="7"/>
  <c r="S889" i="7" s="1"/>
  <c r="N890" i="7"/>
  <c r="P890" i="7"/>
  <c r="Q890" i="7"/>
  <c r="R890" i="7"/>
  <c r="S890" i="7" s="1"/>
  <c r="R10" i="7"/>
  <c r="S10" i="7" s="1"/>
  <c r="Q10" i="7"/>
  <c r="P10" i="7"/>
  <c r="N10" i="7"/>
  <c r="J11" i="7"/>
  <c r="K11" i="7"/>
  <c r="L11" i="7"/>
  <c r="O11" i="7" s="1"/>
  <c r="J12" i="7"/>
  <c r="K12" i="7"/>
  <c r="L12" i="7"/>
  <c r="O12" i="7" s="1"/>
  <c r="J13" i="7"/>
  <c r="K13" i="7"/>
  <c r="L13" i="7"/>
  <c r="O13" i="7" s="1"/>
  <c r="J14" i="7"/>
  <c r="K14" i="7"/>
  <c r="L14" i="7"/>
  <c r="O14" i="7" s="1"/>
  <c r="J15" i="7"/>
  <c r="K15" i="7"/>
  <c r="L15" i="7"/>
  <c r="O15" i="7" s="1"/>
  <c r="J16" i="7"/>
  <c r="K16" i="7"/>
  <c r="L16" i="7"/>
  <c r="O16" i="7" s="1"/>
  <c r="J17" i="7"/>
  <c r="K17" i="7"/>
  <c r="L17" i="7"/>
  <c r="O17" i="7" s="1"/>
  <c r="J18" i="7"/>
  <c r="K18" i="7"/>
  <c r="L18" i="7"/>
  <c r="O18" i="7" s="1"/>
  <c r="J19" i="7"/>
  <c r="K19" i="7"/>
  <c r="L19" i="7"/>
  <c r="O19" i="7" s="1"/>
  <c r="J20" i="7"/>
  <c r="K20" i="7"/>
  <c r="L20" i="7"/>
  <c r="O20" i="7" s="1"/>
  <c r="J21" i="7"/>
  <c r="K21" i="7"/>
  <c r="L21" i="7"/>
  <c r="O21" i="7" s="1"/>
  <c r="J22" i="7"/>
  <c r="K22" i="7"/>
  <c r="L22" i="7"/>
  <c r="O22" i="7" s="1"/>
  <c r="J23" i="7"/>
  <c r="K23" i="7"/>
  <c r="L23" i="7"/>
  <c r="O23" i="7" s="1"/>
  <c r="J24" i="7"/>
  <c r="K24" i="7"/>
  <c r="L24" i="7"/>
  <c r="O24" i="7" s="1"/>
  <c r="J25" i="7"/>
  <c r="K25" i="7"/>
  <c r="L25" i="7"/>
  <c r="O25" i="7" s="1"/>
  <c r="J26" i="7"/>
  <c r="K26" i="7"/>
  <c r="L26" i="7"/>
  <c r="O26" i="7" s="1"/>
  <c r="J27" i="7"/>
  <c r="K27" i="7"/>
  <c r="L27" i="7"/>
  <c r="O27" i="7" s="1"/>
  <c r="J28" i="7"/>
  <c r="K28" i="7"/>
  <c r="L28" i="7"/>
  <c r="O28" i="7" s="1"/>
  <c r="J29" i="7"/>
  <c r="K29" i="7"/>
  <c r="L29" i="7"/>
  <c r="O29" i="7" s="1"/>
  <c r="J30" i="7"/>
  <c r="K30" i="7"/>
  <c r="L30" i="7"/>
  <c r="O30" i="7" s="1"/>
  <c r="J31" i="7"/>
  <c r="K31" i="7"/>
  <c r="L31" i="7"/>
  <c r="O31" i="7" s="1"/>
  <c r="J32" i="7"/>
  <c r="K32" i="7"/>
  <c r="L32" i="7"/>
  <c r="O32" i="7" s="1"/>
  <c r="J33" i="7"/>
  <c r="K33" i="7"/>
  <c r="L33" i="7"/>
  <c r="O33" i="7" s="1"/>
  <c r="J34" i="7"/>
  <c r="K34" i="7"/>
  <c r="L34" i="7"/>
  <c r="O34" i="7" s="1"/>
  <c r="J35" i="7"/>
  <c r="K35" i="7"/>
  <c r="L35" i="7"/>
  <c r="O35" i="7" s="1"/>
  <c r="J36" i="7"/>
  <c r="K36" i="7"/>
  <c r="L36" i="7"/>
  <c r="O36" i="7" s="1"/>
  <c r="J37" i="7"/>
  <c r="K37" i="7"/>
  <c r="L37" i="7"/>
  <c r="O37" i="7" s="1"/>
  <c r="J38" i="7"/>
  <c r="K38" i="7"/>
  <c r="L38" i="7"/>
  <c r="O38" i="7" s="1"/>
  <c r="J39" i="7"/>
  <c r="K39" i="7"/>
  <c r="L39" i="7"/>
  <c r="O39" i="7" s="1"/>
  <c r="J40" i="7"/>
  <c r="K40" i="7"/>
  <c r="L40" i="7"/>
  <c r="O40" i="7" s="1"/>
  <c r="J41" i="7"/>
  <c r="K41" i="7"/>
  <c r="L41" i="7"/>
  <c r="O41" i="7" s="1"/>
  <c r="J42" i="7"/>
  <c r="K42" i="7"/>
  <c r="L42" i="7"/>
  <c r="O42" i="7" s="1"/>
  <c r="J43" i="7"/>
  <c r="K43" i="7"/>
  <c r="L43" i="7"/>
  <c r="O43" i="7" s="1"/>
  <c r="J44" i="7"/>
  <c r="K44" i="7"/>
  <c r="L44" i="7"/>
  <c r="O44" i="7" s="1"/>
  <c r="J45" i="7"/>
  <c r="K45" i="7"/>
  <c r="L45" i="7"/>
  <c r="O45" i="7" s="1"/>
  <c r="J46" i="7"/>
  <c r="K46" i="7"/>
  <c r="L46" i="7"/>
  <c r="O46" i="7" s="1"/>
  <c r="J47" i="7"/>
  <c r="K47" i="7"/>
  <c r="L47" i="7"/>
  <c r="O47" i="7" s="1"/>
  <c r="J48" i="7"/>
  <c r="K48" i="7"/>
  <c r="L48" i="7"/>
  <c r="O48" i="7" s="1"/>
  <c r="J49" i="7"/>
  <c r="K49" i="7"/>
  <c r="L49" i="7"/>
  <c r="O49" i="7" s="1"/>
  <c r="J50" i="7"/>
  <c r="K50" i="7"/>
  <c r="L50" i="7"/>
  <c r="O50" i="7" s="1"/>
  <c r="J51" i="7"/>
  <c r="K51" i="7"/>
  <c r="L51" i="7"/>
  <c r="O51" i="7" s="1"/>
  <c r="J52" i="7"/>
  <c r="K52" i="7"/>
  <c r="L52" i="7"/>
  <c r="O52" i="7" s="1"/>
  <c r="J53" i="7"/>
  <c r="K53" i="7"/>
  <c r="L53" i="7"/>
  <c r="O53" i="7" s="1"/>
  <c r="J54" i="7"/>
  <c r="K54" i="7"/>
  <c r="L54" i="7"/>
  <c r="O54" i="7" s="1"/>
  <c r="J55" i="7"/>
  <c r="K55" i="7"/>
  <c r="L55" i="7"/>
  <c r="O55" i="7" s="1"/>
  <c r="J56" i="7"/>
  <c r="K56" i="7"/>
  <c r="L56" i="7"/>
  <c r="O56" i="7" s="1"/>
  <c r="J57" i="7"/>
  <c r="K57" i="7"/>
  <c r="L57" i="7"/>
  <c r="O57" i="7" s="1"/>
  <c r="J58" i="7"/>
  <c r="K58" i="7"/>
  <c r="L58" i="7"/>
  <c r="O58" i="7" s="1"/>
  <c r="J59" i="7"/>
  <c r="K59" i="7"/>
  <c r="L59" i="7"/>
  <c r="O59" i="7" s="1"/>
  <c r="J60" i="7"/>
  <c r="K60" i="7"/>
  <c r="L60" i="7"/>
  <c r="O60" i="7" s="1"/>
  <c r="J61" i="7"/>
  <c r="K61" i="7"/>
  <c r="L61" i="7"/>
  <c r="O61" i="7" s="1"/>
  <c r="J62" i="7"/>
  <c r="K62" i="7"/>
  <c r="L62" i="7"/>
  <c r="O62" i="7" s="1"/>
  <c r="J63" i="7"/>
  <c r="K63" i="7"/>
  <c r="L63" i="7"/>
  <c r="O63" i="7" s="1"/>
  <c r="J64" i="7"/>
  <c r="K64" i="7"/>
  <c r="L64" i="7"/>
  <c r="O64" i="7" s="1"/>
  <c r="J65" i="7"/>
  <c r="K65" i="7"/>
  <c r="L65" i="7"/>
  <c r="O65" i="7" s="1"/>
  <c r="J66" i="7"/>
  <c r="K66" i="7"/>
  <c r="L66" i="7"/>
  <c r="O66" i="7" s="1"/>
  <c r="J67" i="7"/>
  <c r="K67" i="7"/>
  <c r="L67" i="7"/>
  <c r="O67" i="7" s="1"/>
  <c r="J68" i="7"/>
  <c r="K68" i="7"/>
  <c r="L68" i="7"/>
  <c r="O68" i="7" s="1"/>
  <c r="J69" i="7"/>
  <c r="K69" i="7"/>
  <c r="L69" i="7"/>
  <c r="O69" i="7" s="1"/>
  <c r="J70" i="7"/>
  <c r="K70" i="7"/>
  <c r="L70" i="7"/>
  <c r="O70" i="7" s="1"/>
  <c r="J71" i="7"/>
  <c r="K71" i="7"/>
  <c r="L71" i="7"/>
  <c r="O71" i="7" s="1"/>
  <c r="J72" i="7"/>
  <c r="K72" i="7"/>
  <c r="L72" i="7"/>
  <c r="O72" i="7" s="1"/>
  <c r="J73" i="7"/>
  <c r="K73" i="7"/>
  <c r="L73" i="7"/>
  <c r="O73" i="7" s="1"/>
  <c r="J74" i="7"/>
  <c r="K74" i="7"/>
  <c r="L74" i="7"/>
  <c r="O74" i="7" s="1"/>
  <c r="J75" i="7"/>
  <c r="K75" i="7"/>
  <c r="L75" i="7"/>
  <c r="O75" i="7" s="1"/>
  <c r="J76" i="7"/>
  <c r="K76" i="7"/>
  <c r="L76" i="7"/>
  <c r="O76" i="7" s="1"/>
  <c r="J77" i="7"/>
  <c r="K77" i="7"/>
  <c r="L77" i="7"/>
  <c r="O77" i="7" s="1"/>
  <c r="J78" i="7"/>
  <c r="K78" i="7"/>
  <c r="L78" i="7"/>
  <c r="O78" i="7" s="1"/>
  <c r="J79" i="7"/>
  <c r="K79" i="7"/>
  <c r="L79" i="7"/>
  <c r="O79" i="7" s="1"/>
  <c r="J80" i="7"/>
  <c r="K80" i="7"/>
  <c r="L80" i="7"/>
  <c r="O80" i="7" s="1"/>
  <c r="J81" i="7"/>
  <c r="K81" i="7"/>
  <c r="L81" i="7"/>
  <c r="O81" i="7" s="1"/>
  <c r="J82" i="7"/>
  <c r="K82" i="7"/>
  <c r="L82" i="7"/>
  <c r="O82" i="7" s="1"/>
  <c r="J83" i="7"/>
  <c r="K83" i="7"/>
  <c r="L83" i="7"/>
  <c r="O83" i="7" s="1"/>
  <c r="J84" i="7"/>
  <c r="K84" i="7"/>
  <c r="L84" i="7"/>
  <c r="O84" i="7" s="1"/>
  <c r="J85" i="7"/>
  <c r="K85" i="7"/>
  <c r="L85" i="7"/>
  <c r="O85" i="7" s="1"/>
  <c r="J86" i="7"/>
  <c r="K86" i="7"/>
  <c r="L86" i="7"/>
  <c r="O86" i="7" s="1"/>
  <c r="J87" i="7"/>
  <c r="K87" i="7"/>
  <c r="L87" i="7"/>
  <c r="O87" i="7" s="1"/>
  <c r="J88" i="7"/>
  <c r="K88" i="7"/>
  <c r="L88" i="7"/>
  <c r="O88" i="7" s="1"/>
  <c r="J89" i="7"/>
  <c r="K89" i="7"/>
  <c r="L89" i="7"/>
  <c r="O89" i="7" s="1"/>
  <c r="J90" i="7"/>
  <c r="K90" i="7"/>
  <c r="L90" i="7"/>
  <c r="O90" i="7" s="1"/>
  <c r="J91" i="7"/>
  <c r="K91" i="7"/>
  <c r="L91" i="7"/>
  <c r="O91" i="7" s="1"/>
  <c r="J92" i="7"/>
  <c r="K92" i="7"/>
  <c r="L92" i="7"/>
  <c r="O92" i="7" s="1"/>
  <c r="J93" i="7"/>
  <c r="K93" i="7"/>
  <c r="L93" i="7"/>
  <c r="O93" i="7" s="1"/>
  <c r="J94" i="7"/>
  <c r="K94" i="7"/>
  <c r="L94" i="7"/>
  <c r="O94" i="7" s="1"/>
  <c r="J95" i="7"/>
  <c r="K95" i="7"/>
  <c r="L95" i="7"/>
  <c r="O95" i="7" s="1"/>
  <c r="J96" i="7"/>
  <c r="K96" i="7"/>
  <c r="L96" i="7"/>
  <c r="O96" i="7" s="1"/>
  <c r="J97" i="7"/>
  <c r="K97" i="7"/>
  <c r="L97" i="7"/>
  <c r="O97" i="7" s="1"/>
  <c r="J98" i="7"/>
  <c r="K98" i="7"/>
  <c r="L98" i="7"/>
  <c r="O98" i="7" s="1"/>
  <c r="J99" i="7"/>
  <c r="K99" i="7"/>
  <c r="L99" i="7"/>
  <c r="O99" i="7" s="1"/>
  <c r="J100" i="7"/>
  <c r="K100" i="7"/>
  <c r="L100" i="7"/>
  <c r="O100" i="7" s="1"/>
  <c r="J101" i="7"/>
  <c r="K101" i="7"/>
  <c r="L101" i="7"/>
  <c r="O101" i="7" s="1"/>
  <c r="J102" i="7"/>
  <c r="K102" i="7"/>
  <c r="L102" i="7"/>
  <c r="O102" i="7" s="1"/>
  <c r="J103" i="7"/>
  <c r="K103" i="7"/>
  <c r="L103" i="7"/>
  <c r="O103" i="7" s="1"/>
  <c r="J104" i="7"/>
  <c r="K104" i="7"/>
  <c r="L104" i="7"/>
  <c r="O104" i="7" s="1"/>
  <c r="J105" i="7"/>
  <c r="K105" i="7"/>
  <c r="L105" i="7"/>
  <c r="O105" i="7" s="1"/>
  <c r="J106" i="7"/>
  <c r="K106" i="7"/>
  <c r="L106" i="7"/>
  <c r="O106" i="7" s="1"/>
  <c r="J107" i="7"/>
  <c r="K107" i="7"/>
  <c r="L107" i="7"/>
  <c r="O107" i="7" s="1"/>
  <c r="J108" i="7"/>
  <c r="K108" i="7"/>
  <c r="L108" i="7"/>
  <c r="O108" i="7" s="1"/>
  <c r="J109" i="7"/>
  <c r="K109" i="7"/>
  <c r="L109" i="7"/>
  <c r="O109" i="7" s="1"/>
  <c r="J110" i="7"/>
  <c r="K110" i="7"/>
  <c r="L110" i="7"/>
  <c r="O110" i="7" s="1"/>
  <c r="J111" i="7"/>
  <c r="K111" i="7"/>
  <c r="L111" i="7"/>
  <c r="O111" i="7" s="1"/>
  <c r="J112" i="7"/>
  <c r="K112" i="7"/>
  <c r="L112" i="7"/>
  <c r="O112" i="7" s="1"/>
  <c r="J113" i="7"/>
  <c r="K113" i="7"/>
  <c r="L113" i="7"/>
  <c r="O113" i="7" s="1"/>
  <c r="J114" i="7"/>
  <c r="K114" i="7"/>
  <c r="L114" i="7"/>
  <c r="O114" i="7" s="1"/>
  <c r="J115" i="7"/>
  <c r="K115" i="7"/>
  <c r="L115" i="7"/>
  <c r="O115" i="7" s="1"/>
  <c r="J116" i="7"/>
  <c r="K116" i="7"/>
  <c r="L116" i="7"/>
  <c r="O116" i="7" s="1"/>
  <c r="J117" i="7"/>
  <c r="K117" i="7"/>
  <c r="L117" i="7"/>
  <c r="O117" i="7" s="1"/>
  <c r="J118" i="7"/>
  <c r="K118" i="7"/>
  <c r="L118" i="7"/>
  <c r="O118" i="7" s="1"/>
  <c r="J119" i="7"/>
  <c r="K119" i="7"/>
  <c r="L119" i="7"/>
  <c r="O119" i="7" s="1"/>
  <c r="J120" i="7"/>
  <c r="K120" i="7"/>
  <c r="L120" i="7"/>
  <c r="O120" i="7" s="1"/>
  <c r="J121" i="7"/>
  <c r="K121" i="7"/>
  <c r="L121" i="7"/>
  <c r="O121" i="7" s="1"/>
  <c r="J122" i="7"/>
  <c r="K122" i="7"/>
  <c r="L122" i="7"/>
  <c r="O122" i="7" s="1"/>
  <c r="J123" i="7"/>
  <c r="K123" i="7"/>
  <c r="L123" i="7"/>
  <c r="O123" i="7" s="1"/>
  <c r="J124" i="7"/>
  <c r="K124" i="7"/>
  <c r="L124" i="7"/>
  <c r="O124" i="7" s="1"/>
  <c r="J125" i="7"/>
  <c r="K125" i="7"/>
  <c r="L125" i="7"/>
  <c r="O125" i="7" s="1"/>
  <c r="J126" i="7"/>
  <c r="K126" i="7"/>
  <c r="L126" i="7"/>
  <c r="O126" i="7" s="1"/>
  <c r="J127" i="7"/>
  <c r="K127" i="7"/>
  <c r="L127" i="7"/>
  <c r="O127" i="7" s="1"/>
  <c r="J128" i="7"/>
  <c r="K128" i="7"/>
  <c r="L128" i="7"/>
  <c r="O128" i="7" s="1"/>
  <c r="J129" i="7"/>
  <c r="K129" i="7"/>
  <c r="L129" i="7"/>
  <c r="O129" i="7" s="1"/>
  <c r="J130" i="7"/>
  <c r="K130" i="7"/>
  <c r="L130" i="7"/>
  <c r="O130" i="7" s="1"/>
  <c r="J131" i="7"/>
  <c r="K131" i="7"/>
  <c r="L131" i="7"/>
  <c r="O131" i="7" s="1"/>
  <c r="J132" i="7"/>
  <c r="K132" i="7"/>
  <c r="L132" i="7"/>
  <c r="O132" i="7" s="1"/>
  <c r="J133" i="7"/>
  <c r="K133" i="7"/>
  <c r="L133" i="7"/>
  <c r="O133" i="7" s="1"/>
  <c r="J134" i="7"/>
  <c r="K134" i="7"/>
  <c r="L134" i="7"/>
  <c r="O134" i="7" s="1"/>
  <c r="J135" i="7"/>
  <c r="K135" i="7"/>
  <c r="L135" i="7"/>
  <c r="O135" i="7" s="1"/>
  <c r="J136" i="7"/>
  <c r="K136" i="7"/>
  <c r="L136" i="7"/>
  <c r="O136" i="7" s="1"/>
  <c r="J137" i="7"/>
  <c r="K137" i="7"/>
  <c r="L137" i="7"/>
  <c r="O137" i="7" s="1"/>
  <c r="J138" i="7"/>
  <c r="K138" i="7"/>
  <c r="L138" i="7"/>
  <c r="O138" i="7" s="1"/>
  <c r="J139" i="7"/>
  <c r="K139" i="7"/>
  <c r="L139" i="7"/>
  <c r="O139" i="7" s="1"/>
  <c r="J140" i="7"/>
  <c r="K140" i="7"/>
  <c r="L140" i="7"/>
  <c r="O140" i="7" s="1"/>
  <c r="J141" i="7"/>
  <c r="K141" i="7"/>
  <c r="L141" i="7"/>
  <c r="O141" i="7" s="1"/>
  <c r="J142" i="7"/>
  <c r="K142" i="7"/>
  <c r="L142" i="7"/>
  <c r="O142" i="7" s="1"/>
  <c r="J143" i="7"/>
  <c r="K143" i="7"/>
  <c r="L143" i="7"/>
  <c r="O143" i="7" s="1"/>
  <c r="J144" i="7"/>
  <c r="K144" i="7"/>
  <c r="L144" i="7"/>
  <c r="O144" i="7" s="1"/>
  <c r="J145" i="7"/>
  <c r="K145" i="7"/>
  <c r="L145" i="7"/>
  <c r="O145" i="7" s="1"/>
  <c r="J146" i="7"/>
  <c r="K146" i="7"/>
  <c r="L146" i="7"/>
  <c r="O146" i="7" s="1"/>
  <c r="J147" i="7"/>
  <c r="K147" i="7"/>
  <c r="L147" i="7"/>
  <c r="O147" i="7" s="1"/>
  <c r="J148" i="7"/>
  <c r="K148" i="7"/>
  <c r="L148" i="7"/>
  <c r="O148" i="7" s="1"/>
  <c r="J149" i="7"/>
  <c r="K149" i="7"/>
  <c r="L149" i="7"/>
  <c r="O149" i="7" s="1"/>
  <c r="J150" i="7"/>
  <c r="K150" i="7"/>
  <c r="L150" i="7"/>
  <c r="O150" i="7" s="1"/>
  <c r="J151" i="7"/>
  <c r="K151" i="7"/>
  <c r="L151" i="7"/>
  <c r="O151" i="7" s="1"/>
  <c r="J152" i="7"/>
  <c r="K152" i="7"/>
  <c r="L152" i="7"/>
  <c r="O152" i="7" s="1"/>
  <c r="J153" i="7"/>
  <c r="K153" i="7"/>
  <c r="L153" i="7"/>
  <c r="O153" i="7" s="1"/>
  <c r="J154" i="7"/>
  <c r="K154" i="7"/>
  <c r="L154" i="7"/>
  <c r="O154" i="7" s="1"/>
  <c r="J155" i="7"/>
  <c r="K155" i="7"/>
  <c r="L155" i="7"/>
  <c r="O155" i="7" s="1"/>
  <c r="J156" i="7"/>
  <c r="K156" i="7"/>
  <c r="L156" i="7"/>
  <c r="O156" i="7" s="1"/>
  <c r="J157" i="7"/>
  <c r="K157" i="7"/>
  <c r="L157" i="7"/>
  <c r="O157" i="7" s="1"/>
  <c r="J158" i="7"/>
  <c r="K158" i="7"/>
  <c r="L158" i="7"/>
  <c r="O158" i="7" s="1"/>
  <c r="J159" i="7"/>
  <c r="K159" i="7"/>
  <c r="L159" i="7"/>
  <c r="O159" i="7" s="1"/>
  <c r="J160" i="7"/>
  <c r="K160" i="7"/>
  <c r="L160" i="7"/>
  <c r="O160" i="7" s="1"/>
  <c r="J161" i="7"/>
  <c r="K161" i="7"/>
  <c r="L161" i="7"/>
  <c r="O161" i="7" s="1"/>
  <c r="J162" i="7"/>
  <c r="K162" i="7"/>
  <c r="L162" i="7"/>
  <c r="O162" i="7" s="1"/>
  <c r="J163" i="7"/>
  <c r="K163" i="7"/>
  <c r="L163" i="7"/>
  <c r="O163" i="7" s="1"/>
  <c r="J164" i="7"/>
  <c r="K164" i="7"/>
  <c r="L164" i="7"/>
  <c r="O164" i="7" s="1"/>
  <c r="J165" i="7"/>
  <c r="K165" i="7"/>
  <c r="L165" i="7"/>
  <c r="O165" i="7" s="1"/>
  <c r="J166" i="7"/>
  <c r="K166" i="7"/>
  <c r="L166" i="7"/>
  <c r="O166" i="7" s="1"/>
  <c r="J167" i="7"/>
  <c r="K167" i="7"/>
  <c r="L167" i="7"/>
  <c r="O167" i="7" s="1"/>
  <c r="J168" i="7"/>
  <c r="K168" i="7"/>
  <c r="L168" i="7"/>
  <c r="O168" i="7" s="1"/>
  <c r="J169" i="7"/>
  <c r="K169" i="7"/>
  <c r="L169" i="7"/>
  <c r="O169" i="7" s="1"/>
  <c r="J170" i="7"/>
  <c r="K170" i="7"/>
  <c r="L170" i="7"/>
  <c r="O170" i="7" s="1"/>
  <c r="J171" i="7"/>
  <c r="K171" i="7"/>
  <c r="L171" i="7"/>
  <c r="O171" i="7" s="1"/>
  <c r="J172" i="7"/>
  <c r="K172" i="7"/>
  <c r="L172" i="7"/>
  <c r="O172" i="7" s="1"/>
  <c r="J173" i="7"/>
  <c r="K173" i="7"/>
  <c r="L173" i="7"/>
  <c r="O173" i="7" s="1"/>
  <c r="J174" i="7"/>
  <c r="K174" i="7"/>
  <c r="L174" i="7"/>
  <c r="O174" i="7" s="1"/>
  <c r="J175" i="7"/>
  <c r="K175" i="7"/>
  <c r="L175" i="7"/>
  <c r="O175" i="7" s="1"/>
  <c r="J176" i="7"/>
  <c r="K176" i="7"/>
  <c r="L176" i="7"/>
  <c r="O176" i="7" s="1"/>
  <c r="J177" i="7"/>
  <c r="K177" i="7"/>
  <c r="L177" i="7"/>
  <c r="O177" i="7" s="1"/>
  <c r="J178" i="7"/>
  <c r="K178" i="7"/>
  <c r="L178" i="7"/>
  <c r="O178" i="7" s="1"/>
  <c r="J179" i="7"/>
  <c r="K179" i="7"/>
  <c r="L179" i="7"/>
  <c r="O179" i="7" s="1"/>
  <c r="J180" i="7"/>
  <c r="K180" i="7"/>
  <c r="L180" i="7"/>
  <c r="O180" i="7" s="1"/>
  <c r="J181" i="7"/>
  <c r="K181" i="7"/>
  <c r="L181" i="7"/>
  <c r="O181" i="7" s="1"/>
  <c r="J182" i="7"/>
  <c r="K182" i="7"/>
  <c r="L182" i="7"/>
  <c r="O182" i="7" s="1"/>
  <c r="J183" i="7"/>
  <c r="K183" i="7"/>
  <c r="L183" i="7"/>
  <c r="O183" i="7" s="1"/>
  <c r="J184" i="7"/>
  <c r="K184" i="7"/>
  <c r="L184" i="7"/>
  <c r="O184" i="7" s="1"/>
  <c r="J185" i="7"/>
  <c r="K185" i="7"/>
  <c r="L185" i="7"/>
  <c r="O185" i="7" s="1"/>
  <c r="J186" i="7"/>
  <c r="K186" i="7"/>
  <c r="L186" i="7"/>
  <c r="O186" i="7" s="1"/>
  <c r="J187" i="7"/>
  <c r="K187" i="7"/>
  <c r="L187" i="7"/>
  <c r="O187" i="7" s="1"/>
  <c r="J188" i="7"/>
  <c r="K188" i="7"/>
  <c r="L188" i="7"/>
  <c r="O188" i="7" s="1"/>
  <c r="J189" i="7"/>
  <c r="K189" i="7"/>
  <c r="L189" i="7"/>
  <c r="O189" i="7" s="1"/>
  <c r="J190" i="7"/>
  <c r="K190" i="7"/>
  <c r="L190" i="7"/>
  <c r="O190" i="7" s="1"/>
  <c r="J191" i="7"/>
  <c r="K191" i="7"/>
  <c r="L191" i="7"/>
  <c r="O191" i="7" s="1"/>
  <c r="J192" i="7"/>
  <c r="K192" i="7"/>
  <c r="L192" i="7"/>
  <c r="O192" i="7" s="1"/>
  <c r="J193" i="7"/>
  <c r="K193" i="7"/>
  <c r="L193" i="7"/>
  <c r="O193" i="7" s="1"/>
  <c r="J194" i="7"/>
  <c r="K194" i="7"/>
  <c r="L194" i="7"/>
  <c r="O194" i="7" s="1"/>
  <c r="J195" i="7"/>
  <c r="K195" i="7"/>
  <c r="L195" i="7"/>
  <c r="O195" i="7" s="1"/>
  <c r="J196" i="7"/>
  <c r="K196" i="7"/>
  <c r="L196" i="7"/>
  <c r="O196" i="7" s="1"/>
  <c r="J197" i="7"/>
  <c r="K197" i="7"/>
  <c r="L197" i="7"/>
  <c r="O197" i="7" s="1"/>
  <c r="J198" i="7"/>
  <c r="K198" i="7"/>
  <c r="L198" i="7"/>
  <c r="O198" i="7" s="1"/>
  <c r="J199" i="7"/>
  <c r="K199" i="7"/>
  <c r="L199" i="7"/>
  <c r="O199" i="7" s="1"/>
  <c r="J200" i="7"/>
  <c r="K200" i="7"/>
  <c r="L200" i="7"/>
  <c r="O200" i="7" s="1"/>
  <c r="J201" i="7"/>
  <c r="K201" i="7"/>
  <c r="L201" i="7"/>
  <c r="O201" i="7" s="1"/>
  <c r="J202" i="7"/>
  <c r="K202" i="7"/>
  <c r="L202" i="7"/>
  <c r="O202" i="7" s="1"/>
  <c r="J203" i="7"/>
  <c r="K203" i="7"/>
  <c r="L203" i="7"/>
  <c r="O203" i="7" s="1"/>
  <c r="J204" i="7"/>
  <c r="K204" i="7"/>
  <c r="L204" i="7"/>
  <c r="O204" i="7" s="1"/>
  <c r="J205" i="7"/>
  <c r="K205" i="7"/>
  <c r="L205" i="7"/>
  <c r="O205" i="7" s="1"/>
  <c r="J206" i="7"/>
  <c r="K206" i="7"/>
  <c r="L206" i="7"/>
  <c r="O206" i="7" s="1"/>
  <c r="J207" i="7"/>
  <c r="K207" i="7"/>
  <c r="L207" i="7"/>
  <c r="O207" i="7" s="1"/>
  <c r="J208" i="7"/>
  <c r="K208" i="7"/>
  <c r="L208" i="7"/>
  <c r="O208" i="7" s="1"/>
  <c r="J209" i="7"/>
  <c r="K209" i="7"/>
  <c r="L209" i="7"/>
  <c r="O209" i="7" s="1"/>
  <c r="J210" i="7"/>
  <c r="K210" i="7"/>
  <c r="L210" i="7"/>
  <c r="O210" i="7" s="1"/>
  <c r="J211" i="7"/>
  <c r="K211" i="7"/>
  <c r="L211" i="7"/>
  <c r="O211" i="7" s="1"/>
  <c r="J212" i="7"/>
  <c r="K212" i="7"/>
  <c r="L212" i="7"/>
  <c r="O212" i="7" s="1"/>
  <c r="J213" i="7"/>
  <c r="K213" i="7"/>
  <c r="L213" i="7"/>
  <c r="O213" i="7" s="1"/>
  <c r="J214" i="7"/>
  <c r="K214" i="7"/>
  <c r="L214" i="7"/>
  <c r="O214" i="7" s="1"/>
  <c r="J215" i="7"/>
  <c r="K215" i="7"/>
  <c r="L215" i="7"/>
  <c r="O215" i="7" s="1"/>
  <c r="J216" i="7"/>
  <c r="K216" i="7"/>
  <c r="L216" i="7"/>
  <c r="O216" i="7" s="1"/>
  <c r="J217" i="7"/>
  <c r="K217" i="7"/>
  <c r="L217" i="7"/>
  <c r="O217" i="7" s="1"/>
  <c r="J218" i="7"/>
  <c r="K218" i="7"/>
  <c r="L218" i="7"/>
  <c r="O218" i="7" s="1"/>
  <c r="J219" i="7"/>
  <c r="K219" i="7"/>
  <c r="L219" i="7"/>
  <c r="O219" i="7" s="1"/>
  <c r="J220" i="7"/>
  <c r="K220" i="7"/>
  <c r="L220" i="7"/>
  <c r="O220" i="7" s="1"/>
  <c r="J221" i="7"/>
  <c r="K221" i="7"/>
  <c r="L221" i="7"/>
  <c r="O221" i="7" s="1"/>
  <c r="J222" i="7"/>
  <c r="K222" i="7"/>
  <c r="L222" i="7"/>
  <c r="O222" i="7" s="1"/>
  <c r="J223" i="7"/>
  <c r="K223" i="7"/>
  <c r="L223" i="7"/>
  <c r="O223" i="7" s="1"/>
  <c r="J224" i="7"/>
  <c r="K224" i="7"/>
  <c r="L224" i="7"/>
  <c r="O224" i="7" s="1"/>
  <c r="J225" i="7"/>
  <c r="K225" i="7"/>
  <c r="L225" i="7"/>
  <c r="O225" i="7" s="1"/>
  <c r="J226" i="7"/>
  <c r="K226" i="7"/>
  <c r="L226" i="7"/>
  <c r="O226" i="7" s="1"/>
  <c r="J227" i="7"/>
  <c r="K227" i="7"/>
  <c r="L227" i="7"/>
  <c r="O227" i="7" s="1"/>
  <c r="J228" i="7"/>
  <c r="K228" i="7"/>
  <c r="L228" i="7"/>
  <c r="O228" i="7" s="1"/>
  <c r="J229" i="7"/>
  <c r="K229" i="7"/>
  <c r="L229" i="7"/>
  <c r="O229" i="7" s="1"/>
  <c r="J230" i="7"/>
  <c r="K230" i="7"/>
  <c r="L230" i="7"/>
  <c r="O230" i="7" s="1"/>
  <c r="J231" i="7"/>
  <c r="K231" i="7"/>
  <c r="L231" i="7"/>
  <c r="O231" i="7" s="1"/>
  <c r="J232" i="7"/>
  <c r="K232" i="7"/>
  <c r="L232" i="7"/>
  <c r="O232" i="7" s="1"/>
  <c r="J233" i="7"/>
  <c r="K233" i="7"/>
  <c r="L233" i="7"/>
  <c r="O233" i="7" s="1"/>
  <c r="J234" i="7"/>
  <c r="K234" i="7"/>
  <c r="L234" i="7"/>
  <c r="O234" i="7" s="1"/>
  <c r="J235" i="7"/>
  <c r="K235" i="7"/>
  <c r="L235" i="7"/>
  <c r="O235" i="7" s="1"/>
  <c r="J236" i="7"/>
  <c r="K236" i="7"/>
  <c r="L236" i="7"/>
  <c r="O236" i="7" s="1"/>
  <c r="J237" i="7"/>
  <c r="K237" i="7"/>
  <c r="L237" i="7"/>
  <c r="O237" i="7" s="1"/>
  <c r="J238" i="7"/>
  <c r="K238" i="7"/>
  <c r="L238" i="7"/>
  <c r="O238" i="7" s="1"/>
  <c r="J239" i="7"/>
  <c r="K239" i="7"/>
  <c r="L239" i="7"/>
  <c r="O239" i="7" s="1"/>
  <c r="J240" i="7"/>
  <c r="K240" i="7"/>
  <c r="L240" i="7"/>
  <c r="O240" i="7" s="1"/>
  <c r="J241" i="7"/>
  <c r="K241" i="7"/>
  <c r="L241" i="7"/>
  <c r="O241" i="7" s="1"/>
  <c r="J242" i="7"/>
  <c r="K242" i="7"/>
  <c r="L242" i="7"/>
  <c r="O242" i="7" s="1"/>
  <c r="J243" i="7"/>
  <c r="K243" i="7"/>
  <c r="L243" i="7"/>
  <c r="O243" i="7" s="1"/>
  <c r="J244" i="7"/>
  <c r="K244" i="7"/>
  <c r="L244" i="7"/>
  <c r="O244" i="7" s="1"/>
  <c r="J245" i="7"/>
  <c r="K245" i="7"/>
  <c r="L245" i="7"/>
  <c r="O245" i="7" s="1"/>
  <c r="J246" i="7"/>
  <c r="K246" i="7"/>
  <c r="L246" i="7"/>
  <c r="O246" i="7" s="1"/>
  <c r="J247" i="7"/>
  <c r="K247" i="7"/>
  <c r="L247" i="7"/>
  <c r="O247" i="7" s="1"/>
  <c r="J248" i="7"/>
  <c r="K248" i="7"/>
  <c r="L248" i="7"/>
  <c r="O248" i="7" s="1"/>
  <c r="J249" i="7"/>
  <c r="K249" i="7"/>
  <c r="L249" i="7"/>
  <c r="O249" i="7" s="1"/>
  <c r="J250" i="7"/>
  <c r="K250" i="7"/>
  <c r="L250" i="7"/>
  <c r="O250" i="7" s="1"/>
  <c r="J251" i="7"/>
  <c r="K251" i="7"/>
  <c r="L251" i="7"/>
  <c r="O251" i="7" s="1"/>
  <c r="J252" i="7"/>
  <c r="K252" i="7"/>
  <c r="L252" i="7"/>
  <c r="O252" i="7" s="1"/>
  <c r="J253" i="7"/>
  <c r="K253" i="7"/>
  <c r="L253" i="7"/>
  <c r="O253" i="7" s="1"/>
  <c r="J254" i="7"/>
  <c r="K254" i="7"/>
  <c r="L254" i="7"/>
  <c r="O254" i="7" s="1"/>
  <c r="J255" i="7"/>
  <c r="K255" i="7"/>
  <c r="L255" i="7"/>
  <c r="O255" i="7" s="1"/>
  <c r="J256" i="7"/>
  <c r="K256" i="7"/>
  <c r="L256" i="7"/>
  <c r="O256" i="7" s="1"/>
  <c r="J257" i="7"/>
  <c r="K257" i="7"/>
  <c r="L257" i="7"/>
  <c r="O257" i="7" s="1"/>
  <c r="J258" i="7"/>
  <c r="K258" i="7"/>
  <c r="L258" i="7"/>
  <c r="O258" i="7" s="1"/>
  <c r="J259" i="7"/>
  <c r="K259" i="7"/>
  <c r="L259" i="7"/>
  <c r="O259" i="7" s="1"/>
  <c r="J260" i="7"/>
  <c r="K260" i="7"/>
  <c r="L260" i="7"/>
  <c r="O260" i="7" s="1"/>
  <c r="J261" i="7"/>
  <c r="K261" i="7"/>
  <c r="L261" i="7"/>
  <c r="O261" i="7" s="1"/>
  <c r="J262" i="7"/>
  <c r="K262" i="7"/>
  <c r="L262" i="7"/>
  <c r="O262" i="7" s="1"/>
  <c r="J263" i="7"/>
  <c r="K263" i="7"/>
  <c r="L263" i="7"/>
  <c r="O263" i="7" s="1"/>
  <c r="J264" i="7"/>
  <c r="K264" i="7"/>
  <c r="L264" i="7"/>
  <c r="O264" i="7" s="1"/>
  <c r="J265" i="7"/>
  <c r="K265" i="7"/>
  <c r="L265" i="7"/>
  <c r="O265" i="7" s="1"/>
  <c r="J266" i="7"/>
  <c r="K266" i="7"/>
  <c r="L266" i="7"/>
  <c r="O266" i="7" s="1"/>
  <c r="J267" i="7"/>
  <c r="K267" i="7"/>
  <c r="L267" i="7"/>
  <c r="O267" i="7" s="1"/>
  <c r="J268" i="7"/>
  <c r="K268" i="7"/>
  <c r="L268" i="7"/>
  <c r="O268" i="7" s="1"/>
  <c r="J269" i="7"/>
  <c r="K269" i="7"/>
  <c r="L269" i="7"/>
  <c r="O269" i="7" s="1"/>
  <c r="J270" i="7"/>
  <c r="K270" i="7"/>
  <c r="L270" i="7"/>
  <c r="O270" i="7" s="1"/>
  <c r="J271" i="7"/>
  <c r="K271" i="7"/>
  <c r="L271" i="7"/>
  <c r="O271" i="7" s="1"/>
  <c r="J272" i="7"/>
  <c r="K272" i="7"/>
  <c r="L272" i="7"/>
  <c r="O272" i="7" s="1"/>
  <c r="J273" i="7"/>
  <c r="K273" i="7"/>
  <c r="L273" i="7"/>
  <c r="O273" i="7" s="1"/>
  <c r="J274" i="7"/>
  <c r="K274" i="7"/>
  <c r="L274" i="7"/>
  <c r="O274" i="7" s="1"/>
  <c r="J275" i="7"/>
  <c r="K275" i="7"/>
  <c r="L275" i="7"/>
  <c r="O275" i="7" s="1"/>
  <c r="J276" i="7"/>
  <c r="K276" i="7"/>
  <c r="L276" i="7"/>
  <c r="O276" i="7" s="1"/>
  <c r="J277" i="7"/>
  <c r="K277" i="7"/>
  <c r="L277" i="7"/>
  <c r="O277" i="7" s="1"/>
  <c r="J278" i="7"/>
  <c r="K278" i="7"/>
  <c r="L278" i="7"/>
  <c r="O278" i="7" s="1"/>
  <c r="J279" i="7"/>
  <c r="K279" i="7"/>
  <c r="L279" i="7"/>
  <c r="O279" i="7" s="1"/>
  <c r="J280" i="7"/>
  <c r="K280" i="7"/>
  <c r="L280" i="7"/>
  <c r="O280" i="7" s="1"/>
  <c r="J281" i="7"/>
  <c r="K281" i="7"/>
  <c r="L281" i="7"/>
  <c r="O281" i="7" s="1"/>
  <c r="J282" i="7"/>
  <c r="K282" i="7"/>
  <c r="L282" i="7"/>
  <c r="O282" i="7" s="1"/>
  <c r="J283" i="7"/>
  <c r="K283" i="7"/>
  <c r="L283" i="7"/>
  <c r="O283" i="7" s="1"/>
  <c r="J284" i="7"/>
  <c r="K284" i="7"/>
  <c r="L284" i="7"/>
  <c r="O284" i="7" s="1"/>
  <c r="J285" i="7"/>
  <c r="K285" i="7"/>
  <c r="L285" i="7"/>
  <c r="O285" i="7" s="1"/>
  <c r="J286" i="7"/>
  <c r="K286" i="7"/>
  <c r="L286" i="7"/>
  <c r="O286" i="7" s="1"/>
  <c r="J287" i="7"/>
  <c r="K287" i="7"/>
  <c r="L287" i="7"/>
  <c r="O287" i="7" s="1"/>
  <c r="J288" i="7"/>
  <c r="K288" i="7"/>
  <c r="L288" i="7"/>
  <c r="O288" i="7" s="1"/>
  <c r="J289" i="7"/>
  <c r="K289" i="7"/>
  <c r="L289" i="7"/>
  <c r="O289" i="7" s="1"/>
  <c r="J290" i="7"/>
  <c r="K290" i="7"/>
  <c r="L290" i="7"/>
  <c r="O290" i="7" s="1"/>
  <c r="J291" i="7"/>
  <c r="K291" i="7"/>
  <c r="L291" i="7"/>
  <c r="O291" i="7" s="1"/>
  <c r="J292" i="7"/>
  <c r="K292" i="7"/>
  <c r="L292" i="7"/>
  <c r="O292" i="7" s="1"/>
  <c r="J293" i="7"/>
  <c r="K293" i="7"/>
  <c r="L293" i="7"/>
  <c r="O293" i="7" s="1"/>
  <c r="J294" i="7"/>
  <c r="K294" i="7"/>
  <c r="L294" i="7"/>
  <c r="O294" i="7" s="1"/>
  <c r="J295" i="7"/>
  <c r="K295" i="7"/>
  <c r="L295" i="7"/>
  <c r="O295" i="7" s="1"/>
  <c r="J296" i="7"/>
  <c r="K296" i="7"/>
  <c r="L296" i="7"/>
  <c r="O296" i="7" s="1"/>
  <c r="J297" i="7"/>
  <c r="K297" i="7"/>
  <c r="L297" i="7"/>
  <c r="O297" i="7" s="1"/>
  <c r="J298" i="7"/>
  <c r="K298" i="7"/>
  <c r="L298" i="7"/>
  <c r="O298" i="7" s="1"/>
  <c r="J299" i="7"/>
  <c r="K299" i="7"/>
  <c r="L299" i="7"/>
  <c r="O299" i="7" s="1"/>
  <c r="J300" i="7"/>
  <c r="K300" i="7"/>
  <c r="L300" i="7"/>
  <c r="O300" i="7" s="1"/>
  <c r="J301" i="7"/>
  <c r="K301" i="7"/>
  <c r="L301" i="7"/>
  <c r="O301" i="7" s="1"/>
  <c r="J302" i="7"/>
  <c r="K302" i="7"/>
  <c r="L302" i="7"/>
  <c r="O302" i="7" s="1"/>
  <c r="J303" i="7"/>
  <c r="K303" i="7"/>
  <c r="L303" i="7"/>
  <c r="O303" i="7" s="1"/>
  <c r="J304" i="7"/>
  <c r="K304" i="7"/>
  <c r="L304" i="7"/>
  <c r="O304" i="7" s="1"/>
  <c r="J305" i="7"/>
  <c r="K305" i="7"/>
  <c r="L305" i="7"/>
  <c r="O305" i="7" s="1"/>
  <c r="J306" i="7"/>
  <c r="K306" i="7"/>
  <c r="L306" i="7"/>
  <c r="O306" i="7" s="1"/>
  <c r="J307" i="7"/>
  <c r="K307" i="7"/>
  <c r="L307" i="7"/>
  <c r="O307" i="7" s="1"/>
  <c r="J308" i="7"/>
  <c r="K308" i="7"/>
  <c r="L308" i="7"/>
  <c r="O308" i="7" s="1"/>
  <c r="J309" i="7"/>
  <c r="K309" i="7"/>
  <c r="L309" i="7"/>
  <c r="O309" i="7" s="1"/>
  <c r="J310" i="7"/>
  <c r="K310" i="7"/>
  <c r="L310" i="7"/>
  <c r="O310" i="7" s="1"/>
  <c r="J311" i="7"/>
  <c r="K311" i="7"/>
  <c r="L311" i="7"/>
  <c r="O311" i="7" s="1"/>
  <c r="J312" i="7"/>
  <c r="K312" i="7"/>
  <c r="L312" i="7"/>
  <c r="O312" i="7" s="1"/>
  <c r="J313" i="7"/>
  <c r="K313" i="7"/>
  <c r="L313" i="7"/>
  <c r="O313" i="7" s="1"/>
  <c r="J314" i="7"/>
  <c r="K314" i="7"/>
  <c r="L314" i="7"/>
  <c r="O314" i="7" s="1"/>
  <c r="J315" i="7"/>
  <c r="K315" i="7"/>
  <c r="L315" i="7"/>
  <c r="O315" i="7" s="1"/>
  <c r="J316" i="7"/>
  <c r="K316" i="7"/>
  <c r="L316" i="7"/>
  <c r="O316" i="7" s="1"/>
  <c r="J317" i="7"/>
  <c r="K317" i="7"/>
  <c r="L317" i="7"/>
  <c r="O317" i="7" s="1"/>
  <c r="J318" i="7"/>
  <c r="K318" i="7"/>
  <c r="L318" i="7"/>
  <c r="O318" i="7" s="1"/>
  <c r="J319" i="7"/>
  <c r="K319" i="7"/>
  <c r="L319" i="7"/>
  <c r="O319" i="7" s="1"/>
  <c r="J320" i="7"/>
  <c r="K320" i="7"/>
  <c r="L320" i="7"/>
  <c r="O320" i="7" s="1"/>
  <c r="J321" i="7"/>
  <c r="K321" i="7"/>
  <c r="L321" i="7"/>
  <c r="O321" i="7" s="1"/>
  <c r="J322" i="7"/>
  <c r="K322" i="7"/>
  <c r="L322" i="7"/>
  <c r="O322" i="7" s="1"/>
  <c r="J323" i="7"/>
  <c r="K323" i="7"/>
  <c r="L323" i="7"/>
  <c r="O323" i="7" s="1"/>
  <c r="J324" i="7"/>
  <c r="K324" i="7"/>
  <c r="L324" i="7"/>
  <c r="O324" i="7" s="1"/>
  <c r="J325" i="7"/>
  <c r="K325" i="7"/>
  <c r="L325" i="7"/>
  <c r="O325" i="7" s="1"/>
  <c r="J326" i="7"/>
  <c r="K326" i="7"/>
  <c r="L326" i="7"/>
  <c r="O326" i="7" s="1"/>
  <c r="J327" i="7"/>
  <c r="K327" i="7"/>
  <c r="L327" i="7"/>
  <c r="O327" i="7" s="1"/>
  <c r="J328" i="7"/>
  <c r="K328" i="7"/>
  <c r="L328" i="7"/>
  <c r="O328" i="7" s="1"/>
  <c r="J329" i="7"/>
  <c r="K329" i="7"/>
  <c r="L329" i="7"/>
  <c r="O329" i="7" s="1"/>
  <c r="J330" i="7"/>
  <c r="K330" i="7"/>
  <c r="L330" i="7"/>
  <c r="O330" i="7" s="1"/>
  <c r="J331" i="7"/>
  <c r="K331" i="7"/>
  <c r="L331" i="7"/>
  <c r="O331" i="7" s="1"/>
  <c r="J332" i="7"/>
  <c r="K332" i="7"/>
  <c r="L332" i="7"/>
  <c r="O332" i="7" s="1"/>
  <c r="J333" i="7"/>
  <c r="K333" i="7"/>
  <c r="L333" i="7"/>
  <c r="O333" i="7" s="1"/>
  <c r="J334" i="7"/>
  <c r="K334" i="7"/>
  <c r="L334" i="7"/>
  <c r="O334" i="7" s="1"/>
  <c r="J335" i="7"/>
  <c r="K335" i="7"/>
  <c r="L335" i="7"/>
  <c r="O335" i="7" s="1"/>
  <c r="J336" i="7"/>
  <c r="K336" i="7"/>
  <c r="L336" i="7"/>
  <c r="O336" i="7" s="1"/>
  <c r="J337" i="7"/>
  <c r="K337" i="7"/>
  <c r="L337" i="7"/>
  <c r="O337" i="7" s="1"/>
  <c r="J338" i="7"/>
  <c r="K338" i="7"/>
  <c r="L338" i="7"/>
  <c r="O338" i="7" s="1"/>
  <c r="J339" i="7"/>
  <c r="K339" i="7"/>
  <c r="L339" i="7"/>
  <c r="O339" i="7" s="1"/>
  <c r="J340" i="7"/>
  <c r="K340" i="7"/>
  <c r="L340" i="7"/>
  <c r="O340" i="7" s="1"/>
  <c r="J341" i="7"/>
  <c r="K341" i="7"/>
  <c r="L341" i="7"/>
  <c r="O341" i="7" s="1"/>
  <c r="J342" i="7"/>
  <c r="K342" i="7"/>
  <c r="L342" i="7"/>
  <c r="O342" i="7" s="1"/>
  <c r="J343" i="7"/>
  <c r="K343" i="7"/>
  <c r="L343" i="7"/>
  <c r="O343" i="7" s="1"/>
  <c r="J344" i="7"/>
  <c r="K344" i="7"/>
  <c r="L344" i="7"/>
  <c r="O344" i="7" s="1"/>
  <c r="J345" i="7"/>
  <c r="K345" i="7"/>
  <c r="L345" i="7"/>
  <c r="O345" i="7" s="1"/>
  <c r="J346" i="7"/>
  <c r="K346" i="7"/>
  <c r="L346" i="7"/>
  <c r="O346" i="7" s="1"/>
  <c r="J347" i="7"/>
  <c r="K347" i="7"/>
  <c r="L347" i="7"/>
  <c r="O347" i="7" s="1"/>
  <c r="J348" i="7"/>
  <c r="K348" i="7"/>
  <c r="L348" i="7"/>
  <c r="O348" i="7" s="1"/>
  <c r="J349" i="7"/>
  <c r="K349" i="7"/>
  <c r="L349" i="7"/>
  <c r="O349" i="7" s="1"/>
  <c r="J350" i="7"/>
  <c r="K350" i="7"/>
  <c r="L350" i="7"/>
  <c r="O350" i="7" s="1"/>
  <c r="J351" i="7"/>
  <c r="K351" i="7"/>
  <c r="L351" i="7"/>
  <c r="O351" i="7" s="1"/>
  <c r="J352" i="7"/>
  <c r="K352" i="7"/>
  <c r="L352" i="7"/>
  <c r="O352" i="7" s="1"/>
  <c r="J353" i="7"/>
  <c r="K353" i="7"/>
  <c r="L353" i="7"/>
  <c r="O353" i="7" s="1"/>
  <c r="J354" i="7"/>
  <c r="K354" i="7"/>
  <c r="L354" i="7"/>
  <c r="O354" i="7" s="1"/>
  <c r="J355" i="7"/>
  <c r="K355" i="7"/>
  <c r="L355" i="7"/>
  <c r="O355" i="7" s="1"/>
  <c r="J356" i="7"/>
  <c r="K356" i="7"/>
  <c r="L356" i="7"/>
  <c r="O356" i="7" s="1"/>
  <c r="J357" i="7"/>
  <c r="K357" i="7"/>
  <c r="L357" i="7"/>
  <c r="O357" i="7" s="1"/>
  <c r="J358" i="7"/>
  <c r="K358" i="7"/>
  <c r="L358" i="7"/>
  <c r="O358" i="7" s="1"/>
  <c r="J359" i="7"/>
  <c r="K359" i="7"/>
  <c r="L359" i="7"/>
  <c r="O359" i="7" s="1"/>
  <c r="J360" i="7"/>
  <c r="K360" i="7"/>
  <c r="L360" i="7"/>
  <c r="O360" i="7" s="1"/>
  <c r="J361" i="7"/>
  <c r="K361" i="7"/>
  <c r="L361" i="7"/>
  <c r="O361" i="7" s="1"/>
  <c r="J362" i="7"/>
  <c r="K362" i="7"/>
  <c r="L362" i="7"/>
  <c r="O362" i="7" s="1"/>
  <c r="J363" i="7"/>
  <c r="K363" i="7"/>
  <c r="L363" i="7"/>
  <c r="O363" i="7" s="1"/>
  <c r="J364" i="7"/>
  <c r="K364" i="7"/>
  <c r="L364" i="7"/>
  <c r="O364" i="7" s="1"/>
  <c r="J365" i="7"/>
  <c r="K365" i="7"/>
  <c r="L365" i="7"/>
  <c r="O365" i="7" s="1"/>
  <c r="J366" i="7"/>
  <c r="K366" i="7"/>
  <c r="L366" i="7"/>
  <c r="O366" i="7" s="1"/>
  <c r="J367" i="7"/>
  <c r="K367" i="7"/>
  <c r="L367" i="7"/>
  <c r="O367" i="7" s="1"/>
  <c r="J368" i="7"/>
  <c r="K368" i="7"/>
  <c r="L368" i="7"/>
  <c r="O368" i="7" s="1"/>
  <c r="J369" i="7"/>
  <c r="K369" i="7"/>
  <c r="L369" i="7"/>
  <c r="O369" i="7" s="1"/>
  <c r="J370" i="7"/>
  <c r="K370" i="7"/>
  <c r="L370" i="7"/>
  <c r="O370" i="7" s="1"/>
  <c r="J371" i="7"/>
  <c r="K371" i="7"/>
  <c r="L371" i="7"/>
  <c r="O371" i="7" s="1"/>
  <c r="J372" i="7"/>
  <c r="K372" i="7"/>
  <c r="L372" i="7"/>
  <c r="O372" i="7" s="1"/>
  <c r="J373" i="7"/>
  <c r="K373" i="7"/>
  <c r="L373" i="7"/>
  <c r="O373" i="7" s="1"/>
  <c r="J374" i="7"/>
  <c r="K374" i="7"/>
  <c r="L374" i="7"/>
  <c r="O374" i="7" s="1"/>
  <c r="J375" i="7"/>
  <c r="K375" i="7"/>
  <c r="L375" i="7"/>
  <c r="O375" i="7" s="1"/>
  <c r="J376" i="7"/>
  <c r="K376" i="7"/>
  <c r="L376" i="7"/>
  <c r="O376" i="7" s="1"/>
  <c r="J377" i="7"/>
  <c r="K377" i="7"/>
  <c r="L377" i="7"/>
  <c r="O377" i="7" s="1"/>
  <c r="J378" i="7"/>
  <c r="K378" i="7"/>
  <c r="L378" i="7"/>
  <c r="O378" i="7" s="1"/>
  <c r="J379" i="7"/>
  <c r="K379" i="7"/>
  <c r="L379" i="7"/>
  <c r="O379" i="7" s="1"/>
  <c r="J380" i="7"/>
  <c r="K380" i="7"/>
  <c r="L380" i="7"/>
  <c r="O380" i="7" s="1"/>
  <c r="J381" i="7"/>
  <c r="K381" i="7"/>
  <c r="L381" i="7"/>
  <c r="O381" i="7" s="1"/>
  <c r="J382" i="7"/>
  <c r="K382" i="7"/>
  <c r="L382" i="7"/>
  <c r="O382" i="7" s="1"/>
  <c r="J383" i="7"/>
  <c r="K383" i="7"/>
  <c r="L383" i="7"/>
  <c r="O383" i="7" s="1"/>
  <c r="J384" i="7"/>
  <c r="K384" i="7"/>
  <c r="L384" i="7"/>
  <c r="O384" i="7" s="1"/>
  <c r="J385" i="7"/>
  <c r="K385" i="7"/>
  <c r="L385" i="7"/>
  <c r="O385" i="7" s="1"/>
  <c r="J386" i="7"/>
  <c r="K386" i="7"/>
  <c r="L386" i="7"/>
  <c r="O386" i="7" s="1"/>
  <c r="J387" i="7"/>
  <c r="K387" i="7"/>
  <c r="L387" i="7"/>
  <c r="O387" i="7" s="1"/>
  <c r="J388" i="7"/>
  <c r="K388" i="7"/>
  <c r="L388" i="7"/>
  <c r="O388" i="7" s="1"/>
  <c r="J389" i="7"/>
  <c r="K389" i="7"/>
  <c r="L389" i="7"/>
  <c r="O389" i="7" s="1"/>
  <c r="J390" i="7"/>
  <c r="K390" i="7"/>
  <c r="L390" i="7"/>
  <c r="O390" i="7" s="1"/>
  <c r="J391" i="7"/>
  <c r="K391" i="7"/>
  <c r="L391" i="7"/>
  <c r="O391" i="7" s="1"/>
  <c r="J392" i="7"/>
  <c r="K392" i="7"/>
  <c r="L392" i="7"/>
  <c r="O392" i="7" s="1"/>
  <c r="J393" i="7"/>
  <c r="K393" i="7"/>
  <c r="L393" i="7"/>
  <c r="O393" i="7" s="1"/>
  <c r="J394" i="7"/>
  <c r="K394" i="7"/>
  <c r="L394" i="7"/>
  <c r="O394" i="7" s="1"/>
  <c r="J395" i="7"/>
  <c r="K395" i="7"/>
  <c r="L395" i="7"/>
  <c r="O395" i="7" s="1"/>
  <c r="J396" i="7"/>
  <c r="K396" i="7"/>
  <c r="L396" i="7"/>
  <c r="O396" i="7" s="1"/>
  <c r="J397" i="7"/>
  <c r="K397" i="7"/>
  <c r="L397" i="7"/>
  <c r="O397" i="7" s="1"/>
  <c r="J398" i="7"/>
  <c r="K398" i="7"/>
  <c r="L398" i="7"/>
  <c r="O398" i="7" s="1"/>
  <c r="J399" i="7"/>
  <c r="K399" i="7"/>
  <c r="L399" i="7"/>
  <c r="O399" i="7" s="1"/>
  <c r="J400" i="7"/>
  <c r="K400" i="7"/>
  <c r="L400" i="7"/>
  <c r="O400" i="7" s="1"/>
  <c r="J401" i="7"/>
  <c r="K401" i="7"/>
  <c r="L401" i="7"/>
  <c r="O401" i="7" s="1"/>
  <c r="J402" i="7"/>
  <c r="K402" i="7"/>
  <c r="L402" i="7"/>
  <c r="O402" i="7" s="1"/>
  <c r="J403" i="7"/>
  <c r="K403" i="7"/>
  <c r="L403" i="7"/>
  <c r="O403" i="7" s="1"/>
  <c r="J404" i="7"/>
  <c r="K404" i="7"/>
  <c r="L404" i="7"/>
  <c r="O404" i="7" s="1"/>
  <c r="J405" i="7"/>
  <c r="K405" i="7"/>
  <c r="L405" i="7"/>
  <c r="O405" i="7" s="1"/>
  <c r="J406" i="7"/>
  <c r="K406" i="7"/>
  <c r="L406" i="7"/>
  <c r="O406" i="7" s="1"/>
  <c r="J407" i="7"/>
  <c r="K407" i="7"/>
  <c r="L407" i="7"/>
  <c r="O407" i="7" s="1"/>
  <c r="J408" i="7"/>
  <c r="K408" i="7"/>
  <c r="L408" i="7"/>
  <c r="O408" i="7" s="1"/>
  <c r="J409" i="7"/>
  <c r="K409" i="7"/>
  <c r="L409" i="7"/>
  <c r="O409" i="7" s="1"/>
  <c r="J410" i="7"/>
  <c r="K410" i="7"/>
  <c r="L410" i="7"/>
  <c r="O410" i="7" s="1"/>
  <c r="J411" i="7"/>
  <c r="K411" i="7"/>
  <c r="L411" i="7"/>
  <c r="O411" i="7" s="1"/>
  <c r="J412" i="7"/>
  <c r="K412" i="7"/>
  <c r="L412" i="7"/>
  <c r="O412" i="7" s="1"/>
  <c r="J413" i="7"/>
  <c r="K413" i="7"/>
  <c r="L413" i="7"/>
  <c r="O413" i="7" s="1"/>
  <c r="J414" i="7"/>
  <c r="K414" i="7"/>
  <c r="L414" i="7"/>
  <c r="O414" i="7" s="1"/>
  <c r="J415" i="7"/>
  <c r="K415" i="7"/>
  <c r="L415" i="7"/>
  <c r="O415" i="7" s="1"/>
  <c r="J416" i="7"/>
  <c r="K416" i="7"/>
  <c r="L416" i="7"/>
  <c r="O416" i="7" s="1"/>
  <c r="J417" i="7"/>
  <c r="K417" i="7"/>
  <c r="L417" i="7"/>
  <c r="O417" i="7" s="1"/>
  <c r="J418" i="7"/>
  <c r="K418" i="7"/>
  <c r="L418" i="7"/>
  <c r="O418" i="7" s="1"/>
  <c r="J419" i="7"/>
  <c r="K419" i="7"/>
  <c r="L419" i="7"/>
  <c r="O419" i="7" s="1"/>
  <c r="J420" i="7"/>
  <c r="K420" i="7"/>
  <c r="L420" i="7"/>
  <c r="O420" i="7" s="1"/>
  <c r="J421" i="7"/>
  <c r="K421" i="7"/>
  <c r="L421" i="7"/>
  <c r="O421" i="7" s="1"/>
  <c r="J422" i="7"/>
  <c r="K422" i="7"/>
  <c r="L422" i="7"/>
  <c r="O422" i="7" s="1"/>
  <c r="J423" i="7"/>
  <c r="K423" i="7"/>
  <c r="L423" i="7"/>
  <c r="O423" i="7" s="1"/>
  <c r="J424" i="7"/>
  <c r="K424" i="7"/>
  <c r="L424" i="7"/>
  <c r="O424" i="7" s="1"/>
  <c r="J425" i="7"/>
  <c r="K425" i="7"/>
  <c r="L425" i="7"/>
  <c r="O425" i="7" s="1"/>
  <c r="J426" i="7"/>
  <c r="K426" i="7"/>
  <c r="L426" i="7"/>
  <c r="O426" i="7" s="1"/>
  <c r="J427" i="7"/>
  <c r="K427" i="7"/>
  <c r="L427" i="7"/>
  <c r="O427" i="7" s="1"/>
  <c r="J428" i="7"/>
  <c r="K428" i="7"/>
  <c r="L428" i="7"/>
  <c r="O428" i="7" s="1"/>
  <c r="J429" i="7"/>
  <c r="K429" i="7"/>
  <c r="L429" i="7"/>
  <c r="O429" i="7" s="1"/>
  <c r="J430" i="7"/>
  <c r="K430" i="7"/>
  <c r="L430" i="7"/>
  <c r="O430" i="7" s="1"/>
  <c r="J431" i="7"/>
  <c r="K431" i="7"/>
  <c r="L431" i="7"/>
  <c r="O431" i="7" s="1"/>
  <c r="J432" i="7"/>
  <c r="K432" i="7"/>
  <c r="L432" i="7"/>
  <c r="O432" i="7" s="1"/>
  <c r="J433" i="7"/>
  <c r="K433" i="7"/>
  <c r="L433" i="7"/>
  <c r="O433" i="7" s="1"/>
  <c r="J434" i="7"/>
  <c r="K434" i="7"/>
  <c r="L434" i="7"/>
  <c r="O434" i="7" s="1"/>
  <c r="J435" i="7"/>
  <c r="K435" i="7"/>
  <c r="L435" i="7"/>
  <c r="O435" i="7" s="1"/>
  <c r="J436" i="7"/>
  <c r="K436" i="7"/>
  <c r="L436" i="7"/>
  <c r="O436" i="7" s="1"/>
  <c r="J437" i="7"/>
  <c r="K437" i="7"/>
  <c r="L437" i="7"/>
  <c r="O437" i="7" s="1"/>
  <c r="J438" i="7"/>
  <c r="K438" i="7"/>
  <c r="L438" i="7"/>
  <c r="O438" i="7" s="1"/>
  <c r="J439" i="7"/>
  <c r="K439" i="7"/>
  <c r="L439" i="7"/>
  <c r="O439" i="7" s="1"/>
  <c r="J440" i="7"/>
  <c r="K440" i="7"/>
  <c r="L440" i="7"/>
  <c r="O440" i="7" s="1"/>
  <c r="J441" i="7"/>
  <c r="K441" i="7"/>
  <c r="L441" i="7"/>
  <c r="O441" i="7" s="1"/>
  <c r="J442" i="7"/>
  <c r="K442" i="7"/>
  <c r="L442" i="7"/>
  <c r="O442" i="7" s="1"/>
  <c r="J443" i="7"/>
  <c r="K443" i="7"/>
  <c r="L443" i="7"/>
  <c r="O443" i="7" s="1"/>
  <c r="J444" i="7"/>
  <c r="K444" i="7"/>
  <c r="L444" i="7"/>
  <c r="O444" i="7" s="1"/>
  <c r="J445" i="7"/>
  <c r="K445" i="7"/>
  <c r="L445" i="7"/>
  <c r="O445" i="7" s="1"/>
  <c r="J446" i="7"/>
  <c r="K446" i="7"/>
  <c r="L446" i="7"/>
  <c r="O446" i="7" s="1"/>
  <c r="J447" i="7"/>
  <c r="K447" i="7"/>
  <c r="L447" i="7"/>
  <c r="O447" i="7" s="1"/>
  <c r="J448" i="7"/>
  <c r="K448" i="7"/>
  <c r="L448" i="7"/>
  <c r="O448" i="7" s="1"/>
  <c r="J449" i="7"/>
  <c r="K449" i="7"/>
  <c r="L449" i="7"/>
  <c r="O449" i="7" s="1"/>
  <c r="J450" i="7"/>
  <c r="K450" i="7"/>
  <c r="L450" i="7"/>
  <c r="O450" i="7" s="1"/>
  <c r="J451" i="7"/>
  <c r="K451" i="7"/>
  <c r="L451" i="7"/>
  <c r="O451" i="7" s="1"/>
  <c r="J452" i="7"/>
  <c r="K452" i="7"/>
  <c r="L452" i="7"/>
  <c r="O452" i="7" s="1"/>
  <c r="J453" i="7"/>
  <c r="K453" i="7"/>
  <c r="L453" i="7"/>
  <c r="O453" i="7" s="1"/>
  <c r="J454" i="7"/>
  <c r="K454" i="7"/>
  <c r="L454" i="7"/>
  <c r="O454" i="7" s="1"/>
  <c r="J455" i="7"/>
  <c r="K455" i="7"/>
  <c r="L455" i="7"/>
  <c r="O455" i="7" s="1"/>
  <c r="J456" i="7"/>
  <c r="K456" i="7"/>
  <c r="L456" i="7"/>
  <c r="O456" i="7" s="1"/>
  <c r="J457" i="7"/>
  <c r="K457" i="7"/>
  <c r="L457" i="7"/>
  <c r="O457" i="7" s="1"/>
  <c r="J458" i="7"/>
  <c r="K458" i="7"/>
  <c r="L458" i="7"/>
  <c r="O458" i="7" s="1"/>
  <c r="J459" i="7"/>
  <c r="K459" i="7"/>
  <c r="L459" i="7"/>
  <c r="O459" i="7" s="1"/>
  <c r="J460" i="7"/>
  <c r="K460" i="7"/>
  <c r="L460" i="7"/>
  <c r="O460" i="7" s="1"/>
  <c r="J461" i="7"/>
  <c r="K461" i="7"/>
  <c r="L461" i="7"/>
  <c r="O461" i="7" s="1"/>
  <c r="J462" i="7"/>
  <c r="K462" i="7"/>
  <c r="L462" i="7"/>
  <c r="O462" i="7" s="1"/>
  <c r="J463" i="7"/>
  <c r="K463" i="7"/>
  <c r="L463" i="7"/>
  <c r="O463" i="7" s="1"/>
  <c r="J464" i="7"/>
  <c r="K464" i="7"/>
  <c r="L464" i="7"/>
  <c r="O464" i="7" s="1"/>
  <c r="J465" i="7"/>
  <c r="K465" i="7"/>
  <c r="L465" i="7"/>
  <c r="O465" i="7" s="1"/>
  <c r="J466" i="7"/>
  <c r="K466" i="7"/>
  <c r="L466" i="7"/>
  <c r="O466" i="7" s="1"/>
  <c r="J467" i="7"/>
  <c r="K467" i="7"/>
  <c r="L467" i="7"/>
  <c r="O467" i="7" s="1"/>
  <c r="J468" i="7"/>
  <c r="K468" i="7"/>
  <c r="L468" i="7"/>
  <c r="O468" i="7" s="1"/>
  <c r="J469" i="7"/>
  <c r="K469" i="7"/>
  <c r="L469" i="7"/>
  <c r="O469" i="7" s="1"/>
  <c r="J470" i="7"/>
  <c r="K470" i="7"/>
  <c r="L470" i="7"/>
  <c r="O470" i="7" s="1"/>
  <c r="J471" i="7"/>
  <c r="K471" i="7"/>
  <c r="L471" i="7"/>
  <c r="O471" i="7" s="1"/>
  <c r="J472" i="7"/>
  <c r="K472" i="7"/>
  <c r="L472" i="7"/>
  <c r="O472" i="7" s="1"/>
  <c r="J473" i="7"/>
  <c r="K473" i="7"/>
  <c r="L473" i="7"/>
  <c r="O473" i="7" s="1"/>
  <c r="J474" i="7"/>
  <c r="K474" i="7"/>
  <c r="L474" i="7"/>
  <c r="O474" i="7" s="1"/>
  <c r="J475" i="7"/>
  <c r="K475" i="7"/>
  <c r="L475" i="7"/>
  <c r="O475" i="7" s="1"/>
  <c r="J476" i="7"/>
  <c r="K476" i="7"/>
  <c r="L476" i="7"/>
  <c r="O476" i="7" s="1"/>
  <c r="J477" i="7"/>
  <c r="K477" i="7"/>
  <c r="L477" i="7"/>
  <c r="O477" i="7" s="1"/>
  <c r="J478" i="7"/>
  <c r="K478" i="7"/>
  <c r="L478" i="7"/>
  <c r="O478" i="7" s="1"/>
  <c r="J479" i="7"/>
  <c r="K479" i="7"/>
  <c r="L479" i="7"/>
  <c r="O479" i="7" s="1"/>
  <c r="J480" i="7"/>
  <c r="K480" i="7"/>
  <c r="L480" i="7"/>
  <c r="O480" i="7" s="1"/>
  <c r="J481" i="7"/>
  <c r="K481" i="7"/>
  <c r="L481" i="7"/>
  <c r="O481" i="7" s="1"/>
  <c r="J482" i="7"/>
  <c r="K482" i="7"/>
  <c r="L482" i="7"/>
  <c r="O482" i="7" s="1"/>
  <c r="J483" i="7"/>
  <c r="K483" i="7"/>
  <c r="L483" i="7"/>
  <c r="O483" i="7" s="1"/>
  <c r="J484" i="7"/>
  <c r="K484" i="7"/>
  <c r="L484" i="7"/>
  <c r="O484" i="7" s="1"/>
  <c r="J485" i="7"/>
  <c r="K485" i="7"/>
  <c r="L485" i="7"/>
  <c r="O485" i="7" s="1"/>
  <c r="J486" i="7"/>
  <c r="K486" i="7"/>
  <c r="L486" i="7"/>
  <c r="O486" i="7" s="1"/>
  <c r="J487" i="7"/>
  <c r="K487" i="7"/>
  <c r="L487" i="7"/>
  <c r="O487" i="7" s="1"/>
  <c r="J488" i="7"/>
  <c r="K488" i="7"/>
  <c r="L488" i="7"/>
  <c r="O488" i="7" s="1"/>
  <c r="J489" i="7"/>
  <c r="K489" i="7"/>
  <c r="L489" i="7"/>
  <c r="O489" i="7" s="1"/>
  <c r="J490" i="7"/>
  <c r="K490" i="7"/>
  <c r="L490" i="7"/>
  <c r="O490" i="7" s="1"/>
  <c r="J491" i="7"/>
  <c r="K491" i="7"/>
  <c r="L491" i="7"/>
  <c r="O491" i="7" s="1"/>
  <c r="J492" i="7"/>
  <c r="K492" i="7"/>
  <c r="L492" i="7"/>
  <c r="O492" i="7" s="1"/>
  <c r="J493" i="7"/>
  <c r="K493" i="7"/>
  <c r="L493" i="7"/>
  <c r="O493" i="7" s="1"/>
  <c r="J494" i="7"/>
  <c r="K494" i="7"/>
  <c r="L494" i="7"/>
  <c r="O494" i="7" s="1"/>
  <c r="J495" i="7"/>
  <c r="K495" i="7"/>
  <c r="L495" i="7"/>
  <c r="O495" i="7" s="1"/>
  <c r="J496" i="7"/>
  <c r="K496" i="7"/>
  <c r="L496" i="7"/>
  <c r="O496" i="7" s="1"/>
  <c r="J497" i="7"/>
  <c r="K497" i="7"/>
  <c r="L497" i="7"/>
  <c r="O497" i="7" s="1"/>
  <c r="J498" i="7"/>
  <c r="K498" i="7"/>
  <c r="L498" i="7"/>
  <c r="O498" i="7" s="1"/>
  <c r="J499" i="7"/>
  <c r="K499" i="7"/>
  <c r="L499" i="7"/>
  <c r="O499" i="7" s="1"/>
  <c r="J500" i="7"/>
  <c r="K500" i="7"/>
  <c r="L500" i="7"/>
  <c r="O500" i="7" s="1"/>
  <c r="J501" i="7"/>
  <c r="K501" i="7"/>
  <c r="L501" i="7"/>
  <c r="O501" i="7" s="1"/>
  <c r="J502" i="7"/>
  <c r="K502" i="7"/>
  <c r="L502" i="7"/>
  <c r="O502" i="7" s="1"/>
  <c r="J503" i="7"/>
  <c r="K503" i="7"/>
  <c r="L503" i="7"/>
  <c r="O503" i="7" s="1"/>
  <c r="J504" i="7"/>
  <c r="K504" i="7"/>
  <c r="L504" i="7"/>
  <c r="O504" i="7" s="1"/>
  <c r="J505" i="7"/>
  <c r="K505" i="7"/>
  <c r="L505" i="7"/>
  <c r="O505" i="7" s="1"/>
  <c r="J506" i="7"/>
  <c r="K506" i="7"/>
  <c r="L506" i="7"/>
  <c r="O506" i="7" s="1"/>
  <c r="J507" i="7"/>
  <c r="K507" i="7"/>
  <c r="L507" i="7"/>
  <c r="O507" i="7" s="1"/>
  <c r="J508" i="7"/>
  <c r="K508" i="7"/>
  <c r="L508" i="7"/>
  <c r="O508" i="7" s="1"/>
  <c r="J509" i="7"/>
  <c r="K509" i="7"/>
  <c r="L509" i="7"/>
  <c r="O509" i="7" s="1"/>
  <c r="J510" i="7"/>
  <c r="K510" i="7"/>
  <c r="L510" i="7"/>
  <c r="O510" i="7" s="1"/>
  <c r="J511" i="7"/>
  <c r="K511" i="7"/>
  <c r="L511" i="7"/>
  <c r="O511" i="7" s="1"/>
  <c r="J512" i="7"/>
  <c r="K512" i="7"/>
  <c r="L512" i="7"/>
  <c r="O512" i="7" s="1"/>
  <c r="J513" i="7"/>
  <c r="K513" i="7"/>
  <c r="L513" i="7"/>
  <c r="O513" i="7" s="1"/>
  <c r="J514" i="7"/>
  <c r="K514" i="7"/>
  <c r="L514" i="7"/>
  <c r="O514" i="7" s="1"/>
  <c r="J515" i="7"/>
  <c r="K515" i="7"/>
  <c r="L515" i="7"/>
  <c r="O515" i="7" s="1"/>
  <c r="J516" i="7"/>
  <c r="K516" i="7"/>
  <c r="L516" i="7"/>
  <c r="O516" i="7" s="1"/>
  <c r="J517" i="7"/>
  <c r="K517" i="7"/>
  <c r="L517" i="7"/>
  <c r="O517" i="7" s="1"/>
  <c r="J518" i="7"/>
  <c r="K518" i="7"/>
  <c r="L518" i="7"/>
  <c r="O518" i="7" s="1"/>
  <c r="J519" i="7"/>
  <c r="K519" i="7"/>
  <c r="L519" i="7"/>
  <c r="O519" i="7" s="1"/>
  <c r="J520" i="7"/>
  <c r="K520" i="7"/>
  <c r="L520" i="7"/>
  <c r="O520" i="7" s="1"/>
  <c r="J521" i="7"/>
  <c r="K521" i="7"/>
  <c r="L521" i="7"/>
  <c r="O521" i="7" s="1"/>
  <c r="J522" i="7"/>
  <c r="K522" i="7"/>
  <c r="L522" i="7"/>
  <c r="O522" i="7" s="1"/>
  <c r="J523" i="7"/>
  <c r="K523" i="7"/>
  <c r="L523" i="7"/>
  <c r="O523" i="7" s="1"/>
  <c r="J524" i="7"/>
  <c r="K524" i="7"/>
  <c r="L524" i="7"/>
  <c r="O524" i="7" s="1"/>
  <c r="J525" i="7"/>
  <c r="K525" i="7"/>
  <c r="L525" i="7"/>
  <c r="O525" i="7" s="1"/>
  <c r="J526" i="7"/>
  <c r="K526" i="7"/>
  <c r="L526" i="7"/>
  <c r="O526" i="7" s="1"/>
  <c r="J527" i="7"/>
  <c r="K527" i="7"/>
  <c r="L527" i="7"/>
  <c r="O527" i="7" s="1"/>
  <c r="J528" i="7"/>
  <c r="K528" i="7"/>
  <c r="L528" i="7"/>
  <c r="O528" i="7" s="1"/>
  <c r="J529" i="7"/>
  <c r="K529" i="7"/>
  <c r="L529" i="7"/>
  <c r="O529" i="7" s="1"/>
  <c r="J530" i="7"/>
  <c r="K530" i="7"/>
  <c r="L530" i="7"/>
  <c r="O530" i="7" s="1"/>
  <c r="J531" i="7"/>
  <c r="K531" i="7"/>
  <c r="L531" i="7"/>
  <c r="O531" i="7" s="1"/>
  <c r="J532" i="7"/>
  <c r="K532" i="7"/>
  <c r="L532" i="7"/>
  <c r="O532" i="7" s="1"/>
  <c r="J533" i="7"/>
  <c r="K533" i="7"/>
  <c r="L533" i="7"/>
  <c r="O533" i="7" s="1"/>
  <c r="J534" i="7"/>
  <c r="K534" i="7"/>
  <c r="L534" i="7"/>
  <c r="O534" i="7" s="1"/>
  <c r="J535" i="7"/>
  <c r="K535" i="7"/>
  <c r="L535" i="7"/>
  <c r="O535" i="7" s="1"/>
  <c r="J536" i="7"/>
  <c r="K536" i="7"/>
  <c r="L536" i="7"/>
  <c r="O536" i="7" s="1"/>
  <c r="J537" i="7"/>
  <c r="K537" i="7"/>
  <c r="L537" i="7"/>
  <c r="O537" i="7" s="1"/>
  <c r="J538" i="7"/>
  <c r="K538" i="7"/>
  <c r="L538" i="7"/>
  <c r="O538" i="7" s="1"/>
  <c r="J539" i="7"/>
  <c r="K539" i="7"/>
  <c r="L539" i="7"/>
  <c r="O539" i="7" s="1"/>
  <c r="J540" i="7"/>
  <c r="K540" i="7"/>
  <c r="L540" i="7"/>
  <c r="O540" i="7" s="1"/>
  <c r="J541" i="7"/>
  <c r="K541" i="7"/>
  <c r="L541" i="7"/>
  <c r="O541" i="7" s="1"/>
  <c r="J542" i="7"/>
  <c r="K542" i="7"/>
  <c r="L542" i="7"/>
  <c r="O542" i="7" s="1"/>
  <c r="J543" i="7"/>
  <c r="K543" i="7"/>
  <c r="L543" i="7"/>
  <c r="O543" i="7" s="1"/>
  <c r="J544" i="7"/>
  <c r="K544" i="7"/>
  <c r="L544" i="7"/>
  <c r="O544" i="7" s="1"/>
  <c r="J545" i="7"/>
  <c r="K545" i="7"/>
  <c r="L545" i="7"/>
  <c r="O545" i="7" s="1"/>
  <c r="J546" i="7"/>
  <c r="K546" i="7"/>
  <c r="L546" i="7"/>
  <c r="O546" i="7" s="1"/>
  <c r="J547" i="7"/>
  <c r="K547" i="7"/>
  <c r="L547" i="7"/>
  <c r="O547" i="7" s="1"/>
  <c r="J548" i="7"/>
  <c r="K548" i="7"/>
  <c r="L548" i="7"/>
  <c r="O548" i="7" s="1"/>
  <c r="J549" i="7"/>
  <c r="K549" i="7"/>
  <c r="L549" i="7"/>
  <c r="O549" i="7" s="1"/>
  <c r="J550" i="7"/>
  <c r="K550" i="7"/>
  <c r="L550" i="7"/>
  <c r="O550" i="7" s="1"/>
  <c r="J551" i="7"/>
  <c r="K551" i="7"/>
  <c r="L551" i="7"/>
  <c r="O551" i="7" s="1"/>
  <c r="J552" i="7"/>
  <c r="K552" i="7"/>
  <c r="L552" i="7"/>
  <c r="O552" i="7" s="1"/>
  <c r="J553" i="7"/>
  <c r="K553" i="7"/>
  <c r="L553" i="7"/>
  <c r="O553" i="7" s="1"/>
  <c r="J554" i="7"/>
  <c r="K554" i="7"/>
  <c r="L554" i="7"/>
  <c r="O554" i="7" s="1"/>
  <c r="J555" i="7"/>
  <c r="K555" i="7"/>
  <c r="L555" i="7"/>
  <c r="O555" i="7" s="1"/>
  <c r="J556" i="7"/>
  <c r="K556" i="7"/>
  <c r="L556" i="7"/>
  <c r="O556" i="7" s="1"/>
  <c r="J557" i="7"/>
  <c r="K557" i="7"/>
  <c r="L557" i="7"/>
  <c r="O557" i="7" s="1"/>
  <c r="J558" i="7"/>
  <c r="K558" i="7"/>
  <c r="L558" i="7"/>
  <c r="O558" i="7" s="1"/>
  <c r="J559" i="7"/>
  <c r="K559" i="7"/>
  <c r="L559" i="7"/>
  <c r="O559" i="7" s="1"/>
  <c r="J560" i="7"/>
  <c r="K560" i="7"/>
  <c r="L560" i="7"/>
  <c r="O560" i="7" s="1"/>
  <c r="J561" i="7"/>
  <c r="K561" i="7"/>
  <c r="L561" i="7"/>
  <c r="O561" i="7" s="1"/>
  <c r="J562" i="7"/>
  <c r="K562" i="7"/>
  <c r="L562" i="7"/>
  <c r="O562" i="7" s="1"/>
  <c r="J563" i="7"/>
  <c r="K563" i="7"/>
  <c r="L563" i="7"/>
  <c r="O563" i="7" s="1"/>
  <c r="J564" i="7"/>
  <c r="K564" i="7"/>
  <c r="L564" i="7"/>
  <c r="O564" i="7" s="1"/>
  <c r="J565" i="7"/>
  <c r="K565" i="7"/>
  <c r="L565" i="7"/>
  <c r="O565" i="7" s="1"/>
  <c r="J566" i="7"/>
  <c r="K566" i="7"/>
  <c r="L566" i="7"/>
  <c r="O566" i="7" s="1"/>
  <c r="J567" i="7"/>
  <c r="K567" i="7"/>
  <c r="L567" i="7"/>
  <c r="O567" i="7" s="1"/>
  <c r="J568" i="7"/>
  <c r="K568" i="7"/>
  <c r="L568" i="7"/>
  <c r="O568" i="7" s="1"/>
  <c r="J569" i="7"/>
  <c r="K569" i="7"/>
  <c r="L569" i="7"/>
  <c r="O569" i="7" s="1"/>
  <c r="J570" i="7"/>
  <c r="K570" i="7"/>
  <c r="L570" i="7"/>
  <c r="O570" i="7" s="1"/>
  <c r="J571" i="7"/>
  <c r="K571" i="7"/>
  <c r="L571" i="7"/>
  <c r="O571" i="7" s="1"/>
  <c r="J572" i="7"/>
  <c r="K572" i="7"/>
  <c r="L572" i="7"/>
  <c r="O572" i="7" s="1"/>
  <c r="J573" i="7"/>
  <c r="K573" i="7"/>
  <c r="L573" i="7"/>
  <c r="O573" i="7" s="1"/>
  <c r="J574" i="7"/>
  <c r="K574" i="7"/>
  <c r="L574" i="7"/>
  <c r="O574" i="7" s="1"/>
  <c r="J575" i="7"/>
  <c r="K575" i="7"/>
  <c r="L575" i="7"/>
  <c r="O575" i="7" s="1"/>
  <c r="J576" i="7"/>
  <c r="K576" i="7"/>
  <c r="L576" i="7"/>
  <c r="O576" i="7" s="1"/>
  <c r="J577" i="7"/>
  <c r="K577" i="7"/>
  <c r="L577" i="7"/>
  <c r="O577" i="7" s="1"/>
  <c r="J578" i="7"/>
  <c r="K578" i="7"/>
  <c r="L578" i="7"/>
  <c r="O578" i="7" s="1"/>
  <c r="J579" i="7"/>
  <c r="K579" i="7"/>
  <c r="L579" i="7"/>
  <c r="O579" i="7" s="1"/>
  <c r="J580" i="7"/>
  <c r="K580" i="7"/>
  <c r="L580" i="7"/>
  <c r="O580" i="7" s="1"/>
  <c r="J581" i="7"/>
  <c r="K581" i="7"/>
  <c r="L581" i="7"/>
  <c r="O581" i="7" s="1"/>
  <c r="J582" i="7"/>
  <c r="K582" i="7"/>
  <c r="L582" i="7"/>
  <c r="O582" i="7" s="1"/>
  <c r="J583" i="7"/>
  <c r="K583" i="7"/>
  <c r="L583" i="7"/>
  <c r="O583" i="7" s="1"/>
  <c r="J584" i="7"/>
  <c r="K584" i="7"/>
  <c r="L584" i="7"/>
  <c r="O584" i="7" s="1"/>
  <c r="J585" i="7"/>
  <c r="K585" i="7"/>
  <c r="L585" i="7"/>
  <c r="O585" i="7" s="1"/>
  <c r="J586" i="7"/>
  <c r="K586" i="7"/>
  <c r="L586" i="7"/>
  <c r="O586" i="7" s="1"/>
  <c r="J587" i="7"/>
  <c r="K587" i="7"/>
  <c r="L587" i="7"/>
  <c r="O587" i="7" s="1"/>
  <c r="J588" i="7"/>
  <c r="K588" i="7"/>
  <c r="L588" i="7"/>
  <c r="O588" i="7" s="1"/>
  <c r="J589" i="7"/>
  <c r="K589" i="7"/>
  <c r="L589" i="7"/>
  <c r="O589" i="7" s="1"/>
  <c r="J590" i="7"/>
  <c r="K590" i="7"/>
  <c r="L590" i="7"/>
  <c r="O590" i="7" s="1"/>
  <c r="J591" i="7"/>
  <c r="K591" i="7"/>
  <c r="L591" i="7"/>
  <c r="O591" i="7" s="1"/>
  <c r="J592" i="7"/>
  <c r="K592" i="7"/>
  <c r="L592" i="7"/>
  <c r="O592" i="7" s="1"/>
  <c r="J593" i="7"/>
  <c r="K593" i="7"/>
  <c r="L593" i="7"/>
  <c r="O593" i="7" s="1"/>
  <c r="J594" i="7"/>
  <c r="K594" i="7"/>
  <c r="L594" i="7"/>
  <c r="O594" i="7" s="1"/>
  <c r="J595" i="7"/>
  <c r="K595" i="7"/>
  <c r="L595" i="7"/>
  <c r="O595" i="7" s="1"/>
  <c r="J596" i="7"/>
  <c r="K596" i="7"/>
  <c r="L596" i="7"/>
  <c r="O596" i="7" s="1"/>
  <c r="J597" i="7"/>
  <c r="K597" i="7"/>
  <c r="L597" i="7"/>
  <c r="O597" i="7" s="1"/>
  <c r="J598" i="7"/>
  <c r="K598" i="7"/>
  <c r="L598" i="7"/>
  <c r="O598" i="7" s="1"/>
  <c r="J599" i="7"/>
  <c r="K599" i="7"/>
  <c r="L599" i="7"/>
  <c r="O599" i="7" s="1"/>
  <c r="J600" i="7"/>
  <c r="K600" i="7"/>
  <c r="L600" i="7"/>
  <c r="O600" i="7" s="1"/>
  <c r="J601" i="7"/>
  <c r="K601" i="7"/>
  <c r="L601" i="7"/>
  <c r="O601" i="7" s="1"/>
  <c r="J602" i="7"/>
  <c r="K602" i="7"/>
  <c r="L602" i="7"/>
  <c r="O602" i="7" s="1"/>
  <c r="J603" i="7"/>
  <c r="K603" i="7"/>
  <c r="L603" i="7"/>
  <c r="O603" i="7" s="1"/>
  <c r="J604" i="7"/>
  <c r="K604" i="7"/>
  <c r="L604" i="7"/>
  <c r="O604" i="7" s="1"/>
  <c r="J605" i="7"/>
  <c r="K605" i="7"/>
  <c r="L605" i="7"/>
  <c r="O605" i="7" s="1"/>
  <c r="J606" i="7"/>
  <c r="K606" i="7"/>
  <c r="L606" i="7"/>
  <c r="O606" i="7" s="1"/>
  <c r="J607" i="7"/>
  <c r="K607" i="7"/>
  <c r="L607" i="7"/>
  <c r="O607" i="7" s="1"/>
  <c r="J608" i="7"/>
  <c r="K608" i="7"/>
  <c r="L608" i="7"/>
  <c r="O608" i="7" s="1"/>
  <c r="J609" i="7"/>
  <c r="K609" i="7"/>
  <c r="L609" i="7"/>
  <c r="O609" i="7" s="1"/>
  <c r="J610" i="7"/>
  <c r="K610" i="7"/>
  <c r="L610" i="7"/>
  <c r="O610" i="7" s="1"/>
  <c r="J611" i="7"/>
  <c r="K611" i="7"/>
  <c r="L611" i="7"/>
  <c r="O611" i="7" s="1"/>
  <c r="J612" i="7"/>
  <c r="K612" i="7"/>
  <c r="L612" i="7"/>
  <c r="O612" i="7" s="1"/>
  <c r="J613" i="7"/>
  <c r="K613" i="7"/>
  <c r="L613" i="7"/>
  <c r="O613" i="7" s="1"/>
  <c r="J614" i="7"/>
  <c r="K614" i="7"/>
  <c r="L614" i="7"/>
  <c r="O614" i="7" s="1"/>
  <c r="J615" i="7"/>
  <c r="K615" i="7"/>
  <c r="L615" i="7"/>
  <c r="O615" i="7" s="1"/>
  <c r="J616" i="7"/>
  <c r="K616" i="7"/>
  <c r="L616" i="7"/>
  <c r="O616" i="7" s="1"/>
  <c r="J617" i="7"/>
  <c r="K617" i="7"/>
  <c r="L617" i="7"/>
  <c r="O617" i="7" s="1"/>
  <c r="J618" i="7"/>
  <c r="K618" i="7"/>
  <c r="L618" i="7"/>
  <c r="O618" i="7" s="1"/>
  <c r="J619" i="7"/>
  <c r="K619" i="7"/>
  <c r="L619" i="7"/>
  <c r="O619" i="7" s="1"/>
  <c r="J620" i="7"/>
  <c r="K620" i="7"/>
  <c r="L620" i="7"/>
  <c r="O620" i="7" s="1"/>
  <c r="J621" i="7"/>
  <c r="K621" i="7"/>
  <c r="L621" i="7"/>
  <c r="O621" i="7" s="1"/>
  <c r="J622" i="7"/>
  <c r="K622" i="7"/>
  <c r="L622" i="7"/>
  <c r="O622" i="7" s="1"/>
  <c r="J623" i="7"/>
  <c r="K623" i="7"/>
  <c r="L623" i="7"/>
  <c r="O623" i="7" s="1"/>
  <c r="J624" i="7"/>
  <c r="K624" i="7"/>
  <c r="L624" i="7"/>
  <c r="O624" i="7" s="1"/>
  <c r="J625" i="7"/>
  <c r="K625" i="7"/>
  <c r="L625" i="7"/>
  <c r="O625" i="7" s="1"/>
  <c r="J626" i="7"/>
  <c r="K626" i="7"/>
  <c r="L626" i="7"/>
  <c r="O626" i="7" s="1"/>
  <c r="J627" i="7"/>
  <c r="K627" i="7"/>
  <c r="L627" i="7"/>
  <c r="O627" i="7" s="1"/>
  <c r="J628" i="7"/>
  <c r="K628" i="7"/>
  <c r="L628" i="7"/>
  <c r="O628" i="7" s="1"/>
  <c r="J629" i="7"/>
  <c r="K629" i="7"/>
  <c r="L629" i="7"/>
  <c r="O629" i="7" s="1"/>
  <c r="J630" i="7"/>
  <c r="K630" i="7"/>
  <c r="L630" i="7"/>
  <c r="O630" i="7" s="1"/>
  <c r="J631" i="7"/>
  <c r="K631" i="7"/>
  <c r="L631" i="7"/>
  <c r="O631" i="7" s="1"/>
  <c r="J632" i="7"/>
  <c r="K632" i="7"/>
  <c r="L632" i="7"/>
  <c r="O632" i="7" s="1"/>
  <c r="J633" i="7"/>
  <c r="K633" i="7"/>
  <c r="L633" i="7"/>
  <c r="O633" i="7" s="1"/>
  <c r="J634" i="7"/>
  <c r="K634" i="7"/>
  <c r="L634" i="7"/>
  <c r="O634" i="7" s="1"/>
  <c r="J635" i="7"/>
  <c r="K635" i="7"/>
  <c r="L635" i="7"/>
  <c r="O635" i="7" s="1"/>
  <c r="J636" i="7"/>
  <c r="K636" i="7"/>
  <c r="L636" i="7"/>
  <c r="O636" i="7" s="1"/>
  <c r="J637" i="7"/>
  <c r="K637" i="7"/>
  <c r="L637" i="7"/>
  <c r="O637" i="7" s="1"/>
  <c r="J638" i="7"/>
  <c r="K638" i="7"/>
  <c r="L638" i="7"/>
  <c r="O638" i="7" s="1"/>
  <c r="J639" i="7"/>
  <c r="K639" i="7"/>
  <c r="L639" i="7"/>
  <c r="O639" i="7" s="1"/>
  <c r="J640" i="7"/>
  <c r="K640" i="7"/>
  <c r="L640" i="7"/>
  <c r="O640" i="7" s="1"/>
  <c r="J641" i="7"/>
  <c r="K641" i="7"/>
  <c r="L641" i="7"/>
  <c r="O641" i="7" s="1"/>
  <c r="J642" i="7"/>
  <c r="K642" i="7"/>
  <c r="L642" i="7"/>
  <c r="O642" i="7" s="1"/>
  <c r="J643" i="7"/>
  <c r="K643" i="7"/>
  <c r="L643" i="7"/>
  <c r="O643" i="7" s="1"/>
  <c r="J644" i="7"/>
  <c r="K644" i="7"/>
  <c r="L644" i="7"/>
  <c r="O644" i="7" s="1"/>
  <c r="J645" i="7"/>
  <c r="K645" i="7"/>
  <c r="L645" i="7"/>
  <c r="O645" i="7" s="1"/>
  <c r="J646" i="7"/>
  <c r="K646" i="7"/>
  <c r="L646" i="7"/>
  <c r="O646" i="7" s="1"/>
  <c r="J647" i="7"/>
  <c r="K647" i="7"/>
  <c r="L647" i="7"/>
  <c r="O647" i="7" s="1"/>
  <c r="J648" i="7"/>
  <c r="K648" i="7"/>
  <c r="L648" i="7"/>
  <c r="O648" i="7" s="1"/>
  <c r="J649" i="7"/>
  <c r="K649" i="7"/>
  <c r="L649" i="7"/>
  <c r="O649" i="7" s="1"/>
  <c r="J650" i="7"/>
  <c r="K650" i="7"/>
  <c r="L650" i="7"/>
  <c r="O650" i="7" s="1"/>
  <c r="J651" i="7"/>
  <c r="K651" i="7"/>
  <c r="L651" i="7"/>
  <c r="O651" i="7" s="1"/>
  <c r="J652" i="7"/>
  <c r="K652" i="7"/>
  <c r="L652" i="7"/>
  <c r="O652" i="7" s="1"/>
  <c r="J653" i="7"/>
  <c r="K653" i="7"/>
  <c r="L653" i="7"/>
  <c r="O653" i="7" s="1"/>
  <c r="J654" i="7"/>
  <c r="K654" i="7"/>
  <c r="L654" i="7"/>
  <c r="O654" i="7" s="1"/>
  <c r="J655" i="7"/>
  <c r="K655" i="7"/>
  <c r="L655" i="7"/>
  <c r="O655" i="7" s="1"/>
  <c r="J656" i="7"/>
  <c r="K656" i="7"/>
  <c r="L656" i="7"/>
  <c r="O656" i="7" s="1"/>
  <c r="J657" i="7"/>
  <c r="K657" i="7"/>
  <c r="L657" i="7"/>
  <c r="O657" i="7" s="1"/>
  <c r="J658" i="7"/>
  <c r="K658" i="7"/>
  <c r="L658" i="7"/>
  <c r="O658" i="7" s="1"/>
  <c r="J659" i="7"/>
  <c r="K659" i="7"/>
  <c r="L659" i="7"/>
  <c r="O659" i="7" s="1"/>
  <c r="J660" i="7"/>
  <c r="K660" i="7"/>
  <c r="L660" i="7"/>
  <c r="O660" i="7" s="1"/>
  <c r="J661" i="7"/>
  <c r="K661" i="7"/>
  <c r="L661" i="7"/>
  <c r="O661" i="7" s="1"/>
  <c r="J662" i="7"/>
  <c r="K662" i="7"/>
  <c r="L662" i="7"/>
  <c r="O662" i="7" s="1"/>
  <c r="J663" i="7"/>
  <c r="K663" i="7"/>
  <c r="L663" i="7"/>
  <c r="O663" i="7" s="1"/>
  <c r="J664" i="7"/>
  <c r="K664" i="7"/>
  <c r="L664" i="7"/>
  <c r="O664" i="7" s="1"/>
  <c r="J665" i="7"/>
  <c r="K665" i="7"/>
  <c r="L665" i="7"/>
  <c r="O665" i="7" s="1"/>
  <c r="J666" i="7"/>
  <c r="K666" i="7"/>
  <c r="L666" i="7"/>
  <c r="O666" i="7" s="1"/>
  <c r="J667" i="7"/>
  <c r="K667" i="7"/>
  <c r="L667" i="7"/>
  <c r="O667" i="7" s="1"/>
  <c r="J668" i="7"/>
  <c r="K668" i="7"/>
  <c r="L668" i="7"/>
  <c r="O668" i="7" s="1"/>
  <c r="J669" i="7"/>
  <c r="K669" i="7"/>
  <c r="L669" i="7"/>
  <c r="O669" i="7" s="1"/>
  <c r="J670" i="7"/>
  <c r="K670" i="7"/>
  <c r="L670" i="7"/>
  <c r="O670" i="7" s="1"/>
  <c r="J671" i="7"/>
  <c r="K671" i="7"/>
  <c r="L671" i="7"/>
  <c r="O671" i="7" s="1"/>
  <c r="J672" i="7"/>
  <c r="K672" i="7"/>
  <c r="L672" i="7"/>
  <c r="O672" i="7" s="1"/>
  <c r="J673" i="7"/>
  <c r="K673" i="7"/>
  <c r="L673" i="7"/>
  <c r="O673" i="7" s="1"/>
  <c r="J674" i="7"/>
  <c r="K674" i="7"/>
  <c r="L674" i="7"/>
  <c r="O674" i="7" s="1"/>
  <c r="J675" i="7"/>
  <c r="K675" i="7"/>
  <c r="L675" i="7"/>
  <c r="O675" i="7" s="1"/>
  <c r="J676" i="7"/>
  <c r="K676" i="7"/>
  <c r="L676" i="7"/>
  <c r="O676" i="7" s="1"/>
  <c r="J677" i="7"/>
  <c r="K677" i="7"/>
  <c r="L677" i="7"/>
  <c r="O677" i="7" s="1"/>
  <c r="J678" i="7"/>
  <c r="K678" i="7"/>
  <c r="L678" i="7"/>
  <c r="O678" i="7" s="1"/>
  <c r="J679" i="7"/>
  <c r="K679" i="7"/>
  <c r="L679" i="7"/>
  <c r="O679" i="7" s="1"/>
  <c r="J680" i="7"/>
  <c r="K680" i="7"/>
  <c r="L680" i="7"/>
  <c r="O680" i="7" s="1"/>
  <c r="J681" i="7"/>
  <c r="K681" i="7"/>
  <c r="L681" i="7"/>
  <c r="O681" i="7" s="1"/>
  <c r="J682" i="7"/>
  <c r="K682" i="7"/>
  <c r="L682" i="7"/>
  <c r="O682" i="7" s="1"/>
  <c r="J683" i="7"/>
  <c r="K683" i="7"/>
  <c r="L683" i="7"/>
  <c r="O683" i="7" s="1"/>
  <c r="J684" i="7"/>
  <c r="K684" i="7"/>
  <c r="L684" i="7"/>
  <c r="O684" i="7" s="1"/>
  <c r="J685" i="7"/>
  <c r="K685" i="7"/>
  <c r="L685" i="7"/>
  <c r="O685" i="7" s="1"/>
  <c r="J686" i="7"/>
  <c r="K686" i="7"/>
  <c r="L686" i="7"/>
  <c r="O686" i="7" s="1"/>
  <c r="J687" i="7"/>
  <c r="K687" i="7"/>
  <c r="L687" i="7"/>
  <c r="O687" i="7" s="1"/>
  <c r="J688" i="7"/>
  <c r="K688" i="7"/>
  <c r="L688" i="7"/>
  <c r="O688" i="7" s="1"/>
  <c r="J689" i="7"/>
  <c r="K689" i="7"/>
  <c r="L689" i="7"/>
  <c r="O689" i="7" s="1"/>
  <c r="J690" i="7"/>
  <c r="K690" i="7"/>
  <c r="L690" i="7"/>
  <c r="O690" i="7" s="1"/>
  <c r="J691" i="7"/>
  <c r="K691" i="7"/>
  <c r="L691" i="7"/>
  <c r="O691" i="7" s="1"/>
  <c r="J692" i="7"/>
  <c r="K692" i="7"/>
  <c r="L692" i="7"/>
  <c r="O692" i="7" s="1"/>
  <c r="J693" i="7"/>
  <c r="K693" i="7"/>
  <c r="L693" i="7"/>
  <c r="O693" i="7" s="1"/>
  <c r="J694" i="7"/>
  <c r="K694" i="7"/>
  <c r="L694" i="7"/>
  <c r="O694" i="7" s="1"/>
  <c r="J695" i="7"/>
  <c r="K695" i="7"/>
  <c r="L695" i="7"/>
  <c r="O695" i="7" s="1"/>
  <c r="J696" i="7"/>
  <c r="K696" i="7"/>
  <c r="L696" i="7"/>
  <c r="O696" i="7" s="1"/>
  <c r="J697" i="7"/>
  <c r="K697" i="7"/>
  <c r="L697" i="7"/>
  <c r="O697" i="7" s="1"/>
  <c r="J698" i="7"/>
  <c r="K698" i="7"/>
  <c r="L698" i="7"/>
  <c r="O698" i="7" s="1"/>
  <c r="J699" i="7"/>
  <c r="K699" i="7"/>
  <c r="L699" i="7"/>
  <c r="O699" i="7" s="1"/>
  <c r="J700" i="7"/>
  <c r="K700" i="7"/>
  <c r="L700" i="7"/>
  <c r="O700" i="7" s="1"/>
  <c r="J701" i="7"/>
  <c r="K701" i="7"/>
  <c r="L701" i="7"/>
  <c r="O701" i="7" s="1"/>
  <c r="J702" i="7"/>
  <c r="K702" i="7"/>
  <c r="L702" i="7"/>
  <c r="O702" i="7" s="1"/>
  <c r="J703" i="7"/>
  <c r="K703" i="7"/>
  <c r="L703" i="7"/>
  <c r="O703" i="7" s="1"/>
  <c r="J704" i="7"/>
  <c r="K704" i="7"/>
  <c r="L704" i="7"/>
  <c r="O704" i="7" s="1"/>
  <c r="J705" i="7"/>
  <c r="K705" i="7"/>
  <c r="L705" i="7"/>
  <c r="O705" i="7" s="1"/>
  <c r="J706" i="7"/>
  <c r="K706" i="7"/>
  <c r="L706" i="7"/>
  <c r="O706" i="7" s="1"/>
  <c r="J707" i="7"/>
  <c r="K707" i="7"/>
  <c r="L707" i="7"/>
  <c r="O707" i="7" s="1"/>
  <c r="J708" i="7"/>
  <c r="K708" i="7"/>
  <c r="L708" i="7"/>
  <c r="O708" i="7" s="1"/>
  <c r="J709" i="7"/>
  <c r="K709" i="7"/>
  <c r="L709" i="7"/>
  <c r="O709" i="7" s="1"/>
  <c r="J710" i="7"/>
  <c r="K710" i="7"/>
  <c r="L710" i="7"/>
  <c r="O710" i="7" s="1"/>
  <c r="J711" i="7"/>
  <c r="K711" i="7"/>
  <c r="L711" i="7"/>
  <c r="O711" i="7" s="1"/>
  <c r="J712" i="7"/>
  <c r="K712" i="7"/>
  <c r="L712" i="7"/>
  <c r="O712" i="7" s="1"/>
  <c r="J713" i="7"/>
  <c r="K713" i="7"/>
  <c r="L713" i="7"/>
  <c r="O713" i="7" s="1"/>
  <c r="J714" i="7"/>
  <c r="K714" i="7"/>
  <c r="L714" i="7"/>
  <c r="O714" i="7" s="1"/>
  <c r="J715" i="7"/>
  <c r="K715" i="7"/>
  <c r="L715" i="7"/>
  <c r="O715" i="7" s="1"/>
  <c r="J716" i="7"/>
  <c r="K716" i="7"/>
  <c r="L716" i="7"/>
  <c r="O716" i="7" s="1"/>
  <c r="J717" i="7"/>
  <c r="K717" i="7"/>
  <c r="L717" i="7"/>
  <c r="O717" i="7" s="1"/>
  <c r="J718" i="7"/>
  <c r="K718" i="7"/>
  <c r="L718" i="7"/>
  <c r="O718" i="7" s="1"/>
  <c r="J719" i="7"/>
  <c r="K719" i="7"/>
  <c r="L719" i="7"/>
  <c r="O719" i="7" s="1"/>
  <c r="J720" i="7"/>
  <c r="K720" i="7"/>
  <c r="L720" i="7"/>
  <c r="O720" i="7" s="1"/>
  <c r="J721" i="7"/>
  <c r="K721" i="7"/>
  <c r="L721" i="7"/>
  <c r="O721" i="7" s="1"/>
  <c r="J722" i="7"/>
  <c r="K722" i="7"/>
  <c r="L722" i="7"/>
  <c r="O722" i="7" s="1"/>
  <c r="J723" i="7"/>
  <c r="K723" i="7"/>
  <c r="L723" i="7"/>
  <c r="O723" i="7" s="1"/>
  <c r="J724" i="7"/>
  <c r="K724" i="7"/>
  <c r="L724" i="7"/>
  <c r="O724" i="7" s="1"/>
  <c r="J725" i="7"/>
  <c r="K725" i="7"/>
  <c r="L725" i="7"/>
  <c r="O725" i="7" s="1"/>
  <c r="J726" i="7"/>
  <c r="K726" i="7"/>
  <c r="L726" i="7"/>
  <c r="O726" i="7" s="1"/>
  <c r="J727" i="7"/>
  <c r="K727" i="7"/>
  <c r="L727" i="7"/>
  <c r="O727" i="7" s="1"/>
  <c r="J728" i="7"/>
  <c r="K728" i="7"/>
  <c r="L728" i="7"/>
  <c r="O728" i="7" s="1"/>
  <c r="J729" i="7"/>
  <c r="K729" i="7"/>
  <c r="L729" i="7"/>
  <c r="O729" i="7" s="1"/>
  <c r="J730" i="7"/>
  <c r="K730" i="7"/>
  <c r="L730" i="7"/>
  <c r="O730" i="7" s="1"/>
  <c r="J731" i="7"/>
  <c r="K731" i="7"/>
  <c r="L731" i="7"/>
  <c r="O731" i="7" s="1"/>
  <c r="J732" i="7"/>
  <c r="K732" i="7"/>
  <c r="L732" i="7"/>
  <c r="O732" i="7" s="1"/>
  <c r="J733" i="7"/>
  <c r="K733" i="7"/>
  <c r="L733" i="7"/>
  <c r="O733" i="7" s="1"/>
  <c r="J734" i="7"/>
  <c r="K734" i="7"/>
  <c r="L734" i="7"/>
  <c r="O734" i="7" s="1"/>
  <c r="J735" i="7"/>
  <c r="K735" i="7"/>
  <c r="L735" i="7"/>
  <c r="O735" i="7" s="1"/>
  <c r="J736" i="7"/>
  <c r="K736" i="7"/>
  <c r="L736" i="7"/>
  <c r="O736" i="7" s="1"/>
  <c r="J737" i="7"/>
  <c r="K737" i="7"/>
  <c r="L737" i="7"/>
  <c r="O737" i="7" s="1"/>
  <c r="J738" i="7"/>
  <c r="K738" i="7"/>
  <c r="L738" i="7"/>
  <c r="O738" i="7" s="1"/>
  <c r="J739" i="7"/>
  <c r="K739" i="7"/>
  <c r="L739" i="7"/>
  <c r="O739" i="7" s="1"/>
  <c r="J740" i="7"/>
  <c r="K740" i="7"/>
  <c r="L740" i="7"/>
  <c r="O740" i="7" s="1"/>
  <c r="J741" i="7"/>
  <c r="K741" i="7"/>
  <c r="L741" i="7"/>
  <c r="O741" i="7" s="1"/>
  <c r="J742" i="7"/>
  <c r="K742" i="7"/>
  <c r="L742" i="7"/>
  <c r="O742" i="7" s="1"/>
  <c r="J743" i="7"/>
  <c r="K743" i="7"/>
  <c r="L743" i="7"/>
  <c r="O743" i="7" s="1"/>
  <c r="J744" i="7"/>
  <c r="K744" i="7"/>
  <c r="L744" i="7"/>
  <c r="O744" i="7" s="1"/>
  <c r="J745" i="7"/>
  <c r="K745" i="7"/>
  <c r="L745" i="7"/>
  <c r="O745" i="7" s="1"/>
  <c r="J746" i="7"/>
  <c r="K746" i="7"/>
  <c r="L746" i="7"/>
  <c r="O746" i="7" s="1"/>
  <c r="J747" i="7"/>
  <c r="K747" i="7"/>
  <c r="L747" i="7"/>
  <c r="O747" i="7" s="1"/>
  <c r="J748" i="7"/>
  <c r="K748" i="7"/>
  <c r="L748" i="7"/>
  <c r="O748" i="7" s="1"/>
  <c r="J749" i="7"/>
  <c r="K749" i="7"/>
  <c r="L749" i="7"/>
  <c r="O749" i="7" s="1"/>
  <c r="J750" i="7"/>
  <c r="K750" i="7"/>
  <c r="L750" i="7"/>
  <c r="O750" i="7" s="1"/>
  <c r="J751" i="7"/>
  <c r="K751" i="7"/>
  <c r="L751" i="7"/>
  <c r="O751" i="7" s="1"/>
  <c r="J752" i="7"/>
  <c r="K752" i="7"/>
  <c r="L752" i="7"/>
  <c r="O752" i="7" s="1"/>
  <c r="J753" i="7"/>
  <c r="K753" i="7"/>
  <c r="L753" i="7"/>
  <c r="O753" i="7" s="1"/>
  <c r="J754" i="7"/>
  <c r="K754" i="7"/>
  <c r="L754" i="7"/>
  <c r="O754" i="7" s="1"/>
  <c r="J755" i="7"/>
  <c r="K755" i="7"/>
  <c r="L755" i="7"/>
  <c r="O755" i="7" s="1"/>
  <c r="J756" i="7"/>
  <c r="K756" i="7"/>
  <c r="L756" i="7"/>
  <c r="O756" i="7" s="1"/>
  <c r="J757" i="7"/>
  <c r="K757" i="7"/>
  <c r="L757" i="7"/>
  <c r="O757" i="7" s="1"/>
  <c r="J758" i="7"/>
  <c r="K758" i="7"/>
  <c r="L758" i="7"/>
  <c r="O758" i="7" s="1"/>
  <c r="J759" i="7"/>
  <c r="K759" i="7"/>
  <c r="L759" i="7"/>
  <c r="O759" i="7" s="1"/>
  <c r="J760" i="7"/>
  <c r="K760" i="7"/>
  <c r="L760" i="7"/>
  <c r="O760" i="7" s="1"/>
  <c r="J761" i="7"/>
  <c r="K761" i="7"/>
  <c r="L761" i="7"/>
  <c r="O761" i="7" s="1"/>
  <c r="J762" i="7"/>
  <c r="K762" i="7"/>
  <c r="L762" i="7"/>
  <c r="O762" i="7" s="1"/>
  <c r="J763" i="7"/>
  <c r="K763" i="7"/>
  <c r="L763" i="7"/>
  <c r="O763" i="7" s="1"/>
  <c r="J764" i="7"/>
  <c r="K764" i="7"/>
  <c r="L764" i="7"/>
  <c r="O764" i="7" s="1"/>
  <c r="J765" i="7"/>
  <c r="K765" i="7"/>
  <c r="L765" i="7"/>
  <c r="O765" i="7" s="1"/>
  <c r="J766" i="7"/>
  <c r="K766" i="7"/>
  <c r="L766" i="7"/>
  <c r="O766" i="7" s="1"/>
  <c r="J767" i="7"/>
  <c r="K767" i="7"/>
  <c r="L767" i="7"/>
  <c r="O767" i="7" s="1"/>
  <c r="J768" i="7"/>
  <c r="K768" i="7"/>
  <c r="L768" i="7"/>
  <c r="O768" i="7" s="1"/>
  <c r="J769" i="7"/>
  <c r="K769" i="7"/>
  <c r="L769" i="7"/>
  <c r="O769" i="7" s="1"/>
  <c r="J770" i="7"/>
  <c r="K770" i="7"/>
  <c r="L770" i="7"/>
  <c r="O770" i="7" s="1"/>
  <c r="J771" i="7"/>
  <c r="K771" i="7"/>
  <c r="L771" i="7"/>
  <c r="O771" i="7" s="1"/>
  <c r="J772" i="7"/>
  <c r="K772" i="7"/>
  <c r="L772" i="7"/>
  <c r="O772" i="7" s="1"/>
  <c r="J773" i="7"/>
  <c r="K773" i="7"/>
  <c r="L773" i="7"/>
  <c r="O773" i="7" s="1"/>
  <c r="J774" i="7"/>
  <c r="K774" i="7"/>
  <c r="L774" i="7"/>
  <c r="O774" i="7" s="1"/>
  <c r="J775" i="7"/>
  <c r="K775" i="7"/>
  <c r="L775" i="7"/>
  <c r="O775" i="7" s="1"/>
  <c r="J776" i="7"/>
  <c r="K776" i="7"/>
  <c r="L776" i="7"/>
  <c r="O776" i="7" s="1"/>
  <c r="J777" i="7"/>
  <c r="K777" i="7"/>
  <c r="L777" i="7"/>
  <c r="O777" i="7" s="1"/>
  <c r="J778" i="7"/>
  <c r="K778" i="7"/>
  <c r="L778" i="7"/>
  <c r="O778" i="7" s="1"/>
  <c r="J779" i="7"/>
  <c r="K779" i="7"/>
  <c r="L779" i="7"/>
  <c r="O779" i="7" s="1"/>
  <c r="J780" i="7"/>
  <c r="K780" i="7"/>
  <c r="L780" i="7"/>
  <c r="O780" i="7" s="1"/>
  <c r="J781" i="7"/>
  <c r="K781" i="7"/>
  <c r="L781" i="7"/>
  <c r="O781" i="7" s="1"/>
  <c r="J782" i="7"/>
  <c r="K782" i="7"/>
  <c r="L782" i="7"/>
  <c r="O782" i="7" s="1"/>
  <c r="J783" i="7"/>
  <c r="K783" i="7"/>
  <c r="L783" i="7"/>
  <c r="O783" i="7" s="1"/>
  <c r="J784" i="7"/>
  <c r="K784" i="7"/>
  <c r="L784" i="7"/>
  <c r="O784" i="7" s="1"/>
  <c r="J785" i="7"/>
  <c r="K785" i="7"/>
  <c r="L785" i="7"/>
  <c r="O785" i="7" s="1"/>
  <c r="J786" i="7"/>
  <c r="K786" i="7"/>
  <c r="L786" i="7"/>
  <c r="O786" i="7" s="1"/>
  <c r="J787" i="7"/>
  <c r="K787" i="7"/>
  <c r="L787" i="7"/>
  <c r="O787" i="7" s="1"/>
  <c r="J788" i="7"/>
  <c r="K788" i="7"/>
  <c r="L788" i="7"/>
  <c r="O788" i="7" s="1"/>
  <c r="J789" i="7"/>
  <c r="K789" i="7"/>
  <c r="L789" i="7"/>
  <c r="O789" i="7" s="1"/>
  <c r="J790" i="7"/>
  <c r="K790" i="7"/>
  <c r="L790" i="7"/>
  <c r="O790" i="7" s="1"/>
  <c r="J791" i="7"/>
  <c r="K791" i="7"/>
  <c r="L791" i="7"/>
  <c r="O791" i="7" s="1"/>
  <c r="J792" i="7"/>
  <c r="K792" i="7"/>
  <c r="L792" i="7"/>
  <c r="O792" i="7" s="1"/>
  <c r="J793" i="7"/>
  <c r="K793" i="7"/>
  <c r="L793" i="7"/>
  <c r="O793" i="7" s="1"/>
  <c r="J794" i="7"/>
  <c r="K794" i="7"/>
  <c r="L794" i="7"/>
  <c r="O794" i="7" s="1"/>
  <c r="J795" i="7"/>
  <c r="K795" i="7"/>
  <c r="L795" i="7"/>
  <c r="O795" i="7" s="1"/>
  <c r="J796" i="7"/>
  <c r="K796" i="7"/>
  <c r="L796" i="7"/>
  <c r="O796" i="7" s="1"/>
  <c r="J797" i="7"/>
  <c r="K797" i="7"/>
  <c r="L797" i="7"/>
  <c r="O797" i="7" s="1"/>
  <c r="J798" i="7"/>
  <c r="K798" i="7"/>
  <c r="L798" i="7"/>
  <c r="O798" i="7" s="1"/>
  <c r="J799" i="7"/>
  <c r="K799" i="7"/>
  <c r="L799" i="7"/>
  <c r="O799" i="7" s="1"/>
  <c r="J800" i="7"/>
  <c r="K800" i="7"/>
  <c r="L800" i="7"/>
  <c r="O800" i="7" s="1"/>
  <c r="J801" i="7"/>
  <c r="K801" i="7"/>
  <c r="L801" i="7"/>
  <c r="O801" i="7" s="1"/>
  <c r="J802" i="7"/>
  <c r="K802" i="7"/>
  <c r="L802" i="7"/>
  <c r="O802" i="7" s="1"/>
  <c r="J803" i="7"/>
  <c r="K803" i="7"/>
  <c r="L803" i="7"/>
  <c r="O803" i="7" s="1"/>
  <c r="J804" i="7"/>
  <c r="K804" i="7"/>
  <c r="L804" i="7"/>
  <c r="O804" i="7" s="1"/>
  <c r="J805" i="7"/>
  <c r="K805" i="7"/>
  <c r="L805" i="7"/>
  <c r="O805" i="7" s="1"/>
  <c r="J806" i="7"/>
  <c r="K806" i="7"/>
  <c r="L806" i="7"/>
  <c r="O806" i="7" s="1"/>
  <c r="J807" i="7"/>
  <c r="K807" i="7"/>
  <c r="L807" i="7"/>
  <c r="O807" i="7" s="1"/>
  <c r="J808" i="7"/>
  <c r="K808" i="7"/>
  <c r="L808" i="7"/>
  <c r="O808" i="7" s="1"/>
  <c r="J809" i="7"/>
  <c r="K809" i="7"/>
  <c r="L809" i="7"/>
  <c r="O809" i="7" s="1"/>
  <c r="J810" i="7"/>
  <c r="K810" i="7"/>
  <c r="L810" i="7"/>
  <c r="O810" i="7" s="1"/>
  <c r="J811" i="7"/>
  <c r="K811" i="7"/>
  <c r="L811" i="7"/>
  <c r="O811" i="7" s="1"/>
  <c r="J812" i="7"/>
  <c r="K812" i="7"/>
  <c r="L812" i="7"/>
  <c r="O812" i="7" s="1"/>
  <c r="J813" i="7"/>
  <c r="K813" i="7"/>
  <c r="L813" i="7"/>
  <c r="O813" i="7" s="1"/>
  <c r="J814" i="7"/>
  <c r="K814" i="7"/>
  <c r="L814" i="7"/>
  <c r="O814" i="7" s="1"/>
  <c r="J815" i="7"/>
  <c r="K815" i="7"/>
  <c r="L815" i="7"/>
  <c r="O815" i="7" s="1"/>
  <c r="J816" i="7"/>
  <c r="K816" i="7"/>
  <c r="L816" i="7"/>
  <c r="O816" i="7" s="1"/>
  <c r="J817" i="7"/>
  <c r="K817" i="7"/>
  <c r="L817" i="7"/>
  <c r="O817" i="7" s="1"/>
  <c r="J818" i="7"/>
  <c r="K818" i="7"/>
  <c r="L818" i="7"/>
  <c r="O818" i="7" s="1"/>
  <c r="J819" i="7"/>
  <c r="K819" i="7"/>
  <c r="L819" i="7"/>
  <c r="O819" i="7" s="1"/>
  <c r="J820" i="7"/>
  <c r="K820" i="7"/>
  <c r="L820" i="7"/>
  <c r="O820" i="7" s="1"/>
  <c r="J821" i="7"/>
  <c r="K821" i="7"/>
  <c r="L821" i="7"/>
  <c r="O821" i="7" s="1"/>
  <c r="J822" i="7"/>
  <c r="K822" i="7"/>
  <c r="L822" i="7"/>
  <c r="O822" i="7" s="1"/>
  <c r="J823" i="7"/>
  <c r="K823" i="7"/>
  <c r="L823" i="7"/>
  <c r="O823" i="7" s="1"/>
  <c r="J824" i="7"/>
  <c r="K824" i="7"/>
  <c r="L824" i="7"/>
  <c r="O824" i="7" s="1"/>
  <c r="J825" i="7"/>
  <c r="K825" i="7"/>
  <c r="L825" i="7"/>
  <c r="O825" i="7" s="1"/>
  <c r="J826" i="7"/>
  <c r="K826" i="7"/>
  <c r="L826" i="7"/>
  <c r="O826" i="7" s="1"/>
  <c r="J827" i="7"/>
  <c r="K827" i="7"/>
  <c r="L827" i="7"/>
  <c r="O827" i="7" s="1"/>
  <c r="J828" i="7"/>
  <c r="K828" i="7"/>
  <c r="L828" i="7"/>
  <c r="O828" i="7" s="1"/>
  <c r="J829" i="7"/>
  <c r="K829" i="7"/>
  <c r="L829" i="7"/>
  <c r="O829" i="7" s="1"/>
  <c r="J830" i="7"/>
  <c r="K830" i="7"/>
  <c r="L830" i="7"/>
  <c r="O830" i="7" s="1"/>
  <c r="J831" i="7"/>
  <c r="K831" i="7"/>
  <c r="L831" i="7"/>
  <c r="O831" i="7" s="1"/>
  <c r="J832" i="7"/>
  <c r="K832" i="7"/>
  <c r="L832" i="7"/>
  <c r="O832" i="7" s="1"/>
  <c r="J833" i="7"/>
  <c r="K833" i="7"/>
  <c r="L833" i="7"/>
  <c r="O833" i="7" s="1"/>
  <c r="J834" i="7"/>
  <c r="K834" i="7"/>
  <c r="L834" i="7"/>
  <c r="O834" i="7" s="1"/>
  <c r="J835" i="7"/>
  <c r="K835" i="7"/>
  <c r="L835" i="7"/>
  <c r="O835" i="7" s="1"/>
  <c r="J836" i="7"/>
  <c r="K836" i="7"/>
  <c r="L836" i="7"/>
  <c r="O836" i="7" s="1"/>
  <c r="J837" i="7"/>
  <c r="K837" i="7"/>
  <c r="L837" i="7"/>
  <c r="O837" i="7" s="1"/>
  <c r="J838" i="7"/>
  <c r="K838" i="7"/>
  <c r="L838" i="7"/>
  <c r="O838" i="7" s="1"/>
  <c r="J839" i="7"/>
  <c r="K839" i="7"/>
  <c r="L839" i="7"/>
  <c r="O839" i="7" s="1"/>
  <c r="J840" i="7"/>
  <c r="K840" i="7"/>
  <c r="L840" i="7"/>
  <c r="O840" i="7" s="1"/>
  <c r="J841" i="7"/>
  <c r="K841" i="7"/>
  <c r="L841" i="7"/>
  <c r="O841" i="7" s="1"/>
  <c r="J842" i="7"/>
  <c r="K842" i="7"/>
  <c r="L842" i="7"/>
  <c r="O842" i="7" s="1"/>
  <c r="J843" i="7"/>
  <c r="K843" i="7"/>
  <c r="L843" i="7"/>
  <c r="O843" i="7" s="1"/>
  <c r="J844" i="7"/>
  <c r="K844" i="7"/>
  <c r="L844" i="7"/>
  <c r="O844" i="7" s="1"/>
  <c r="J845" i="7"/>
  <c r="K845" i="7"/>
  <c r="L845" i="7"/>
  <c r="O845" i="7" s="1"/>
  <c r="J846" i="7"/>
  <c r="K846" i="7"/>
  <c r="L846" i="7"/>
  <c r="O846" i="7" s="1"/>
  <c r="J847" i="7"/>
  <c r="K847" i="7"/>
  <c r="L847" i="7"/>
  <c r="O847" i="7" s="1"/>
  <c r="J848" i="7"/>
  <c r="K848" i="7"/>
  <c r="L848" i="7"/>
  <c r="O848" i="7" s="1"/>
  <c r="J849" i="7"/>
  <c r="K849" i="7"/>
  <c r="L849" i="7"/>
  <c r="O849" i="7" s="1"/>
  <c r="J850" i="7"/>
  <c r="K850" i="7"/>
  <c r="L850" i="7"/>
  <c r="O850" i="7" s="1"/>
  <c r="J851" i="7"/>
  <c r="K851" i="7"/>
  <c r="L851" i="7"/>
  <c r="O851" i="7" s="1"/>
  <c r="J852" i="7"/>
  <c r="K852" i="7"/>
  <c r="L852" i="7"/>
  <c r="O852" i="7" s="1"/>
  <c r="J853" i="7"/>
  <c r="K853" i="7"/>
  <c r="L853" i="7"/>
  <c r="O853" i="7" s="1"/>
  <c r="J854" i="7"/>
  <c r="K854" i="7"/>
  <c r="L854" i="7"/>
  <c r="O854" i="7" s="1"/>
  <c r="J855" i="7"/>
  <c r="K855" i="7"/>
  <c r="L855" i="7"/>
  <c r="O855" i="7" s="1"/>
  <c r="J856" i="7"/>
  <c r="K856" i="7"/>
  <c r="L856" i="7"/>
  <c r="O856" i="7" s="1"/>
  <c r="J857" i="7"/>
  <c r="K857" i="7"/>
  <c r="L857" i="7"/>
  <c r="O857" i="7" s="1"/>
  <c r="J858" i="7"/>
  <c r="K858" i="7"/>
  <c r="L858" i="7"/>
  <c r="O858" i="7" s="1"/>
  <c r="J859" i="7"/>
  <c r="K859" i="7"/>
  <c r="L859" i="7"/>
  <c r="O859" i="7" s="1"/>
  <c r="J860" i="7"/>
  <c r="K860" i="7"/>
  <c r="L860" i="7"/>
  <c r="O860" i="7" s="1"/>
  <c r="J861" i="7"/>
  <c r="K861" i="7"/>
  <c r="L861" i="7"/>
  <c r="O861" i="7" s="1"/>
  <c r="J862" i="7"/>
  <c r="K862" i="7"/>
  <c r="L862" i="7"/>
  <c r="O862" i="7" s="1"/>
  <c r="J863" i="7"/>
  <c r="K863" i="7"/>
  <c r="L863" i="7"/>
  <c r="O863" i="7" s="1"/>
  <c r="J864" i="7"/>
  <c r="K864" i="7"/>
  <c r="L864" i="7"/>
  <c r="O864" i="7" s="1"/>
  <c r="J865" i="7"/>
  <c r="K865" i="7"/>
  <c r="L865" i="7"/>
  <c r="O865" i="7" s="1"/>
  <c r="J866" i="7"/>
  <c r="K866" i="7"/>
  <c r="L866" i="7"/>
  <c r="O866" i="7" s="1"/>
  <c r="J867" i="7"/>
  <c r="K867" i="7"/>
  <c r="L867" i="7"/>
  <c r="O867" i="7" s="1"/>
  <c r="J868" i="7"/>
  <c r="K868" i="7"/>
  <c r="L868" i="7"/>
  <c r="O868" i="7" s="1"/>
  <c r="J869" i="7"/>
  <c r="K869" i="7"/>
  <c r="L869" i="7"/>
  <c r="O869" i="7" s="1"/>
  <c r="J870" i="7"/>
  <c r="K870" i="7"/>
  <c r="L870" i="7"/>
  <c r="O870" i="7" s="1"/>
  <c r="J871" i="7"/>
  <c r="K871" i="7"/>
  <c r="L871" i="7"/>
  <c r="O871" i="7" s="1"/>
  <c r="J872" i="7"/>
  <c r="K872" i="7"/>
  <c r="L872" i="7"/>
  <c r="O872" i="7" s="1"/>
  <c r="J873" i="7"/>
  <c r="K873" i="7"/>
  <c r="L873" i="7"/>
  <c r="O873" i="7" s="1"/>
  <c r="J874" i="7"/>
  <c r="K874" i="7"/>
  <c r="L874" i="7"/>
  <c r="O874" i="7" s="1"/>
  <c r="J875" i="7"/>
  <c r="K875" i="7"/>
  <c r="L875" i="7"/>
  <c r="O875" i="7" s="1"/>
  <c r="J876" i="7"/>
  <c r="K876" i="7"/>
  <c r="L876" i="7"/>
  <c r="O876" i="7" s="1"/>
  <c r="J877" i="7"/>
  <c r="K877" i="7"/>
  <c r="L877" i="7"/>
  <c r="O877" i="7" s="1"/>
  <c r="J878" i="7"/>
  <c r="K878" i="7"/>
  <c r="L878" i="7"/>
  <c r="O878" i="7" s="1"/>
  <c r="J879" i="7"/>
  <c r="K879" i="7"/>
  <c r="L879" i="7"/>
  <c r="O879" i="7" s="1"/>
  <c r="J880" i="7"/>
  <c r="K880" i="7"/>
  <c r="L880" i="7"/>
  <c r="O880" i="7" s="1"/>
  <c r="J881" i="7"/>
  <c r="K881" i="7"/>
  <c r="L881" i="7"/>
  <c r="O881" i="7" s="1"/>
  <c r="J882" i="7"/>
  <c r="K882" i="7"/>
  <c r="L882" i="7"/>
  <c r="O882" i="7" s="1"/>
  <c r="J883" i="7"/>
  <c r="K883" i="7"/>
  <c r="L883" i="7"/>
  <c r="O883" i="7" s="1"/>
  <c r="J884" i="7"/>
  <c r="K884" i="7"/>
  <c r="L884" i="7"/>
  <c r="O884" i="7" s="1"/>
  <c r="J885" i="7"/>
  <c r="K885" i="7"/>
  <c r="L885" i="7"/>
  <c r="O885" i="7" s="1"/>
  <c r="J886" i="7"/>
  <c r="K886" i="7"/>
  <c r="L886" i="7"/>
  <c r="O886" i="7" s="1"/>
  <c r="J887" i="7"/>
  <c r="K887" i="7"/>
  <c r="L887" i="7"/>
  <c r="O887" i="7" s="1"/>
  <c r="J888" i="7"/>
  <c r="K888" i="7"/>
  <c r="L888" i="7"/>
  <c r="O888" i="7" s="1"/>
  <c r="J889" i="7"/>
  <c r="K889" i="7"/>
  <c r="L889" i="7"/>
  <c r="O889" i="7" s="1"/>
  <c r="J890" i="7"/>
  <c r="K890" i="7"/>
  <c r="L890" i="7"/>
  <c r="O890" i="7" s="1"/>
  <c r="L10" i="7"/>
  <c r="O10" i="7" s="1"/>
  <c r="K10" i="7"/>
  <c r="J10" i="7"/>
  <c r="H891" i="7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371" i="5"/>
  <c r="Z372" i="5"/>
  <c r="Z373" i="5"/>
  <c r="Z374" i="5"/>
  <c r="Z375" i="5"/>
  <c r="Z376" i="5"/>
  <c r="Z377" i="5"/>
  <c r="Z378" i="5"/>
  <c r="Z379" i="5"/>
  <c r="Z380" i="5"/>
  <c r="Z381" i="5"/>
  <c r="Z382" i="5"/>
  <c r="Z383" i="5"/>
  <c r="Z384" i="5"/>
  <c r="Z385" i="5"/>
  <c r="Z386" i="5"/>
  <c r="Z387" i="5"/>
  <c r="Z388" i="5"/>
  <c r="Z389" i="5"/>
  <c r="Z390" i="5"/>
  <c r="Z391" i="5"/>
  <c r="Z392" i="5"/>
  <c r="Z393" i="5"/>
  <c r="Z394" i="5"/>
  <c r="Z395" i="5"/>
  <c r="Z396" i="5"/>
  <c r="Z397" i="5"/>
  <c r="Z398" i="5"/>
  <c r="Z399" i="5"/>
  <c r="Z400" i="5"/>
  <c r="Z401" i="5"/>
  <c r="Z402" i="5"/>
  <c r="Z403" i="5"/>
  <c r="Z404" i="5"/>
  <c r="Z405" i="5"/>
  <c r="Z406" i="5"/>
  <c r="Z407" i="5"/>
  <c r="Z408" i="5"/>
  <c r="Z409" i="5"/>
  <c r="Z410" i="5"/>
  <c r="Z411" i="5"/>
  <c r="Z412" i="5"/>
  <c r="Z413" i="5"/>
  <c r="Z414" i="5"/>
  <c r="Z415" i="5"/>
  <c r="Z416" i="5"/>
  <c r="Z417" i="5"/>
  <c r="Z418" i="5"/>
  <c r="Z419" i="5"/>
  <c r="Z420" i="5"/>
  <c r="Z421" i="5"/>
  <c r="Z422" i="5"/>
  <c r="Z423" i="5"/>
  <c r="Z424" i="5"/>
  <c r="Z425" i="5"/>
  <c r="Z426" i="5"/>
  <c r="Z427" i="5"/>
  <c r="Z428" i="5"/>
  <c r="Z429" i="5"/>
  <c r="Z430" i="5"/>
  <c r="Z431" i="5"/>
  <c r="Z432" i="5"/>
  <c r="Z433" i="5"/>
  <c r="Z434" i="5"/>
  <c r="Z435" i="5"/>
  <c r="Z436" i="5"/>
  <c r="Z437" i="5"/>
  <c r="Z438" i="5"/>
  <c r="Z439" i="5"/>
  <c r="Z440" i="5"/>
  <c r="Z441" i="5"/>
  <c r="Z442" i="5"/>
  <c r="Z443" i="5"/>
  <c r="Z444" i="5"/>
  <c r="Z445" i="5"/>
  <c r="Z446" i="5"/>
  <c r="Z447" i="5"/>
  <c r="Z448" i="5"/>
  <c r="Z449" i="5"/>
  <c r="Z450" i="5"/>
  <c r="Z451" i="5"/>
  <c r="Z452" i="5"/>
  <c r="Z453" i="5"/>
  <c r="Z454" i="5"/>
  <c r="Z455" i="5"/>
  <c r="Z456" i="5"/>
  <c r="Z457" i="5"/>
  <c r="Z458" i="5"/>
  <c r="Z459" i="5"/>
  <c r="Z460" i="5"/>
  <c r="Z461" i="5"/>
  <c r="Z462" i="5"/>
  <c r="Z463" i="5"/>
  <c r="Z464" i="5"/>
  <c r="Z465" i="5"/>
  <c r="Z466" i="5"/>
  <c r="Z467" i="5"/>
  <c r="Z468" i="5"/>
  <c r="Z469" i="5"/>
  <c r="Z470" i="5"/>
  <c r="Z471" i="5"/>
  <c r="Z472" i="5"/>
  <c r="Z473" i="5"/>
  <c r="Z474" i="5"/>
  <c r="Z475" i="5"/>
  <c r="Z476" i="5"/>
  <c r="Z477" i="5"/>
  <c r="Z478" i="5"/>
  <c r="Z479" i="5"/>
  <c r="Z480" i="5"/>
  <c r="Z481" i="5"/>
  <c r="Z482" i="5"/>
  <c r="Z483" i="5"/>
  <c r="Z484" i="5"/>
  <c r="Z485" i="5"/>
  <c r="Z486" i="5"/>
  <c r="Z487" i="5"/>
  <c r="Z488" i="5"/>
  <c r="Z489" i="5"/>
  <c r="Z490" i="5"/>
  <c r="Z491" i="5"/>
  <c r="Z492" i="5"/>
  <c r="Z493" i="5"/>
  <c r="Z494" i="5"/>
  <c r="Z495" i="5"/>
  <c r="Z496" i="5"/>
  <c r="Z497" i="5"/>
  <c r="Z498" i="5"/>
  <c r="Z499" i="5"/>
  <c r="Z500" i="5"/>
  <c r="Z501" i="5"/>
  <c r="Z502" i="5"/>
  <c r="Z503" i="5"/>
  <c r="Z504" i="5"/>
  <c r="Z505" i="5"/>
  <c r="Z506" i="5"/>
  <c r="Z507" i="5"/>
  <c r="Z508" i="5"/>
  <c r="Z509" i="5"/>
  <c r="Z510" i="5"/>
  <c r="Z511" i="5"/>
  <c r="Z512" i="5"/>
  <c r="Z513" i="5"/>
  <c r="Z514" i="5"/>
  <c r="Z515" i="5"/>
  <c r="Z516" i="5"/>
  <c r="Z517" i="5"/>
  <c r="Z518" i="5"/>
  <c r="Z519" i="5"/>
  <c r="Z520" i="5"/>
  <c r="Z521" i="5"/>
  <c r="Z522" i="5"/>
  <c r="Z523" i="5"/>
  <c r="Z524" i="5"/>
  <c r="Z525" i="5"/>
  <c r="Z526" i="5"/>
  <c r="Z527" i="5"/>
  <c r="Z528" i="5"/>
  <c r="Z529" i="5"/>
  <c r="Z530" i="5"/>
  <c r="Z531" i="5"/>
  <c r="Z532" i="5"/>
  <c r="Z533" i="5"/>
  <c r="Z534" i="5"/>
  <c r="Z535" i="5"/>
  <c r="Z536" i="5"/>
  <c r="Z537" i="5"/>
  <c r="Z538" i="5"/>
  <c r="Z539" i="5"/>
  <c r="Z540" i="5"/>
  <c r="Z541" i="5"/>
  <c r="Z542" i="5"/>
  <c r="Z543" i="5"/>
  <c r="Z544" i="5"/>
  <c r="Z545" i="5"/>
  <c r="Z546" i="5"/>
  <c r="Z547" i="5"/>
  <c r="Z548" i="5"/>
  <c r="Z549" i="5"/>
  <c r="Z550" i="5"/>
  <c r="Z551" i="5"/>
  <c r="Z552" i="5"/>
  <c r="Z553" i="5"/>
  <c r="Z554" i="5"/>
  <c r="Z555" i="5"/>
  <c r="Z556" i="5"/>
  <c r="Z557" i="5"/>
  <c r="Z558" i="5"/>
  <c r="Z559" i="5"/>
  <c r="Z560" i="5"/>
  <c r="Z561" i="5"/>
  <c r="Z562" i="5"/>
  <c r="Z563" i="5"/>
  <c r="Z564" i="5"/>
  <c r="Z565" i="5"/>
  <c r="Z566" i="5"/>
  <c r="Z567" i="5"/>
  <c r="Z568" i="5"/>
  <c r="Z569" i="5"/>
  <c r="Z570" i="5"/>
  <c r="Z571" i="5"/>
  <c r="Z572" i="5"/>
  <c r="Z573" i="5"/>
  <c r="Z574" i="5"/>
  <c r="Z575" i="5"/>
  <c r="Z576" i="5"/>
  <c r="Z577" i="5"/>
  <c r="Z578" i="5"/>
  <c r="Z579" i="5"/>
  <c r="Z580" i="5"/>
  <c r="Z581" i="5"/>
  <c r="Z582" i="5"/>
  <c r="Z583" i="5"/>
  <c r="Z584" i="5"/>
  <c r="Z585" i="5"/>
  <c r="Z586" i="5"/>
  <c r="Z587" i="5"/>
  <c r="Z588" i="5"/>
  <c r="Z589" i="5"/>
  <c r="Z590" i="5"/>
  <c r="Z591" i="5"/>
  <c r="Z592" i="5"/>
  <c r="Z593" i="5"/>
  <c r="Z594" i="5"/>
  <c r="Z595" i="5"/>
  <c r="Z596" i="5"/>
  <c r="Z597" i="5"/>
  <c r="Z598" i="5"/>
  <c r="Z599" i="5"/>
  <c r="Z600" i="5"/>
  <c r="Z601" i="5"/>
  <c r="Z602" i="5"/>
  <c r="Z603" i="5"/>
  <c r="Z604" i="5"/>
  <c r="Z605" i="5"/>
  <c r="Z606" i="5"/>
  <c r="Z607" i="5"/>
  <c r="Z608" i="5"/>
  <c r="Z609" i="5"/>
  <c r="Z610" i="5"/>
  <c r="Z611" i="5"/>
  <c r="Z612" i="5"/>
  <c r="Z613" i="5"/>
  <c r="Z614" i="5"/>
  <c r="Z615" i="5"/>
  <c r="Z616" i="5"/>
  <c r="Z617" i="5"/>
  <c r="Z618" i="5"/>
  <c r="Z619" i="5"/>
  <c r="Z620" i="5"/>
  <c r="Z621" i="5"/>
  <c r="Z622" i="5"/>
  <c r="Z623" i="5"/>
  <c r="Z624" i="5"/>
  <c r="Z625" i="5"/>
  <c r="Z626" i="5"/>
  <c r="Z627" i="5"/>
  <c r="Z628" i="5"/>
  <c r="Z629" i="5"/>
  <c r="Z630" i="5"/>
  <c r="Z631" i="5"/>
  <c r="Z632" i="5"/>
  <c r="Z633" i="5"/>
  <c r="Z634" i="5"/>
  <c r="Z635" i="5"/>
  <c r="Z636" i="5"/>
  <c r="Z637" i="5"/>
  <c r="Z638" i="5"/>
  <c r="Z639" i="5"/>
  <c r="Z640" i="5"/>
  <c r="Z641" i="5"/>
  <c r="Z642" i="5"/>
  <c r="Z643" i="5"/>
  <c r="Z644" i="5"/>
  <c r="Z645" i="5"/>
  <c r="Z646" i="5"/>
  <c r="Z647" i="5"/>
  <c r="Z648" i="5"/>
  <c r="Z649" i="5"/>
  <c r="Z650" i="5"/>
  <c r="Z651" i="5"/>
  <c r="Z652" i="5"/>
  <c r="Z653" i="5"/>
  <c r="Z654" i="5"/>
  <c r="Z655" i="5"/>
  <c r="Z656" i="5"/>
  <c r="Z657" i="5"/>
  <c r="Z658" i="5"/>
  <c r="Z659" i="5"/>
  <c r="Z660" i="5"/>
  <c r="Z661" i="5"/>
  <c r="Z662" i="5"/>
  <c r="Z663" i="5"/>
  <c r="Z664" i="5"/>
  <c r="Z665" i="5"/>
  <c r="Z666" i="5"/>
  <c r="Z667" i="5"/>
  <c r="Z668" i="5"/>
  <c r="Z669" i="5"/>
  <c r="Z670" i="5"/>
  <c r="Z671" i="5"/>
  <c r="Z672" i="5"/>
  <c r="Z673" i="5"/>
  <c r="Z674" i="5"/>
  <c r="Z675" i="5"/>
  <c r="Z676" i="5"/>
  <c r="Z677" i="5"/>
  <c r="Z678" i="5"/>
  <c r="Z679" i="5"/>
  <c r="Z680" i="5"/>
  <c r="Z681" i="5"/>
  <c r="Z682" i="5"/>
  <c r="Z683" i="5"/>
  <c r="Z684" i="5"/>
  <c r="Z685" i="5"/>
  <c r="Z686" i="5"/>
  <c r="Z687" i="5"/>
  <c r="Z688" i="5"/>
  <c r="Z689" i="5"/>
  <c r="Z690" i="5"/>
  <c r="Z691" i="5"/>
  <c r="Z692" i="5"/>
  <c r="Z693" i="5"/>
  <c r="Z694" i="5"/>
  <c r="Z695" i="5"/>
  <c r="Z696" i="5"/>
  <c r="Z697" i="5"/>
  <c r="Z698" i="5"/>
  <c r="Z699" i="5"/>
  <c r="Z700" i="5"/>
  <c r="Z701" i="5"/>
  <c r="Z702" i="5"/>
  <c r="Z703" i="5"/>
  <c r="Z704" i="5"/>
  <c r="Z705" i="5"/>
  <c r="Z706" i="5"/>
  <c r="Z707" i="5"/>
  <c r="Z708" i="5"/>
  <c r="Z709" i="5"/>
  <c r="Z710" i="5"/>
  <c r="Z711" i="5"/>
  <c r="Z712" i="5"/>
  <c r="Z713" i="5"/>
  <c r="Z714" i="5"/>
  <c r="Z715" i="5"/>
  <c r="Z716" i="5"/>
  <c r="Z717" i="5"/>
  <c r="Z718" i="5"/>
  <c r="Z719" i="5"/>
  <c r="Z720" i="5"/>
  <c r="Z721" i="5"/>
  <c r="Z722" i="5"/>
  <c r="Z723" i="5"/>
  <c r="Z724" i="5"/>
  <c r="Z725" i="5"/>
  <c r="Z726" i="5"/>
  <c r="Z727" i="5"/>
  <c r="Z728" i="5"/>
  <c r="Z729" i="5"/>
  <c r="Z730" i="5"/>
  <c r="Z731" i="5"/>
  <c r="Z732" i="5"/>
  <c r="Z733" i="5"/>
  <c r="Z734" i="5"/>
  <c r="Z735" i="5"/>
  <c r="Z736" i="5"/>
  <c r="Z737" i="5"/>
  <c r="Z738" i="5"/>
  <c r="Z739" i="5"/>
  <c r="Z740" i="5"/>
  <c r="Z741" i="5"/>
  <c r="Z742" i="5"/>
  <c r="Z743" i="5"/>
  <c r="Z744" i="5"/>
  <c r="Z745" i="5"/>
  <c r="Z746" i="5"/>
  <c r="Z747" i="5"/>
  <c r="Z748" i="5"/>
  <c r="Z749" i="5"/>
  <c r="Z750" i="5"/>
  <c r="Z751" i="5"/>
  <c r="Z752" i="5"/>
  <c r="Z753" i="5"/>
  <c r="Z754" i="5"/>
  <c r="Z755" i="5"/>
  <c r="Z756" i="5"/>
  <c r="Z757" i="5"/>
  <c r="Z758" i="5"/>
  <c r="Z759" i="5"/>
  <c r="Z760" i="5"/>
  <c r="Z761" i="5"/>
  <c r="Z762" i="5"/>
  <c r="Z763" i="5"/>
  <c r="Z764" i="5"/>
  <c r="Z765" i="5"/>
  <c r="Z766" i="5"/>
  <c r="Z767" i="5"/>
  <c r="Z768" i="5"/>
  <c r="Z769" i="5"/>
  <c r="Z770" i="5"/>
  <c r="Z771" i="5"/>
  <c r="Z772" i="5"/>
  <c r="Z773" i="5"/>
  <c r="Z774" i="5"/>
  <c r="Z775" i="5"/>
  <c r="Z776" i="5"/>
  <c r="Z777" i="5"/>
  <c r="Z778" i="5"/>
  <c r="Z779" i="5"/>
  <c r="Z780" i="5"/>
  <c r="Z781" i="5"/>
  <c r="Z782" i="5"/>
  <c r="Z783" i="5"/>
  <c r="Z784" i="5"/>
  <c r="Z785" i="5"/>
  <c r="Z786" i="5"/>
  <c r="Z787" i="5"/>
  <c r="Z788" i="5"/>
  <c r="Z789" i="5"/>
  <c r="Z790" i="5"/>
  <c r="Z791" i="5"/>
  <c r="Z792" i="5"/>
  <c r="Z793" i="5"/>
  <c r="Z794" i="5"/>
  <c r="Z795" i="5"/>
  <c r="Z796" i="5"/>
  <c r="Z797" i="5"/>
  <c r="Z798" i="5"/>
  <c r="Z799" i="5"/>
  <c r="Z800" i="5"/>
  <c r="Z801" i="5"/>
  <c r="Z802" i="5"/>
  <c r="Z803" i="5"/>
  <c r="Z804" i="5"/>
  <c r="Z805" i="5"/>
  <c r="Z806" i="5"/>
  <c r="Z807" i="5"/>
  <c r="Z808" i="5"/>
  <c r="Z809" i="5"/>
  <c r="Z810" i="5"/>
  <c r="Z811" i="5"/>
  <c r="Z812" i="5"/>
  <c r="Z813" i="5"/>
  <c r="Z814" i="5"/>
  <c r="Z815" i="5"/>
  <c r="Z816" i="5"/>
  <c r="Z817" i="5"/>
  <c r="Z818" i="5"/>
  <c r="Z819" i="5"/>
  <c r="Z820" i="5"/>
  <c r="Z821" i="5"/>
  <c r="Z822" i="5"/>
  <c r="Z823" i="5"/>
  <c r="Z824" i="5"/>
  <c r="Z825" i="5"/>
  <c r="Z826" i="5"/>
  <c r="Z827" i="5"/>
  <c r="Z828" i="5"/>
  <c r="Z829" i="5"/>
  <c r="Z830" i="5"/>
  <c r="Z831" i="5"/>
  <c r="Z832" i="5"/>
  <c r="Z833" i="5"/>
  <c r="Z834" i="5"/>
  <c r="Z835" i="5"/>
  <c r="Z836" i="5"/>
  <c r="Z837" i="5"/>
  <c r="Z838" i="5"/>
  <c r="Z839" i="5"/>
  <c r="Z840" i="5"/>
  <c r="Z841" i="5"/>
  <c r="Z842" i="5"/>
  <c r="Z843" i="5"/>
  <c r="Z844" i="5"/>
  <c r="Z845" i="5"/>
  <c r="Z846" i="5"/>
  <c r="Z847" i="5"/>
  <c r="Z848" i="5"/>
  <c r="Z849" i="5"/>
  <c r="Z850" i="5"/>
  <c r="Z851" i="5"/>
  <c r="Z852" i="5"/>
  <c r="Z853" i="5"/>
  <c r="Z854" i="5"/>
  <c r="Z855" i="5"/>
  <c r="Z856" i="5"/>
  <c r="Z857" i="5"/>
  <c r="Z858" i="5"/>
  <c r="Z859" i="5"/>
  <c r="Z860" i="5"/>
  <c r="Z861" i="5"/>
  <c r="Z862" i="5"/>
  <c r="Z863" i="5"/>
  <c r="Z864" i="5"/>
  <c r="Z865" i="5"/>
  <c r="Z866" i="5"/>
  <c r="Z867" i="5"/>
  <c r="Z868" i="5"/>
  <c r="Z869" i="5"/>
  <c r="Z870" i="5"/>
  <c r="Z871" i="5"/>
  <c r="Z872" i="5"/>
  <c r="Z873" i="5"/>
  <c r="Z874" i="5"/>
  <c r="Z875" i="5"/>
  <c r="Z876" i="5"/>
  <c r="Z877" i="5"/>
  <c r="Z878" i="5"/>
  <c r="Z879" i="5"/>
  <c r="Z880" i="5"/>
  <c r="Z881" i="5"/>
  <c r="Z882" i="5"/>
  <c r="Z883" i="5"/>
  <c r="Z884" i="5"/>
  <c r="Z885" i="5"/>
  <c r="Z886" i="5"/>
  <c r="Z887" i="5"/>
  <c r="Z888" i="5"/>
  <c r="Z889" i="5"/>
  <c r="Z890" i="5"/>
  <c r="Z891" i="5"/>
  <c r="Z892" i="5"/>
  <c r="Z893" i="5"/>
  <c r="Z894" i="5"/>
  <c r="Z895" i="5"/>
  <c r="Z896" i="5"/>
  <c r="Z897" i="5"/>
  <c r="Z898" i="5"/>
  <c r="Z899" i="5"/>
  <c r="Z900" i="5"/>
  <c r="Z901" i="5"/>
  <c r="Z902" i="5"/>
  <c r="Z903" i="5"/>
  <c r="Z904" i="5"/>
  <c r="Z905" i="5"/>
  <c r="Z906" i="5"/>
  <c r="Z907" i="5"/>
  <c r="Z908" i="5"/>
  <c r="Z909" i="5"/>
  <c r="Z910" i="5"/>
  <c r="Z911" i="5"/>
  <c r="Z912" i="5"/>
  <c r="Z913" i="5"/>
  <c r="Z914" i="5"/>
  <c r="Z915" i="5"/>
  <c r="Z916" i="5"/>
  <c r="Z917" i="5"/>
  <c r="Z918" i="5"/>
  <c r="Z919" i="5"/>
  <c r="Z920" i="5"/>
  <c r="Z921" i="5"/>
  <c r="Z922" i="5"/>
  <c r="Z923" i="5"/>
  <c r="Z924" i="5"/>
  <c r="Z925" i="5"/>
  <c r="Z926" i="5"/>
  <c r="Z927" i="5"/>
  <c r="Z928" i="5"/>
  <c r="Z929" i="5"/>
  <c r="Z930" i="5"/>
  <c r="Z931" i="5"/>
  <c r="Z932" i="5"/>
  <c r="Z933" i="5"/>
  <c r="Z934" i="5"/>
  <c r="Z935" i="5"/>
  <c r="Z936" i="5"/>
  <c r="Z937" i="5"/>
  <c r="Z938" i="5"/>
  <c r="H939" i="5"/>
  <c r="O939" i="5"/>
  <c r="P939" i="5"/>
  <c r="U939" i="5"/>
  <c r="V939" i="5"/>
  <c r="W939" i="5"/>
  <c r="X939" i="5"/>
  <c r="Y939" i="5"/>
  <c r="AB939" i="5"/>
  <c r="AC939" i="5"/>
  <c r="AD939" i="5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46" i="3"/>
  <c r="P46" i="3"/>
  <c r="O47" i="3"/>
  <c r="P47" i="3"/>
  <c r="O48" i="3"/>
  <c r="P48" i="3"/>
  <c r="O49" i="3"/>
  <c r="P49" i="3"/>
  <c r="O50" i="3"/>
  <c r="P50" i="3"/>
  <c r="O51" i="3"/>
  <c r="P51" i="3"/>
  <c r="O52" i="3"/>
  <c r="P52" i="3"/>
  <c r="O53" i="3"/>
  <c r="P53" i="3"/>
  <c r="O54" i="3"/>
  <c r="P54" i="3"/>
  <c r="O55" i="3"/>
  <c r="P55" i="3"/>
  <c r="O56" i="3"/>
  <c r="P56" i="3"/>
  <c r="O57" i="3"/>
  <c r="P57" i="3"/>
  <c r="O58" i="3"/>
  <c r="P58" i="3"/>
  <c r="O59" i="3"/>
  <c r="P59" i="3"/>
  <c r="O60" i="3"/>
  <c r="P60" i="3"/>
  <c r="O61" i="3"/>
  <c r="P61" i="3"/>
  <c r="O62" i="3"/>
  <c r="P62" i="3"/>
  <c r="O63" i="3"/>
  <c r="P63" i="3"/>
  <c r="O64" i="3"/>
  <c r="P64" i="3"/>
  <c r="O65" i="3"/>
  <c r="P65" i="3"/>
  <c r="O66" i="3"/>
  <c r="P66" i="3"/>
  <c r="O67" i="3"/>
  <c r="P67" i="3"/>
  <c r="O68" i="3"/>
  <c r="P68" i="3"/>
  <c r="O69" i="3"/>
  <c r="P69" i="3"/>
  <c r="O70" i="3"/>
  <c r="P70" i="3"/>
  <c r="O71" i="3"/>
  <c r="P71" i="3"/>
  <c r="O72" i="3"/>
  <c r="P72" i="3"/>
  <c r="O73" i="3"/>
  <c r="P73" i="3"/>
  <c r="O74" i="3"/>
  <c r="P74" i="3"/>
  <c r="O75" i="3"/>
  <c r="P75" i="3"/>
  <c r="O76" i="3"/>
  <c r="P76" i="3"/>
  <c r="O77" i="3"/>
  <c r="P77" i="3"/>
  <c r="O78" i="3"/>
  <c r="P78" i="3"/>
  <c r="O79" i="3"/>
  <c r="P79" i="3"/>
  <c r="O80" i="3"/>
  <c r="P80" i="3"/>
  <c r="O81" i="3"/>
  <c r="P81" i="3"/>
  <c r="O82" i="3"/>
  <c r="P82" i="3"/>
  <c r="O83" i="3"/>
  <c r="P83" i="3"/>
  <c r="O84" i="3"/>
  <c r="P84" i="3"/>
  <c r="O85" i="3"/>
  <c r="P85" i="3"/>
  <c r="O86" i="3"/>
  <c r="P86" i="3"/>
  <c r="O87" i="3"/>
  <c r="P87" i="3"/>
  <c r="O88" i="3"/>
  <c r="P88" i="3"/>
  <c r="O89" i="3"/>
  <c r="P89" i="3"/>
  <c r="O90" i="3"/>
  <c r="P90" i="3"/>
  <c r="O91" i="3"/>
  <c r="P91" i="3"/>
  <c r="O92" i="3"/>
  <c r="P92" i="3"/>
  <c r="O93" i="3"/>
  <c r="P93" i="3"/>
  <c r="O94" i="3"/>
  <c r="P94" i="3"/>
  <c r="O95" i="3"/>
  <c r="P95" i="3"/>
  <c r="O96" i="3"/>
  <c r="P96" i="3"/>
  <c r="O97" i="3"/>
  <c r="P97" i="3"/>
  <c r="O98" i="3"/>
  <c r="P98" i="3"/>
  <c r="O99" i="3"/>
  <c r="P99" i="3"/>
  <c r="O100" i="3"/>
  <c r="P100" i="3"/>
  <c r="O101" i="3"/>
  <c r="P101" i="3"/>
  <c r="O102" i="3"/>
  <c r="P102" i="3"/>
  <c r="O103" i="3"/>
  <c r="P103" i="3"/>
  <c r="O104" i="3"/>
  <c r="P104" i="3"/>
  <c r="O105" i="3"/>
  <c r="P105" i="3"/>
  <c r="O106" i="3"/>
  <c r="P106" i="3"/>
  <c r="O107" i="3"/>
  <c r="P107" i="3"/>
  <c r="O108" i="3"/>
  <c r="P108" i="3"/>
  <c r="O109" i="3"/>
  <c r="P109" i="3"/>
  <c r="O110" i="3"/>
  <c r="P110" i="3"/>
  <c r="O111" i="3"/>
  <c r="P111" i="3"/>
  <c r="O112" i="3"/>
  <c r="P112" i="3"/>
  <c r="O113" i="3"/>
  <c r="P113" i="3"/>
  <c r="O114" i="3"/>
  <c r="P114" i="3"/>
  <c r="O115" i="3"/>
  <c r="P115" i="3"/>
  <c r="O116" i="3"/>
  <c r="P116" i="3"/>
  <c r="O117" i="3"/>
  <c r="P117" i="3"/>
  <c r="O118" i="3"/>
  <c r="P118" i="3"/>
  <c r="O119" i="3"/>
  <c r="P119" i="3"/>
  <c r="O120" i="3"/>
  <c r="P120" i="3"/>
  <c r="O121" i="3"/>
  <c r="P121" i="3"/>
  <c r="O122" i="3"/>
  <c r="P122" i="3"/>
  <c r="O123" i="3"/>
  <c r="P123" i="3"/>
  <c r="O124" i="3"/>
  <c r="P124" i="3"/>
  <c r="O125" i="3"/>
  <c r="P125" i="3"/>
  <c r="O126" i="3"/>
  <c r="P126" i="3"/>
  <c r="O127" i="3"/>
  <c r="P127" i="3"/>
  <c r="O128" i="3"/>
  <c r="P128" i="3"/>
  <c r="O129" i="3"/>
  <c r="P129" i="3"/>
  <c r="O130" i="3"/>
  <c r="P130" i="3"/>
  <c r="O131" i="3"/>
  <c r="P131" i="3"/>
  <c r="O132" i="3"/>
  <c r="P132" i="3"/>
  <c r="O133" i="3"/>
  <c r="P133" i="3"/>
  <c r="O134" i="3"/>
  <c r="P134" i="3"/>
  <c r="O135" i="3"/>
  <c r="P135" i="3"/>
  <c r="O136" i="3"/>
  <c r="P136" i="3"/>
  <c r="O137" i="3"/>
  <c r="P137" i="3"/>
  <c r="O138" i="3"/>
  <c r="P138" i="3"/>
  <c r="O139" i="3"/>
  <c r="P139" i="3"/>
  <c r="O140" i="3"/>
  <c r="P140" i="3"/>
  <c r="O141" i="3"/>
  <c r="P141" i="3"/>
  <c r="O142" i="3"/>
  <c r="P142" i="3"/>
  <c r="O143" i="3"/>
  <c r="P143" i="3"/>
  <c r="O144" i="3"/>
  <c r="P144" i="3"/>
  <c r="O145" i="3"/>
  <c r="P145" i="3"/>
  <c r="O146" i="3"/>
  <c r="P146" i="3"/>
  <c r="O147" i="3"/>
  <c r="P147" i="3"/>
  <c r="O148" i="3"/>
  <c r="P148" i="3"/>
  <c r="O149" i="3"/>
  <c r="P149" i="3"/>
  <c r="O150" i="3"/>
  <c r="P150" i="3"/>
  <c r="O151" i="3"/>
  <c r="P151" i="3"/>
  <c r="O152" i="3"/>
  <c r="P152" i="3"/>
  <c r="O153" i="3"/>
  <c r="P153" i="3"/>
  <c r="O154" i="3"/>
  <c r="P154" i="3"/>
  <c r="O155" i="3"/>
  <c r="P155" i="3"/>
  <c r="O156" i="3"/>
  <c r="P156" i="3"/>
  <c r="O157" i="3"/>
  <c r="P157" i="3"/>
  <c r="O158" i="3"/>
  <c r="P158" i="3"/>
  <c r="O159" i="3"/>
  <c r="P159" i="3"/>
  <c r="O160" i="3"/>
  <c r="P160" i="3"/>
  <c r="O161" i="3"/>
  <c r="P161" i="3"/>
  <c r="O162" i="3"/>
  <c r="P162" i="3"/>
  <c r="O163" i="3"/>
  <c r="P163" i="3"/>
  <c r="O164" i="3"/>
  <c r="P164" i="3"/>
  <c r="O165" i="3"/>
  <c r="P165" i="3"/>
  <c r="O166" i="3"/>
  <c r="P166" i="3"/>
  <c r="O167" i="3"/>
  <c r="P167" i="3"/>
  <c r="O168" i="3"/>
  <c r="P168" i="3"/>
  <c r="O169" i="3"/>
  <c r="P169" i="3"/>
  <c r="O170" i="3"/>
  <c r="P170" i="3"/>
  <c r="O171" i="3"/>
  <c r="P171" i="3"/>
  <c r="O172" i="3"/>
  <c r="P172" i="3"/>
  <c r="O173" i="3"/>
  <c r="P173" i="3"/>
  <c r="O174" i="3"/>
  <c r="P174" i="3"/>
  <c r="O175" i="3"/>
  <c r="P175" i="3"/>
  <c r="O176" i="3"/>
  <c r="P176" i="3"/>
  <c r="O177" i="3"/>
  <c r="P177" i="3"/>
  <c r="O178" i="3"/>
  <c r="P178" i="3"/>
  <c r="O179" i="3"/>
  <c r="P179" i="3"/>
  <c r="O180" i="3"/>
  <c r="P180" i="3"/>
  <c r="O181" i="3"/>
  <c r="P181" i="3"/>
  <c r="O182" i="3"/>
  <c r="P182" i="3"/>
  <c r="O183" i="3"/>
  <c r="P183" i="3"/>
  <c r="O184" i="3"/>
  <c r="P184" i="3"/>
  <c r="O185" i="3"/>
  <c r="P185" i="3"/>
  <c r="O186" i="3"/>
  <c r="P186" i="3"/>
  <c r="O187" i="3"/>
  <c r="P187" i="3"/>
  <c r="O188" i="3"/>
  <c r="P188" i="3"/>
  <c r="O189" i="3"/>
  <c r="P189" i="3"/>
  <c r="O190" i="3"/>
  <c r="P190" i="3"/>
  <c r="O191" i="3"/>
  <c r="P191" i="3"/>
  <c r="O192" i="3"/>
  <c r="P192" i="3"/>
  <c r="O193" i="3"/>
  <c r="P193" i="3"/>
  <c r="O194" i="3"/>
  <c r="P194" i="3"/>
  <c r="O195" i="3"/>
  <c r="P195" i="3"/>
  <c r="O196" i="3"/>
  <c r="P196" i="3"/>
  <c r="O197" i="3"/>
  <c r="P197" i="3"/>
  <c r="O198" i="3"/>
  <c r="P198" i="3"/>
  <c r="O199" i="3"/>
  <c r="P199" i="3"/>
  <c r="O200" i="3"/>
  <c r="P200" i="3"/>
  <c r="O201" i="3"/>
  <c r="P201" i="3"/>
  <c r="O202" i="3"/>
  <c r="P202" i="3"/>
  <c r="O203" i="3"/>
  <c r="P203" i="3"/>
  <c r="O204" i="3"/>
  <c r="P204" i="3"/>
  <c r="O205" i="3"/>
  <c r="P205" i="3"/>
  <c r="O206" i="3"/>
  <c r="P206" i="3"/>
  <c r="O207" i="3"/>
  <c r="P207" i="3"/>
  <c r="O208" i="3"/>
  <c r="P208" i="3"/>
  <c r="O209" i="3"/>
  <c r="P209" i="3"/>
  <c r="O210" i="3"/>
  <c r="P210" i="3"/>
  <c r="O211" i="3"/>
  <c r="P211" i="3"/>
  <c r="O212" i="3"/>
  <c r="P212" i="3"/>
  <c r="O213" i="3"/>
  <c r="P213" i="3"/>
  <c r="O214" i="3"/>
  <c r="P214" i="3"/>
  <c r="O215" i="3"/>
  <c r="P215" i="3"/>
  <c r="O216" i="3"/>
  <c r="P216" i="3"/>
  <c r="O217" i="3"/>
  <c r="P217" i="3"/>
  <c r="O218" i="3"/>
  <c r="P218" i="3"/>
  <c r="O219" i="3"/>
  <c r="P219" i="3"/>
  <c r="O220" i="3"/>
  <c r="P220" i="3"/>
  <c r="O221" i="3"/>
  <c r="P221" i="3"/>
  <c r="O222" i="3"/>
  <c r="P222" i="3"/>
  <c r="O223" i="3"/>
  <c r="P223" i="3"/>
  <c r="O224" i="3"/>
  <c r="P224" i="3"/>
  <c r="O225" i="3"/>
  <c r="P225" i="3"/>
  <c r="O226" i="3"/>
  <c r="P226" i="3"/>
  <c r="O227" i="3"/>
  <c r="P227" i="3"/>
  <c r="O228" i="3"/>
  <c r="P228" i="3"/>
  <c r="O229" i="3"/>
  <c r="P229" i="3"/>
  <c r="O230" i="3"/>
  <c r="P230" i="3"/>
  <c r="O231" i="3"/>
  <c r="P231" i="3"/>
  <c r="O232" i="3"/>
  <c r="P232" i="3"/>
  <c r="O233" i="3"/>
  <c r="P233" i="3"/>
  <c r="O234" i="3"/>
  <c r="P234" i="3"/>
  <c r="O235" i="3"/>
  <c r="P235" i="3"/>
  <c r="O236" i="3"/>
  <c r="P236" i="3"/>
  <c r="O237" i="3"/>
  <c r="P237" i="3"/>
  <c r="O238" i="3"/>
  <c r="P238" i="3"/>
  <c r="O239" i="3"/>
  <c r="P239" i="3"/>
  <c r="O240" i="3"/>
  <c r="P240" i="3"/>
  <c r="O241" i="3"/>
  <c r="P241" i="3"/>
  <c r="O242" i="3"/>
  <c r="P242" i="3"/>
  <c r="O243" i="3"/>
  <c r="P243" i="3"/>
  <c r="O244" i="3"/>
  <c r="P244" i="3"/>
  <c r="O245" i="3"/>
  <c r="P245" i="3"/>
  <c r="O246" i="3"/>
  <c r="P246" i="3"/>
  <c r="O247" i="3"/>
  <c r="P247" i="3"/>
  <c r="O248" i="3"/>
  <c r="P248" i="3"/>
  <c r="O249" i="3"/>
  <c r="P249" i="3"/>
  <c r="O250" i="3"/>
  <c r="P250" i="3"/>
  <c r="O251" i="3"/>
  <c r="P251" i="3"/>
  <c r="O252" i="3"/>
  <c r="P252" i="3"/>
  <c r="O253" i="3"/>
  <c r="P253" i="3"/>
  <c r="O254" i="3"/>
  <c r="P254" i="3"/>
  <c r="O255" i="3"/>
  <c r="P255" i="3"/>
  <c r="O256" i="3"/>
  <c r="P256" i="3"/>
  <c r="O257" i="3"/>
  <c r="P257" i="3"/>
  <c r="O258" i="3"/>
  <c r="P258" i="3"/>
  <c r="O259" i="3"/>
  <c r="P259" i="3"/>
  <c r="O260" i="3"/>
  <c r="P260" i="3"/>
  <c r="O261" i="3"/>
  <c r="P261" i="3"/>
  <c r="O262" i="3"/>
  <c r="P262" i="3"/>
  <c r="O263" i="3"/>
  <c r="P263" i="3"/>
  <c r="O264" i="3"/>
  <c r="P264" i="3"/>
  <c r="O265" i="3"/>
  <c r="P265" i="3"/>
  <c r="O266" i="3"/>
  <c r="P266" i="3"/>
  <c r="O267" i="3"/>
  <c r="P267" i="3"/>
  <c r="O268" i="3"/>
  <c r="P268" i="3"/>
  <c r="O269" i="3"/>
  <c r="P269" i="3"/>
  <c r="O270" i="3"/>
  <c r="P270" i="3"/>
  <c r="O271" i="3"/>
  <c r="P271" i="3"/>
  <c r="O272" i="3"/>
  <c r="P272" i="3"/>
  <c r="O273" i="3"/>
  <c r="P273" i="3"/>
  <c r="O274" i="3"/>
  <c r="P274" i="3"/>
  <c r="O275" i="3"/>
  <c r="P275" i="3"/>
  <c r="O276" i="3"/>
  <c r="P276" i="3"/>
  <c r="O277" i="3"/>
  <c r="P277" i="3"/>
  <c r="O278" i="3"/>
  <c r="P278" i="3"/>
  <c r="O279" i="3"/>
  <c r="P279" i="3"/>
  <c r="O280" i="3"/>
  <c r="P280" i="3"/>
  <c r="O281" i="3"/>
  <c r="P281" i="3"/>
  <c r="O282" i="3"/>
  <c r="P282" i="3"/>
  <c r="O283" i="3"/>
  <c r="P283" i="3"/>
  <c r="O284" i="3"/>
  <c r="P284" i="3"/>
  <c r="O285" i="3"/>
  <c r="P285" i="3"/>
  <c r="O286" i="3"/>
  <c r="P286" i="3"/>
  <c r="O287" i="3"/>
  <c r="P287" i="3"/>
  <c r="O288" i="3"/>
  <c r="P288" i="3"/>
  <c r="O289" i="3"/>
  <c r="P289" i="3"/>
  <c r="O290" i="3"/>
  <c r="P290" i="3"/>
  <c r="O291" i="3"/>
  <c r="P291" i="3"/>
  <c r="O292" i="3"/>
  <c r="P292" i="3"/>
  <c r="O293" i="3"/>
  <c r="P293" i="3"/>
  <c r="O294" i="3"/>
  <c r="P294" i="3"/>
  <c r="O295" i="3"/>
  <c r="P295" i="3"/>
  <c r="O296" i="3"/>
  <c r="P296" i="3"/>
  <c r="O297" i="3"/>
  <c r="P297" i="3"/>
  <c r="O298" i="3"/>
  <c r="P298" i="3"/>
  <c r="O299" i="3"/>
  <c r="P299" i="3"/>
  <c r="O300" i="3"/>
  <c r="P300" i="3"/>
  <c r="O301" i="3"/>
  <c r="P301" i="3"/>
  <c r="O302" i="3"/>
  <c r="P302" i="3"/>
  <c r="O303" i="3"/>
  <c r="P303" i="3"/>
  <c r="O304" i="3"/>
  <c r="P304" i="3"/>
  <c r="O305" i="3"/>
  <c r="P305" i="3"/>
  <c r="O306" i="3"/>
  <c r="P306" i="3"/>
  <c r="O307" i="3"/>
  <c r="P307" i="3"/>
  <c r="O308" i="3"/>
  <c r="P308" i="3"/>
  <c r="O309" i="3"/>
  <c r="P309" i="3"/>
  <c r="O310" i="3"/>
  <c r="P310" i="3"/>
  <c r="O311" i="3"/>
  <c r="P311" i="3"/>
  <c r="O312" i="3"/>
  <c r="P312" i="3"/>
  <c r="O313" i="3"/>
  <c r="P313" i="3"/>
  <c r="O314" i="3"/>
  <c r="P314" i="3"/>
  <c r="O315" i="3"/>
  <c r="P315" i="3"/>
  <c r="O316" i="3"/>
  <c r="P316" i="3"/>
  <c r="O317" i="3"/>
  <c r="P317" i="3"/>
  <c r="O318" i="3"/>
  <c r="P318" i="3"/>
  <c r="O319" i="3"/>
  <c r="P319" i="3"/>
  <c r="O320" i="3"/>
  <c r="P320" i="3"/>
  <c r="O321" i="3"/>
  <c r="P321" i="3"/>
  <c r="O322" i="3"/>
  <c r="P322" i="3"/>
  <c r="O323" i="3"/>
  <c r="P323" i="3"/>
  <c r="O324" i="3"/>
  <c r="P324" i="3"/>
  <c r="O325" i="3"/>
  <c r="P325" i="3"/>
  <c r="O326" i="3"/>
  <c r="P326" i="3"/>
  <c r="O327" i="3"/>
  <c r="P327" i="3"/>
  <c r="O328" i="3"/>
  <c r="P328" i="3"/>
  <c r="O329" i="3"/>
  <c r="P329" i="3"/>
  <c r="O330" i="3"/>
  <c r="P330" i="3"/>
  <c r="O331" i="3"/>
  <c r="P331" i="3"/>
  <c r="O332" i="3"/>
  <c r="P332" i="3"/>
  <c r="O333" i="3"/>
  <c r="P333" i="3"/>
  <c r="O334" i="3"/>
  <c r="P334" i="3"/>
  <c r="O335" i="3"/>
  <c r="P335" i="3"/>
  <c r="O336" i="3"/>
  <c r="P336" i="3"/>
  <c r="O337" i="3"/>
  <c r="P337" i="3"/>
  <c r="O338" i="3"/>
  <c r="P338" i="3"/>
  <c r="O339" i="3"/>
  <c r="P339" i="3"/>
  <c r="O340" i="3"/>
  <c r="P340" i="3"/>
  <c r="O341" i="3"/>
  <c r="P341" i="3"/>
  <c r="O342" i="3"/>
  <c r="P342" i="3"/>
  <c r="O343" i="3"/>
  <c r="P343" i="3"/>
  <c r="O344" i="3"/>
  <c r="P344" i="3"/>
  <c r="O345" i="3"/>
  <c r="P345" i="3"/>
  <c r="O346" i="3"/>
  <c r="P346" i="3"/>
  <c r="O347" i="3"/>
  <c r="P347" i="3"/>
  <c r="O348" i="3"/>
  <c r="P348" i="3"/>
  <c r="O349" i="3"/>
  <c r="P349" i="3"/>
  <c r="O350" i="3"/>
  <c r="P350" i="3"/>
  <c r="O351" i="3"/>
  <c r="P351" i="3"/>
  <c r="O352" i="3"/>
  <c r="P352" i="3"/>
  <c r="O353" i="3"/>
  <c r="P353" i="3"/>
  <c r="O354" i="3"/>
  <c r="P354" i="3"/>
  <c r="O355" i="3"/>
  <c r="P355" i="3"/>
  <c r="O356" i="3"/>
  <c r="P356" i="3"/>
  <c r="O357" i="3"/>
  <c r="P357" i="3"/>
  <c r="O358" i="3"/>
  <c r="P358" i="3"/>
  <c r="O359" i="3"/>
  <c r="P359" i="3"/>
  <c r="O360" i="3"/>
  <c r="P360" i="3"/>
  <c r="O361" i="3"/>
  <c r="P361" i="3"/>
  <c r="O362" i="3"/>
  <c r="P362" i="3"/>
  <c r="O363" i="3"/>
  <c r="P363" i="3"/>
  <c r="O364" i="3"/>
  <c r="P364" i="3"/>
  <c r="O365" i="3"/>
  <c r="P365" i="3"/>
  <c r="O366" i="3"/>
  <c r="P366" i="3"/>
  <c r="O367" i="3"/>
  <c r="P367" i="3"/>
  <c r="O368" i="3"/>
  <c r="P368" i="3"/>
  <c r="O369" i="3"/>
  <c r="P369" i="3"/>
  <c r="O370" i="3"/>
  <c r="P370" i="3"/>
  <c r="O371" i="3"/>
  <c r="P371" i="3"/>
  <c r="O372" i="3"/>
  <c r="P372" i="3"/>
  <c r="O373" i="3"/>
  <c r="P373" i="3"/>
  <c r="O374" i="3"/>
  <c r="P374" i="3"/>
  <c r="O375" i="3"/>
  <c r="P375" i="3"/>
  <c r="O376" i="3"/>
  <c r="P376" i="3"/>
  <c r="O377" i="3"/>
  <c r="P377" i="3"/>
  <c r="O378" i="3"/>
  <c r="P378" i="3"/>
  <c r="O379" i="3"/>
  <c r="P379" i="3"/>
  <c r="O380" i="3"/>
  <c r="P380" i="3"/>
  <c r="O381" i="3"/>
  <c r="P381" i="3"/>
  <c r="O382" i="3"/>
  <c r="P382" i="3"/>
  <c r="O383" i="3"/>
  <c r="P383" i="3"/>
  <c r="O384" i="3"/>
  <c r="P384" i="3"/>
  <c r="O385" i="3"/>
  <c r="P385" i="3"/>
  <c r="O386" i="3"/>
  <c r="P386" i="3"/>
  <c r="O387" i="3"/>
  <c r="P387" i="3"/>
  <c r="O388" i="3"/>
  <c r="P388" i="3"/>
  <c r="O389" i="3"/>
  <c r="P389" i="3"/>
  <c r="O390" i="3"/>
  <c r="P390" i="3"/>
  <c r="O391" i="3"/>
  <c r="P391" i="3"/>
  <c r="O392" i="3"/>
  <c r="P392" i="3"/>
  <c r="O393" i="3"/>
  <c r="P393" i="3"/>
  <c r="O394" i="3"/>
  <c r="P394" i="3"/>
  <c r="O395" i="3"/>
  <c r="P395" i="3"/>
  <c r="O396" i="3"/>
  <c r="P396" i="3"/>
  <c r="O397" i="3"/>
  <c r="P397" i="3"/>
  <c r="O398" i="3"/>
  <c r="P398" i="3"/>
  <c r="O399" i="3"/>
  <c r="P399" i="3"/>
  <c r="O400" i="3"/>
  <c r="P400" i="3"/>
  <c r="O401" i="3"/>
  <c r="P401" i="3"/>
  <c r="O402" i="3"/>
  <c r="P402" i="3"/>
  <c r="O403" i="3"/>
  <c r="P403" i="3"/>
  <c r="O404" i="3"/>
  <c r="P404" i="3"/>
  <c r="O405" i="3"/>
  <c r="P405" i="3"/>
  <c r="O406" i="3"/>
  <c r="P406" i="3"/>
  <c r="O407" i="3"/>
  <c r="P407" i="3"/>
  <c r="O408" i="3"/>
  <c r="P408" i="3"/>
  <c r="O409" i="3"/>
  <c r="P409" i="3"/>
  <c r="O410" i="3"/>
  <c r="P410" i="3"/>
  <c r="O411" i="3"/>
  <c r="P411" i="3"/>
  <c r="O412" i="3"/>
  <c r="P412" i="3"/>
  <c r="O413" i="3"/>
  <c r="P413" i="3"/>
  <c r="O414" i="3"/>
  <c r="P414" i="3"/>
  <c r="O415" i="3"/>
  <c r="P415" i="3"/>
  <c r="O416" i="3"/>
  <c r="P416" i="3"/>
  <c r="O417" i="3"/>
  <c r="P417" i="3"/>
  <c r="O418" i="3"/>
  <c r="P418" i="3"/>
  <c r="O419" i="3"/>
  <c r="P419" i="3"/>
  <c r="O420" i="3"/>
  <c r="P420" i="3"/>
  <c r="O421" i="3"/>
  <c r="P421" i="3"/>
  <c r="O422" i="3"/>
  <c r="P422" i="3"/>
  <c r="O423" i="3"/>
  <c r="P423" i="3"/>
  <c r="O424" i="3"/>
  <c r="P424" i="3"/>
  <c r="O425" i="3"/>
  <c r="P425" i="3"/>
  <c r="O426" i="3"/>
  <c r="P426" i="3"/>
  <c r="O427" i="3"/>
  <c r="P427" i="3"/>
  <c r="O428" i="3"/>
  <c r="P428" i="3"/>
  <c r="O429" i="3"/>
  <c r="P429" i="3"/>
  <c r="O430" i="3"/>
  <c r="P430" i="3"/>
  <c r="O431" i="3"/>
  <c r="P431" i="3"/>
  <c r="O432" i="3"/>
  <c r="P432" i="3"/>
  <c r="O433" i="3"/>
  <c r="P433" i="3"/>
  <c r="O434" i="3"/>
  <c r="P434" i="3"/>
  <c r="O435" i="3"/>
  <c r="P435" i="3"/>
  <c r="O436" i="3"/>
  <c r="P436" i="3"/>
  <c r="O437" i="3"/>
  <c r="P437" i="3"/>
  <c r="O438" i="3"/>
  <c r="P438" i="3"/>
  <c r="O439" i="3"/>
  <c r="P439" i="3"/>
  <c r="O440" i="3"/>
  <c r="P440" i="3"/>
  <c r="O441" i="3"/>
  <c r="P441" i="3"/>
  <c r="O442" i="3"/>
  <c r="P442" i="3"/>
  <c r="O443" i="3"/>
  <c r="P443" i="3"/>
  <c r="O444" i="3"/>
  <c r="P444" i="3"/>
  <c r="O445" i="3"/>
  <c r="P445" i="3"/>
  <c r="O446" i="3"/>
  <c r="P446" i="3"/>
  <c r="O447" i="3"/>
  <c r="P447" i="3"/>
  <c r="O448" i="3"/>
  <c r="P448" i="3"/>
  <c r="O449" i="3"/>
  <c r="P449" i="3"/>
  <c r="P10" i="3"/>
  <c r="O10" i="3"/>
  <c r="M450" i="3"/>
  <c r="L450" i="3"/>
  <c r="K450" i="3"/>
  <c r="J450" i="3"/>
  <c r="I450" i="3"/>
  <c r="H450" i="3"/>
  <c r="G450" i="3"/>
  <c r="F450" i="3"/>
  <c r="E450" i="3"/>
  <c r="D450" i="3"/>
  <c r="C450" i="3"/>
  <c r="P450" i="3"/>
  <c r="O450" i="3"/>
  <c r="S885" i="2"/>
  <c r="S884" i="2"/>
  <c r="S883" i="2"/>
  <c r="S882" i="2"/>
  <c r="S881" i="2"/>
  <c r="S880" i="2"/>
  <c r="S879" i="2"/>
  <c r="S878" i="2"/>
  <c r="S877" i="2"/>
  <c r="S876" i="2"/>
  <c r="S875" i="2"/>
  <c r="S874" i="2"/>
  <c r="S873" i="2"/>
  <c r="S872" i="2"/>
  <c r="S871" i="2"/>
  <c r="S870" i="2"/>
  <c r="S869" i="2"/>
  <c r="S868" i="2"/>
  <c r="S867" i="2"/>
  <c r="S866" i="2"/>
  <c r="S865" i="2"/>
  <c r="S864" i="2"/>
  <c r="S863" i="2"/>
  <c r="S862" i="2"/>
  <c r="S861" i="2"/>
  <c r="S860" i="2"/>
  <c r="S859" i="2"/>
  <c r="S858" i="2"/>
  <c r="S857" i="2"/>
  <c r="S856" i="2"/>
  <c r="S855" i="2"/>
  <c r="S854" i="2"/>
  <c r="S853" i="2"/>
  <c r="S852" i="2"/>
  <c r="S851" i="2"/>
  <c r="S850" i="2"/>
  <c r="S849" i="2"/>
  <c r="S848" i="2"/>
  <c r="S847" i="2"/>
  <c r="S846" i="2"/>
  <c r="S845" i="2"/>
  <c r="S844" i="2"/>
  <c r="S843" i="2"/>
  <c r="S842" i="2"/>
  <c r="S841" i="2"/>
  <c r="S840" i="2"/>
  <c r="S839" i="2"/>
  <c r="S838" i="2"/>
  <c r="S837" i="2"/>
  <c r="S836" i="2"/>
  <c r="S835" i="2"/>
  <c r="S834" i="2"/>
  <c r="S833" i="2"/>
  <c r="S832" i="2"/>
  <c r="S831" i="2"/>
  <c r="S830" i="2"/>
  <c r="S829" i="2"/>
  <c r="S828" i="2"/>
  <c r="S827" i="2"/>
  <c r="S826" i="2"/>
  <c r="S825" i="2"/>
  <c r="S824" i="2"/>
  <c r="S823" i="2"/>
  <c r="S822" i="2"/>
  <c r="S821" i="2"/>
  <c r="S820" i="2"/>
  <c r="S819" i="2"/>
  <c r="S818" i="2"/>
  <c r="S817" i="2"/>
  <c r="S816" i="2"/>
  <c r="S815" i="2"/>
  <c r="S814" i="2"/>
  <c r="S813" i="2"/>
  <c r="S812" i="2"/>
  <c r="S811" i="2"/>
  <c r="S810" i="2"/>
  <c r="S809" i="2"/>
  <c r="S808" i="2"/>
  <c r="S807" i="2"/>
  <c r="S806" i="2"/>
  <c r="S805" i="2"/>
  <c r="S804" i="2"/>
  <c r="S803" i="2"/>
  <c r="S802" i="2"/>
  <c r="S801" i="2"/>
  <c r="S800" i="2"/>
  <c r="S799" i="2"/>
  <c r="S798" i="2"/>
  <c r="S797" i="2"/>
  <c r="S796" i="2"/>
  <c r="S795" i="2"/>
  <c r="S794" i="2"/>
  <c r="S793" i="2"/>
  <c r="S792" i="2"/>
  <c r="S791" i="2"/>
  <c r="S790" i="2"/>
  <c r="S789" i="2"/>
  <c r="S788" i="2"/>
  <c r="S787" i="2"/>
  <c r="S786" i="2"/>
  <c r="S785" i="2"/>
  <c r="S784" i="2"/>
  <c r="S783" i="2"/>
  <c r="S782" i="2"/>
  <c r="S781" i="2"/>
  <c r="S780" i="2"/>
  <c r="S779" i="2"/>
  <c r="S778" i="2"/>
  <c r="S777" i="2"/>
  <c r="S776" i="2"/>
  <c r="S775" i="2"/>
  <c r="S774" i="2"/>
  <c r="S773" i="2"/>
  <c r="S772" i="2"/>
  <c r="S771" i="2"/>
  <c r="S770" i="2"/>
  <c r="S769" i="2"/>
  <c r="S768" i="2"/>
  <c r="S767" i="2"/>
  <c r="S766" i="2"/>
  <c r="S765" i="2"/>
  <c r="S764" i="2"/>
  <c r="S763" i="2"/>
  <c r="S762" i="2"/>
  <c r="S761" i="2"/>
  <c r="S760" i="2"/>
  <c r="S759" i="2"/>
  <c r="S758" i="2"/>
  <c r="S757" i="2"/>
  <c r="S756" i="2"/>
  <c r="S755" i="2"/>
  <c r="S754" i="2"/>
  <c r="S753" i="2"/>
  <c r="S752" i="2"/>
  <c r="S751" i="2"/>
  <c r="S750" i="2"/>
  <c r="S749" i="2"/>
  <c r="S748" i="2"/>
  <c r="S747" i="2"/>
  <c r="S746" i="2"/>
  <c r="S745" i="2"/>
  <c r="S744" i="2"/>
  <c r="S743" i="2"/>
  <c r="S742" i="2"/>
  <c r="S741" i="2"/>
  <c r="S740" i="2"/>
  <c r="S739" i="2"/>
  <c r="S738" i="2"/>
  <c r="S737" i="2"/>
  <c r="S736" i="2"/>
  <c r="S735" i="2"/>
  <c r="S734" i="2"/>
  <c r="S733" i="2"/>
  <c r="S732" i="2"/>
  <c r="S731" i="2"/>
  <c r="S730" i="2"/>
  <c r="S729" i="2"/>
  <c r="S728" i="2"/>
  <c r="S727" i="2"/>
  <c r="S726" i="2"/>
  <c r="S725" i="2"/>
  <c r="S724" i="2"/>
  <c r="S723" i="2"/>
  <c r="S722" i="2"/>
  <c r="S721" i="2"/>
  <c r="S720" i="2"/>
  <c r="S719" i="2"/>
  <c r="S718" i="2"/>
  <c r="S717" i="2"/>
  <c r="S716" i="2"/>
  <c r="S715" i="2"/>
  <c r="S714" i="2"/>
  <c r="S713" i="2"/>
  <c r="S712" i="2"/>
  <c r="S711" i="2"/>
  <c r="S710" i="2"/>
  <c r="S709" i="2"/>
  <c r="S708" i="2"/>
  <c r="S707" i="2"/>
  <c r="S706" i="2"/>
  <c r="S705" i="2"/>
  <c r="S704" i="2"/>
  <c r="S703" i="2"/>
  <c r="S702" i="2"/>
  <c r="S701" i="2"/>
  <c r="S700" i="2"/>
  <c r="S699" i="2"/>
  <c r="S698" i="2"/>
  <c r="S697" i="2"/>
  <c r="S696" i="2"/>
  <c r="S695" i="2"/>
  <c r="S694" i="2"/>
  <c r="S693" i="2"/>
  <c r="S692" i="2"/>
  <c r="S691" i="2"/>
  <c r="S690" i="2"/>
  <c r="S689" i="2"/>
  <c r="S688" i="2"/>
  <c r="S687" i="2"/>
  <c r="S686" i="2"/>
  <c r="S685" i="2"/>
  <c r="S684" i="2"/>
  <c r="S683" i="2"/>
  <c r="S682" i="2"/>
  <c r="S681" i="2"/>
  <c r="S680" i="2"/>
  <c r="S679" i="2"/>
  <c r="S678" i="2"/>
  <c r="S677" i="2"/>
  <c r="S676" i="2"/>
  <c r="S675" i="2"/>
  <c r="S674" i="2"/>
  <c r="S673" i="2"/>
  <c r="S672" i="2"/>
  <c r="S671" i="2"/>
  <c r="S670" i="2"/>
  <c r="S669" i="2"/>
  <c r="S668" i="2"/>
  <c r="S667" i="2"/>
  <c r="S666" i="2"/>
  <c r="S665" i="2"/>
  <c r="S664" i="2"/>
  <c r="S663" i="2"/>
  <c r="S662" i="2"/>
  <c r="S661" i="2"/>
  <c r="S660" i="2"/>
  <c r="S659" i="2"/>
  <c r="S658" i="2"/>
  <c r="S657" i="2"/>
  <c r="S656" i="2"/>
  <c r="S655" i="2"/>
  <c r="S654" i="2"/>
  <c r="S653" i="2"/>
  <c r="S652" i="2"/>
  <c r="S651" i="2"/>
  <c r="S650" i="2"/>
  <c r="S649" i="2"/>
  <c r="S648" i="2"/>
  <c r="S647" i="2"/>
  <c r="S646" i="2"/>
  <c r="S645" i="2"/>
  <c r="S644" i="2"/>
  <c r="S643" i="2"/>
  <c r="S642" i="2"/>
  <c r="S641" i="2"/>
  <c r="S640" i="2"/>
  <c r="S639" i="2"/>
  <c r="S638" i="2"/>
  <c r="S637" i="2"/>
  <c r="S636" i="2"/>
  <c r="S635" i="2"/>
  <c r="S634" i="2"/>
  <c r="S633" i="2"/>
  <c r="S632" i="2"/>
  <c r="S631" i="2"/>
  <c r="S630" i="2"/>
  <c r="S629" i="2"/>
  <c r="S628" i="2"/>
  <c r="S627" i="2"/>
  <c r="S626" i="2"/>
  <c r="S625" i="2"/>
  <c r="S624" i="2"/>
  <c r="S623" i="2"/>
  <c r="S622" i="2"/>
  <c r="S621" i="2"/>
  <c r="S620" i="2"/>
  <c r="S619" i="2"/>
  <c r="S618" i="2"/>
  <c r="S617" i="2"/>
  <c r="S616" i="2"/>
  <c r="S615" i="2"/>
  <c r="S614" i="2"/>
  <c r="S613" i="2"/>
  <c r="S612" i="2"/>
  <c r="S611" i="2"/>
  <c r="S610" i="2"/>
  <c r="S609" i="2"/>
  <c r="S608" i="2"/>
  <c r="S607" i="2"/>
  <c r="S606" i="2"/>
  <c r="S605" i="2"/>
  <c r="S604" i="2"/>
  <c r="S603" i="2"/>
  <c r="S602" i="2"/>
  <c r="S601" i="2"/>
  <c r="S600" i="2"/>
  <c r="S599" i="2"/>
  <c r="S598" i="2"/>
  <c r="S597" i="2"/>
  <c r="S596" i="2"/>
  <c r="S595" i="2"/>
  <c r="S594" i="2"/>
  <c r="S593" i="2"/>
  <c r="S592" i="2"/>
  <c r="S591" i="2"/>
  <c r="S590" i="2"/>
  <c r="S589" i="2"/>
  <c r="S588" i="2"/>
  <c r="S587" i="2"/>
  <c r="S586" i="2"/>
  <c r="S585" i="2"/>
  <c r="S584" i="2"/>
  <c r="S583" i="2"/>
  <c r="S582" i="2"/>
  <c r="S581" i="2"/>
  <c r="S580" i="2"/>
  <c r="S579" i="2"/>
  <c r="S578" i="2"/>
  <c r="S577" i="2"/>
  <c r="S576" i="2"/>
  <c r="S575" i="2"/>
  <c r="S574" i="2"/>
  <c r="S573" i="2"/>
  <c r="S572" i="2"/>
  <c r="S571" i="2"/>
  <c r="S570" i="2"/>
  <c r="S569" i="2"/>
  <c r="S568" i="2"/>
  <c r="S567" i="2"/>
  <c r="S566" i="2"/>
  <c r="S565" i="2"/>
  <c r="S564" i="2"/>
  <c r="S563" i="2"/>
  <c r="S562" i="2"/>
  <c r="S561" i="2"/>
  <c r="S560" i="2"/>
  <c r="S559" i="2"/>
  <c r="S558" i="2"/>
  <c r="S557" i="2"/>
  <c r="S556" i="2"/>
  <c r="S555" i="2"/>
  <c r="S554" i="2"/>
  <c r="S553" i="2"/>
  <c r="S552" i="2"/>
  <c r="S551" i="2"/>
  <c r="S550" i="2"/>
  <c r="S549" i="2"/>
  <c r="S548" i="2"/>
  <c r="S547" i="2"/>
  <c r="S546" i="2"/>
  <c r="S545" i="2"/>
  <c r="S544" i="2"/>
  <c r="S543" i="2"/>
  <c r="S542" i="2"/>
  <c r="S541" i="2"/>
  <c r="S540" i="2"/>
  <c r="S539" i="2"/>
  <c r="S538" i="2"/>
  <c r="S537" i="2"/>
  <c r="S536" i="2"/>
  <c r="S535" i="2"/>
  <c r="S534" i="2"/>
  <c r="S533" i="2"/>
  <c r="S532" i="2"/>
  <c r="S531" i="2"/>
  <c r="S530" i="2"/>
  <c r="S529" i="2"/>
  <c r="S528" i="2"/>
  <c r="S527" i="2"/>
  <c r="S526" i="2"/>
  <c r="S525" i="2"/>
  <c r="S524" i="2"/>
  <c r="S523" i="2"/>
  <c r="S522" i="2"/>
  <c r="S521" i="2"/>
  <c r="S520" i="2"/>
  <c r="S519" i="2"/>
  <c r="S518" i="2"/>
  <c r="S517" i="2"/>
  <c r="S516" i="2"/>
  <c r="S515" i="2"/>
  <c r="S514" i="2"/>
  <c r="S513" i="2"/>
  <c r="S512" i="2"/>
  <c r="S511" i="2"/>
  <c r="S510" i="2"/>
  <c r="S509" i="2"/>
  <c r="S508" i="2"/>
  <c r="S507" i="2"/>
  <c r="S506" i="2"/>
  <c r="S505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</calcChain>
</file>

<file path=xl/comments1.xml><?xml version="1.0" encoding="utf-8"?>
<comments xmlns="http://schemas.openxmlformats.org/spreadsheetml/2006/main">
  <authors>
    <author>Hadley Brett Cabral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 xml:space="preserve">Hadley Brett Cabral:
1.  </t>
        </r>
        <r>
          <rPr>
            <sz val="8"/>
            <color indexed="81"/>
            <rFont val="Tahoma"/>
            <family val="2"/>
          </rPr>
          <t xml:space="preserve">Devens is an average of three districts:  Harvard, Lancaster, &amp; Ayer Shirley.  (D134+D156+D369)/3
</t>
        </r>
        <r>
          <rPr>
            <b/>
            <sz val="8"/>
            <color indexed="81"/>
            <rFont val="Tahoma"/>
            <family val="2"/>
          </rPr>
          <t>2.</t>
        </r>
        <r>
          <rPr>
            <sz val="8"/>
            <color indexed="81"/>
            <rFont val="Tahoma"/>
            <family val="2"/>
          </rPr>
          <t xml:space="preserve">  Southfield equals Weymouth (D345).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1.</t>
        </r>
        <r>
          <rPr>
            <sz val="8"/>
            <color indexed="81"/>
            <rFont val="Tahoma"/>
            <family val="2"/>
          </rPr>
          <t xml:space="preserve">  Devens = Harvard
</t>
        </r>
        <r>
          <rPr>
            <b/>
            <sz val="8"/>
            <color indexed="81"/>
            <rFont val="Tahoma"/>
            <family val="2"/>
          </rPr>
          <t>2.</t>
        </r>
        <r>
          <rPr>
            <sz val="8"/>
            <color indexed="81"/>
            <rFont val="Tahoma"/>
            <family val="2"/>
          </rPr>
          <t xml:space="preserve">  Southfield = Weymouth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1.</t>
        </r>
        <r>
          <rPr>
            <sz val="8"/>
            <color indexed="81"/>
            <rFont val="Tahoma"/>
            <family val="2"/>
          </rPr>
          <t xml:space="preserve">  Devens = Harvard  (cellref  G134)
</t>
        </r>
        <r>
          <rPr>
            <b/>
            <sz val="8"/>
            <color indexed="81"/>
            <rFont val="Tahoma"/>
            <family val="2"/>
          </rPr>
          <t>2.</t>
        </r>
        <r>
          <rPr>
            <sz val="8"/>
            <color indexed="81"/>
            <rFont val="Tahoma"/>
            <family val="2"/>
          </rPr>
          <t xml:space="preserve">  Southfield = Weymouth (cellref  G345)</t>
        </r>
      </text>
    </comment>
  </commentList>
</comments>
</file>

<file path=xl/sharedStrings.xml><?xml version="1.0" encoding="utf-8"?>
<sst xmlns="http://schemas.openxmlformats.org/spreadsheetml/2006/main" count="14508" uniqueCount="625">
  <si>
    <t>Massachusetts Department of Elementary and Secondary Education</t>
  </si>
  <si>
    <t>Projected FY19 Foundation Rates by Charter School and Sending District (PROJ)(a)</t>
  </si>
  <si>
    <t>Estimates for the Above Foundation Spending Rate are culled from the lowest and highest percentages that have occurred over the 10 year period 2008 through 2017.  Actual</t>
  </si>
  <si>
    <t>above foundation percentages may come in lower or higher.  No guarantee is implied in the presentation of this data.</t>
  </si>
  <si>
    <t>Cha Lea</t>
  </si>
  <si>
    <t>Chalocsend</t>
  </si>
  <si>
    <t>Charter School</t>
  </si>
  <si>
    <t>Campus Lea</t>
  </si>
  <si>
    <t>Campus Location</t>
  </si>
  <si>
    <t>Send Lea</t>
  </si>
  <si>
    <t>Sending District</t>
  </si>
  <si>
    <t>Found-ation Rate</t>
  </si>
  <si>
    <t>Facilities Rate</t>
  </si>
  <si>
    <t>Low End Estimate of Above Found Spending Rate</t>
  </si>
  <si>
    <t>High End Estimate of Above Found Spending Rate</t>
  </si>
  <si>
    <t xml:space="preserve"> </t>
  </si>
  <si>
    <t>ALMA DEL MAR</t>
  </si>
  <si>
    <t>NEW BEDFORD</t>
  </si>
  <si>
    <t>DARTMOUTH</t>
  </si>
  <si>
    <t>FAIRHAVEN</t>
  </si>
  <si>
    <t>WESTPORT</t>
  </si>
  <si>
    <t>EXCEL ACADEMY</t>
  </si>
  <si>
    <t>BOSTON</t>
  </si>
  <si>
    <t>CHELSEA</t>
  </si>
  <si>
    <t>DANVERS</t>
  </si>
  <si>
    <t>EVERETT</t>
  </si>
  <si>
    <t>LEXINGTON</t>
  </si>
  <si>
    <t>LYNN</t>
  </si>
  <si>
    <t>MALDEN</t>
  </si>
  <si>
    <t>MEDFORD</t>
  </si>
  <si>
    <t>REVERE</t>
  </si>
  <si>
    <t>SAUGUS</t>
  </si>
  <si>
    <t>WALTHAM</t>
  </si>
  <si>
    <t>WINTHROP</t>
  </si>
  <si>
    <t>ACADEMY OF THE PACIFIC RIM</t>
  </si>
  <si>
    <t>BROCKTON</t>
  </si>
  <si>
    <t>BROOKLINE</t>
  </si>
  <si>
    <t>DEDHAM</t>
  </si>
  <si>
    <t>MILTON</t>
  </si>
  <si>
    <t>NATICK</t>
  </si>
  <si>
    <t>NEWTON</t>
  </si>
  <si>
    <t>NORTH ATTLEBOROUGH</t>
  </si>
  <si>
    <t>NORWOOD</t>
  </si>
  <si>
    <t>RANDOLPH</t>
  </si>
  <si>
    <t>STOUGHTON</t>
  </si>
  <si>
    <t>TAUNTON</t>
  </si>
  <si>
    <t>WATERTOWN</t>
  </si>
  <si>
    <t>WESTWOOD</t>
  </si>
  <si>
    <t>WEYMOUTH</t>
  </si>
  <si>
    <t>BRIDGEWATER RAYNHAM</t>
  </si>
  <si>
    <t>FOUR RIVERS</t>
  </si>
  <si>
    <t>GREENFIELD</t>
  </si>
  <si>
    <t>ERVING</t>
  </si>
  <si>
    <t>HADLEY</t>
  </si>
  <si>
    <t>NORTHAMPTON</t>
  </si>
  <si>
    <t>ROWE</t>
  </si>
  <si>
    <t>FRONTIER</t>
  </si>
  <si>
    <t>GILL MONTAGUE</t>
  </si>
  <si>
    <t>HAMPSHIRE</t>
  </si>
  <si>
    <t>MOHAWK TRAIL</t>
  </si>
  <si>
    <t>NARRAGANSETT</t>
  </si>
  <si>
    <t>PIONEER</t>
  </si>
  <si>
    <t>RALPH C MAHAR</t>
  </si>
  <si>
    <t>BERKSHIRE ARTS AND TECHNOLOGY</t>
  </si>
  <si>
    <t>ADAMS CHESHIRE</t>
  </si>
  <si>
    <t>CLARKSBURG</t>
  </si>
  <si>
    <t>NORTH ADAMS</t>
  </si>
  <si>
    <t>PITTSFIELD</t>
  </si>
  <si>
    <t>RICHMOND</t>
  </si>
  <si>
    <t>SAVOY</t>
  </si>
  <si>
    <t>CENTRAL BERKSHIRE</t>
  </si>
  <si>
    <t>MOUNT GREYLOCK</t>
  </si>
  <si>
    <t>BOSTON PREPARATORY</t>
  </si>
  <si>
    <t>HOLBROOK</t>
  </si>
  <si>
    <t>QUINCY</t>
  </si>
  <si>
    <t>WAKEFIELD</t>
  </si>
  <si>
    <t>WALPOLE</t>
  </si>
  <si>
    <t>WACHUSETT</t>
  </si>
  <si>
    <t>BRIDGE BOSTON</t>
  </si>
  <si>
    <t>FRAMINGHAM</t>
  </si>
  <si>
    <t>NORTH ANDOVER</t>
  </si>
  <si>
    <t>SOMERVILLE</t>
  </si>
  <si>
    <t>CHRISTA MCAULIFFE</t>
  </si>
  <si>
    <t>ASHLAND</t>
  </si>
  <si>
    <t>FRANKLIN</t>
  </si>
  <si>
    <t>HOLLISTON</t>
  </si>
  <si>
    <t>HOPKINTON</t>
  </si>
  <si>
    <t>MARLBOROUGH</t>
  </si>
  <si>
    <t>MILFORD</t>
  </si>
  <si>
    <t>MILLIS</t>
  </si>
  <si>
    <t>SOUTHBOROUGH</t>
  </si>
  <si>
    <t>SUDBURY</t>
  </si>
  <si>
    <t>WESTBOROUGH</t>
  </si>
  <si>
    <t>MENDON UPTON</t>
  </si>
  <si>
    <t>HELEN Y. DAVIS LEADERSHIP ACADEMY</t>
  </si>
  <si>
    <t>BRAINTREE</t>
  </si>
  <si>
    <t>CAMBRIDGE</t>
  </si>
  <si>
    <t>SALEM</t>
  </si>
  <si>
    <t>BENJAMIN BANNEKER</t>
  </si>
  <si>
    <t>ARLINGTON</t>
  </si>
  <si>
    <t>BELMONT</t>
  </si>
  <si>
    <t>BILLERICA</t>
  </si>
  <si>
    <t>CONCORD</t>
  </si>
  <si>
    <t>LAWRENCE</t>
  </si>
  <si>
    <t>LOWELL</t>
  </si>
  <si>
    <t>METHUEN</t>
  </si>
  <si>
    <t>WOBURN</t>
  </si>
  <si>
    <t>COMMUNITY DAY - GATEWAY</t>
  </si>
  <si>
    <t>ANDOVER</t>
  </si>
  <si>
    <t>DRACUT</t>
  </si>
  <si>
    <t>HAVERHILL</t>
  </si>
  <si>
    <t>BROOKE</t>
  </si>
  <si>
    <t>CANTON</t>
  </si>
  <si>
    <t>PEABODY</t>
  </si>
  <si>
    <t>KIPP ACADEMY LYNN</t>
  </si>
  <si>
    <t>BEVERLY</t>
  </si>
  <si>
    <t>LYNNFIELD</t>
  </si>
  <si>
    <t>MARBLEHEAD</t>
  </si>
  <si>
    <t>SWAMPSCOTT</t>
  </si>
  <si>
    <t>ADVANCED MATH AND SCIENCE ACADEMY</t>
  </si>
  <si>
    <t>BELLINGHAM</t>
  </si>
  <si>
    <t>CLINTON</t>
  </si>
  <si>
    <t>GRAFTON</t>
  </si>
  <si>
    <t>HUDSON</t>
  </si>
  <si>
    <t>LEOMINSTER</t>
  </si>
  <si>
    <t>LITTLETON</t>
  </si>
  <si>
    <t>MAYNARD</t>
  </si>
  <si>
    <t>MEDWAY</t>
  </si>
  <si>
    <t>NORTHBOROUGH</t>
  </si>
  <si>
    <t>SHREWSBURY</t>
  </si>
  <si>
    <t>UXBRIDGE</t>
  </si>
  <si>
    <t>WEST BOYLSTON</t>
  </si>
  <si>
    <t>WORCESTER</t>
  </si>
  <si>
    <t>AYER SHIRLEY</t>
  </si>
  <si>
    <t>BERLIN BOYLSTON</t>
  </si>
  <si>
    <t>LINCOLN SUDBURY</t>
  </si>
  <si>
    <t>NASHOBA</t>
  </si>
  <si>
    <t>NORTHBORO SOUTHBORO</t>
  </si>
  <si>
    <t>NORTH MIDDLESEX</t>
  </si>
  <si>
    <t>COMMUNITY DAY - R. KINGMAN WEBSTER</t>
  </si>
  <si>
    <t>CAPE COD LIGHTHOUSE</t>
  </si>
  <si>
    <t>MONOMOY</t>
  </si>
  <si>
    <t>BARNSTABLE</t>
  </si>
  <si>
    <t>BOURNE</t>
  </si>
  <si>
    <t>MASHPEE</t>
  </si>
  <si>
    <t>PROVINCETOWN</t>
  </si>
  <si>
    <t>SANDWICH</t>
  </si>
  <si>
    <t>TRURO</t>
  </si>
  <si>
    <t>DENNIS YARMOUTH</t>
  </si>
  <si>
    <t>NAUSET</t>
  </si>
  <si>
    <t>INNOVATION ACADEMY</t>
  </si>
  <si>
    <t>TYNGSBOROUGH</t>
  </si>
  <si>
    <t>BURLINGTON</t>
  </si>
  <si>
    <t>CHELMSFORD</t>
  </si>
  <si>
    <t>HARVARD</t>
  </si>
  <si>
    <t>TEWKSBURY</t>
  </si>
  <si>
    <t>WESTFORD</t>
  </si>
  <si>
    <t>ACTON BOXBOROUGH</t>
  </si>
  <si>
    <t>ASHBURNHAM WESTMINSTER</t>
  </si>
  <si>
    <t>GROTON DUNSTABLE</t>
  </si>
  <si>
    <t>COMMUNITY CS OF CAMBRIDGE</t>
  </si>
  <si>
    <t>ABINGTON</t>
  </si>
  <si>
    <t>NEEDHAM</t>
  </si>
  <si>
    <t>STONEHAM</t>
  </si>
  <si>
    <t>CITY ON A HILL - CIRCUIT ST</t>
  </si>
  <si>
    <t>CODMAN ACADEMY</t>
  </si>
  <si>
    <t>CONSERVATORY LAB</t>
  </si>
  <si>
    <t>COMMUNITY DAY - PROSPECT</t>
  </si>
  <si>
    <t>SABIS INTERNATIONAL</t>
  </si>
  <si>
    <t>SPRINGFIELD</t>
  </si>
  <si>
    <t>CHICOPEE</t>
  </si>
  <si>
    <t>EAST LONGMEADOW</t>
  </si>
  <si>
    <t>LONGMEADOW</t>
  </si>
  <si>
    <t>LUDLOW</t>
  </si>
  <si>
    <t>HAMPDEN WILBRAHAM</t>
  </si>
  <si>
    <t>NEIGHBORHOOD HOUSE</t>
  </si>
  <si>
    <t>ABBY KELLEY FOSTER</t>
  </si>
  <si>
    <t>AUBURN</t>
  </si>
  <si>
    <t>LEICESTER</t>
  </si>
  <si>
    <t>LUNENBURG</t>
  </si>
  <si>
    <t>MILLBURY</t>
  </si>
  <si>
    <t>OXFORD</t>
  </si>
  <si>
    <t>WEBSTER</t>
  </si>
  <si>
    <t>DUDLEY CHARLTON</t>
  </si>
  <si>
    <t>SPENCER EAST BROOKFIELD</t>
  </si>
  <si>
    <t>FOXBOROUGH REGIONAL</t>
  </si>
  <si>
    <t>FOXBOROUGH</t>
  </si>
  <si>
    <t>ATTLEBORO</t>
  </si>
  <si>
    <t>AVON</t>
  </si>
  <si>
    <t>EAST BRIDGEWATER</t>
  </si>
  <si>
    <t>EASTON</t>
  </si>
  <si>
    <t>MANSFIELD</t>
  </si>
  <si>
    <t>NORFOLK</t>
  </si>
  <si>
    <t>NORTON</t>
  </si>
  <si>
    <t>PLAINVILLE</t>
  </si>
  <si>
    <t>SHARON</t>
  </si>
  <si>
    <t>WEST BRIDGEWATER</t>
  </si>
  <si>
    <t>WRENTHAM</t>
  </si>
  <si>
    <t>DEVENS</t>
  </si>
  <si>
    <t>DIGHTON REHOBOTH</t>
  </si>
  <si>
    <t>KING PHILIP</t>
  </si>
  <si>
    <t>BENJAMIN FRANKLIN CLASSICAL</t>
  </si>
  <si>
    <t>HOPEDALE</t>
  </si>
  <si>
    <t>NORTHBRIDGE</t>
  </si>
  <si>
    <t>BLACKSTONE MILLVILLE</t>
  </si>
  <si>
    <t>BOSTON COLLEGIATE</t>
  </si>
  <si>
    <t>HILLTOWN COOPERATIVE</t>
  </si>
  <si>
    <t>EASTHAMPTON</t>
  </si>
  <si>
    <t>AMHERST</t>
  </si>
  <si>
    <t>HATFIELD</t>
  </si>
  <si>
    <t>HOLYOKE</t>
  </si>
  <si>
    <t>SOUTHAMPTON</t>
  </si>
  <si>
    <t>SOUTH HADLEY</t>
  </si>
  <si>
    <t>WESTHAMPTON</t>
  </si>
  <si>
    <t>WHATELY</t>
  </si>
  <si>
    <t>WILLIAMSBURG</t>
  </si>
  <si>
    <t>AMHERST PELHAM</t>
  </si>
  <si>
    <t>CHESTERFIELD GOSHEN</t>
  </si>
  <si>
    <t>HOLYOKE COMMUNITY</t>
  </si>
  <si>
    <t>AGAWAM</t>
  </si>
  <si>
    <t>WESTFIELD</t>
  </si>
  <si>
    <t>WEST SPRINGFIELD</t>
  </si>
  <si>
    <t>LAWRENCE FAMILY DEVELOPMENT</t>
  </si>
  <si>
    <t>HILL VIEW MONTESSORI</t>
  </si>
  <si>
    <t>AMESBURY</t>
  </si>
  <si>
    <t>PENTUCKET</t>
  </si>
  <si>
    <t>LOWELL COMMUNITY</t>
  </si>
  <si>
    <t>LOWELL MIDDLESEX ACADEMY</t>
  </si>
  <si>
    <t>WILMINGTON</t>
  </si>
  <si>
    <t>KIPP ACADEMY BOSTON</t>
  </si>
  <si>
    <t>MARBLEHEAD COMMUNITY</t>
  </si>
  <si>
    <t>NAHANT</t>
  </si>
  <si>
    <t>MARTHA'S VINEYARD</t>
  </si>
  <si>
    <t>MARTHAS VINEYARD</t>
  </si>
  <si>
    <t>FALMOUTH</t>
  </si>
  <si>
    <t>UPISLAND</t>
  </si>
  <si>
    <t>EDGARTOWN</t>
  </si>
  <si>
    <t>OAK BLUFFS</t>
  </si>
  <si>
    <t>TISBURY</t>
  </si>
  <si>
    <t>MATCH</t>
  </si>
  <si>
    <t>MYSTIC VALLEY REGIONAL</t>
  </si>
  <si>
    <t>MELROSE</t>
  </si>
  <si>
    <t>READING</t>
  </si>
  <si>
    <t>WINCHESTER</t>
  </si>
  <si>
    <t>SIZER SCHOOL, A NORTH CENTRAL CHARTER ESSENTIAL SCHOOL</t>
  </si>
  <si>
    <t>FITCHBURG</t>
  </si>
  <si>
    <t>GARDNER</t>
  </si>
  <si>
    <t>WINCHENDON</t>
  </si>
  <si>
    <t>QUABBIN</t>
  </si>
  <si>
    <t>FRANCIS W. PARKER CHARTER ESSENTIAL</t>
  </si>
  <si>
    <t>CONCORD CARLISLE</t>
  </si>
  <si>
    <t>PIONEER VALLEY PERFORMING ARTS</t>
  </si>
  <si>
    <t>BELCHERTOWN</t>
  </si>
  <si>
    <t>GRANBY</t>
  </si>
  <si>
    <t>MONSON</t>
  </si>
  <si>
    <t>PALMER</t>
  </si>
  <si>
    <t>WARE</t>
  </si>
  <si>
    <t>ATHOL ROYALSTON</t>
  </si>
  <si>
    <t>GATEWAY</t>
  </si>
  <si>
    <t>SOUTHWICK TOLLAND GRANVILLE</t>
  </si>
  <si>
    <t>BOSTON RENAISSANCE</t>
  </si>
  <si>
    <t>WHITMAN HANSON</t>
  </si>
  <si>
    <t>RIVER VALLEY</t>
  </si>
  <si>
    <t>NEWBURYPORT</t>
  </si>
  <si>
    <t>GEORGETOWN</t>
  </si>
  <si>
    <t>TRITON</t>
  </si>
  <si>
    <t>RISING TIDE</t>
  </si>
  <si>
    <t>PLYMOUTH</t>
  </si>
  <si>
    <t>CARVER</t>
  </si>
  <si>
    <t>DUXBURY</t>
  </si>
  <si>
    <t>HALIFAX</t>
  </si>
  <si>
    <t>KINGSTON</t>
  </si>
  <si>
    <t>MARSHFIELD</t>
  </si>
  <si>
    <t>MIDDLEBOROUGH</t>
  </si>
  <si>
    <t>PEMBROKE</t>
  </si>
  <si>
    <t>PLYMPTON</t>
  </si>
  <si>
    <t>ROCHESTER</t>
  </si>
  <si>
    <t>WAREHAM</t>
  </si>
  <si>
    <t>FREETOWN LAKEVILLE</t>
  </si>
  <si>
    <t>SILVER LAKE</t>
  </si>
  <si>
    <t>ROXBURY PREPARATORY</t>
  </si>
  <si>
    <t>SALEM ACADEMY</t>
  </si>
  <si>
    <t>HAMILTON WENHAM</t>
  </si>
  <si>
    <t>SEVEN HILLS</t>
  </si>
  <si>
    <t>PROSPECT HILL ACADEMY</t>
  </si>
  <si>
    <t>NORTH READING</t>
  </si>
  <si>
    <t>SOUTH SHORE</t>
  </si>
  <si>
    <t>NORWELL</t>
  </si>
  <si>
    <t>COHASSET</t>
  </si>
  <si>
    <t>HANOVER</t>
  </si>
  <si>
    <t>HINGHAM</t>
  </si>
  <si>
    <t>HULL</t>
  </si>
  <si>
    <t>ROCKLAND</t>
  </si>
  <si>
    <t>SCITUATE</t>
  </si>
  <si>
    <t>STURGIS</t>
  </si>
  <si>
    <t>ATLANTIS</t>
  </si>
  <si>
    <t>FALL RIVER</t>
  </si>
  <si>
    <t>SOMERSET</t>
  </si>
  <si>
    <t>SWANSEA</t>
  </si>
  <si>
    <t>SOMERSET BERKLEY</t>
  </si>
  <si>
    <t>MARTIN LUTHER KING JR CS OF EXCELLENCE</t>
  </si>
  <si>
    <t>PHOENIX CHARTER ACADEMY</t>
  </si>
  <si>
    <t>PIONEER CS OF SCIENCE</t>
  </si>
  <si>
    <t>MANCHESTER ESSEX</t>
  </si>
  <si>
    <t>GLOBAL LEARNING</t>
  </si>
  <si>
    <t>OLD ROCHESTER</t>
  </si>
  <si>
    <t>PIONEER VALLEY CHINESE IMMERSION</t>
  </si>
  <si>
    <t>CONWAY</t>
  </si>
  <si>
    <t>DEERFIELD</t>
  </si>
  <si>
    <t>LEVERETT</t>
  </si>
  <si>
    <t>ORANGE</t>
  </si>
  <si>
    <t>PELHAM</t>
  </si>
  <si>
    <t>SHUTESBURY</t>
  </si>
  <si>
    <t>SUNDERLAND</t>
  </si>
  <si>
    <t>NEW SALEM WENDELL</t>
  </si>
  <si>
    <t>VERITAS PREPARATORY</t>
  </si>
  <si>
    <t>HAMPDEN CS OF SCIENCE EAST</t>
  </si>
  <si>
    <t>PAULO FREIRE SOCIAL JUSTICE</t>
  </si>
  <si>
    <t>BAYSTATE ACADEMY</t>
  </si>
  <si>
    <t>COLLEGIATE CS OF LOWELL</t>
  </si>
  <si>
    <t>CITY ON A HILL - DUDLEY SQUARE</t>
  </si>
  <si>
    <t>PIONEER CS OF SCIENCE II</t>
  </si>
  <si>
    <t>CITY ON A HILL NEW BEDFORD</t>
  </si>
  <si>
    <t>PHOENIX CHARTER ACADEMY SPRINGFIELD</t>
  </si>
  <si>
    <t>ARGOSY COLLEGIATE</t>
  </si>
  <si>
    <t>SPRINGFIELD PREPARATORY</t>
  </si>
  <si>
    <t>NEW HEIGHTS CS OF BROCKTON</t>
  </si>
  <si>
    <t>LIBERTAS ACADEMY</t>
  </si>
  <si>
    <t xml:space="preserve">OLD STURBRIDGE ACADEMY </t>
  </si>
  <si>
    <t>STURBRIDGE</t>
  </si>
  <si>
    <t>BRIMFIELD</t>
  </si>
  <si>
    <t>BROOKFIELD</t>
  </si>
  <si>
    <t>HOLLAND</t>
  </si>
  <si>
    <t>NORTH BROOKFIELD</t>
  </si>
  <si>
    <t>SOUTHBRIDGE</t>
  </si>
  <si>
    <t>WALES</t>
  </si>
  <si>
    <t>HAMPDEN CS OF SCIENCE WEST</t>
  </si>
  <si>
    <t>MAP ACADEMY</t>
  </si>
  <si>
    <t>EQUITY LAB CS</t>
  </si>
  <si>
    <t>PHOENIX CHARTER ACADEMY LAWRENCE</t>
  </si>
  <si>
    <t>FTE</t>
  </si>
  <si>
    <t>Found
Rate</t>
  </si>
  <si>
    <t>Above Found Spend Rate</t>
  </si>
  <si>
    <t>Trans-portion
Rate (Avg
per FTE)</t>
  </si>
  <si>
    <t>Fac
Aid
Rate</t>
  </si>
  <si>
    <t>Total
Rate</t>
  </si>
  <si>
    <t>Priv/HS/Sib FTE</t>
  </si>
  <si>
    <t>Transp
FTE</t>
  </si>
  <si>
    <t>District NSS Cap</t>
  </si>
  <si>
    <t>Total District Tuiton as a Pct of NSS</t>
  </si>
  <si>
    <t>Per Pupil NSS Cap</t>
  </si>
  <si>
    <t>Foundation Tuition</t>
  </si>
  <si>
    <t>Trans-
por-
tation</t>
  </si>
  <si>
    <t>Net School Spending Tuition Cap</t>
  </si>
  <si>
    <t>Facilities</t>
  </si>
  <si>
    <t>Total Tuition</t>
  </si>
  <si>
    <t>Found Rate</t>
  </si>
  <si>
    <t>Transportion Rate 
(Avg per FTE)</t>
  </si>
  <si>
    <t>Fac Aid Rate</t>
  </si>
  <si>
    <t>Total Rate</t>
  </si>
  <si>
    <t>Pre Enro FTE Cap</t>
  </si>
  <si>
    <t>Transp FTE</t>
  </si>
  <si>
    <t>Transportation</t>
  </si>
  <si>
    <t>BERKSHIRE HILLS</t>
  </si>
  <si>
    <t>BERLIN</t>
  </si>
  <si>
    <t>CARLISLE</t>
  </si>
  <si>
    <t>MARION</t>
  </si>
  <si>
    <t>ACUSHNET</t>
  </si>
  <si>
    <t>QUABOAG</t>
  </si>
  <si>
    <t>--</t>
  </si>
  <si>
    <t>Office of District and School Finance</t>
  </si>
  <si>
    <t>Projected FY19 Foundation Rates by Charter School and Sending District (PROJ)(c)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</si>
  <si>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</si>
  <si>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</si>
  <si>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</si>
  <si>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</si>
  <si>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</si>
  <si>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</si>
  <si>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</si>
  <si>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</si>
  <si>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</si>
  <si>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</si>
  <si>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eoy07</t>
  </si>
  <si>
    <t>eoy08</t>
  </si>
  <si>
    <t>eoy09</t>
  </si>
  <si>
    <t>eoy10</t>
  </si>
  <si>
    <t>eoy11</t>
  </si>
  <si>
    <t>eoy12</t>
  </si>
  <si>
    <t>eoy13</t>
  </si>
  <si>
    <t>eoy14</t>
  </si>
  <si>
    <t>eoy15</t>
  </si>
  <si>
    <t>eoy16</t>
  </si>
  <si>
    <t>LEA</t>
  </si>
  <si>
    <t>District</t>
  </si>
  <si>
    <t>sch 19</t>
  </si>
  <si>
    <t>min</t>
  </si>
  <si>
    <t>max</t>
  </si>
  <si>
    <t>ACTON</t>
  </si>
  <si>
    <t>ADAMS</t>
  </si>
  <si>
    <t>ALFORD</t>
  </si>
  <si>
    <t>ASHBURNHAM</t>
  </si>
  <si>
    <t>ASHBY</t>
  </si>
  <si>
    <t>ASHFIELD</t>
  </si>
  <si>
    <t>ATHOL</t>
  </si>
  <si>
    <t>AYER</t>
  </si>
  <si>
    <t>BARRE</t>
  </si>
  <si>
    <t>BECKET</t>
  </si>
  <si>
    <t>BEDFORD</t>
  </si>
  <si>
    <t>BERKLEY</t>
  </si>
  <si>
    <t>BERNARDSTON</t>
  </si>
  <si>
    <t>BLACKSTONE</t>
  </si>
  <si>
    <t>BLANDFORD</t>
  </si>
  <si>
    <t>BOLTON</t>
  </si>
  <si>
    <t>BOXBOROUGH</t>
  </si>
  <si>
    <t>BOXFORD</t>
  </si>
  <si>
    <t>BOYLSTON</t>
  </si>
  <si>
    <t>BREWSTER</t>
  </si>
  <si>
    <t>BRIDGEWATER</t>
  </si>
  <si>
    <t>BUCKLAND</t>
  </si>
  <si>
    <t>CHARLEMONT</t>
  </si>
  <si>
    <t>CHARLTON</t>
  </si>
  <si>
    <t>CHATHAM</t>
  </si>
  <si>
    <t>CHESHIRE</t>
  </si>
  <si>
    <t>CHESTER</t>
  </si>
  <si>
    <t>CHESTERFIELD</t>
  </si>
  <si>
    <t>CHILMARK</t>
  </si>
  <si>
    <t>COLRAIN</t>
  </si>
  <si>
    <t>CUMMINGTON</t>
  </si>
  <si>
    <t>DALTON</t>
  </si>
  <si>
    <t>DENNIS</t>
  </si>
  <si>
    <t>DIGHTON</t>
  </si>
  <si>
    <t>DOUGLAS</t>
  </si>
  <si>
    <t>DOVER</t>
  </si>
  <si>
    <t>DUDLEY</t>
  </si>
  <si>
    <t>DUNSTABLE</t>
  </si>
  <si>
    <t>EAST BROOKFIELD</t>
  </si>
  <si>
    <t>EASTHAM</t>
  </si>
  <si>
    <t>EGREMONT</t>
  </si>
  <si>
    <t>ESSEX</t>
  </si>
  <si>
    <t>FLORIDA</t>
  </si>
  <si>
    <t>FREETOWN</t>
  </si>
  <si>
    <t>AQUINNAH</t>
  </si>
  <si>
    <t>GILL</t>
  </si>
  <si>
    <t>GLOUCESTER</t>
  </si>
  <si>
    <t>GOSHEN</t>
  </si>
  <si>
    <t>GOSNOLD</t>
  </si>
  <si>
    <t>GRANVILLE</t>
  </si>
  <si>
    <t>GREAT BARRINGTON</t>
  </si>
  <si>
    <t>GROTON</t>
  </si>
  <si>
    <t>GROVELAND</t>
  </si>
  <si>
    <t>HAMILTON</t>
  </si>
  <si>
    <t>HAMPDEN</t>
  </si>
  <si>
    <t>HANCOCK</t>
  </si>
  <si>
    <t>HANSON</t>
  </si>
  <si>
    <t>HARDWICK</t>
  </si>
  <si>
    <t>HARWICH</t>
  </si>
  <si>
    <t>HAWLEY</t>
  </si>
  <si>
    <t>HEATH</t>
  </si>
  <si>
    <t>HINSDALE</t>
  </si>
  <si>
    <t>HOLDEN</t>
  </si>
  <si>
    <t>HUBBARDSTON</t>
  </si>
  <si>
    <t>HUNTINGTON</t>
  </si>
  <si>
    <t>IPSWICH</t>
  </si>
  <si>
    <t>LAKEVILLE</t>
  </si>
  <si>
    <t>LANCASTER</t>
  </si>
  <si>
    <t>LANESBOROUGH</t>
  </si>
  <si>
    <t>LEE</t>
  </si>
  <si>
    <t>LENOX</t>
  </si>
  <si>
    <t>LEYDEN</t>
  </si>
  <si>
    <t>LINCOLN</t>
  </si>
  <si>
    <t>MANCHESTER</t>
  </si>
  <si>
    <t>MATTAPOISETT</t>
  </si>
  <si>
    <t>MEDFIELD</t>
  </si>
  <si>
    <t>MENDON</t>
  </si>
  <si>
    <t>MERRIMAC</t>
  </si>
  <si>
    <t>MIDDLEFIELD</t>
  </si>
  <si>
    <t>MIDDLETON</t>
  </si>
  <si>
    <t>MILLVILLE</t>
  </si>
  <si>
    <t>MONROE</t>
  </si>
  <si>
    <t>MONTAGUE</t>
  </si>
  <si>
    <t>MONTEREY</t>
  </si>
  <si>
    <t>MONTGOMERY</t>
  </si>
  <si>
    <t>MOUNT WASHINGTON</t>
  </si>
  <si>
    <t>NANTUCKET</t>
  </si>
  <si>
    <t>NEW ASHFORD</t>
  </si>
  <si>
    <t>NEW BRAINTREE</t>
  </si>
  <si>
    <t>NEWBURY</t>
  </si>
  <si>
    <t>NEW MARLBOROUGH</t>
  </si>
  <si>
    <t>NEW SALEM</t>
  </si>
  <si>
    <t>NORTHFIELD</t>
  </si>
  <si>
    <t>OAKHAM</t>
  </si>
  <si>
    <t>ORLEANS</t>
  </si>
  <si>
    <t>OTIS</t>
  </si>
  <si>
    <t>PAXTON</t>
  </si>
  <si>
    <t>PEPPERELL</t>
  </si>
  <si>
    <t>PERU</t>
  </si>
  <si>
    <t>PETERSHAM</t>
  </si>
  <si>
    <t>PHILLIPSTON</t>
  </si>
  <si>
    <t>PLAINFIELD</t>
  </si>
  <si>
    <t>PRINCETON</t>
  </si>
  <si>
    <t>RAYNHAM</t>
  </si>
  <si>
    <t>REHOBOTH</t>
  </si>
  <si>
    <t>ROCKPORT</t>
  </si>
  <si>
    <t>ROWLEY</t>
  </si>
  <si>
    <t>ROYALSTON</t>
  </si>
  <si>
    <t>RUSSELL</t>
  </si>
  <si>
    <t>RUTLAND</t>
  </si>
  <si>
    <t>SALISBURY</t>
  </si>
  <si>
    <t>SANDISFIELD</t>
  </si>
  <si>
    <t>SEEKONK</t>
  </si>
  <si>
    <t>SHEFFIELD</t>
  </si>
  <si>
    <t>SHELBURNE</t>
  </si>
  <si>
    <t>SHERBORN</t>
  </si>
  <si>
    <t>SHIRLEY</t>
  </si>
  <si>
    <t>SOUTHWICK</t>
  </si>
  <si>
    <t>SPENCER</t>
  </si>
  <si>
    <t>STERLING</t>
  </si>
  <si>
    <t>STOCKBRIDGE</t>
  </si>
  <si>
    <t>STOW</t>
  </si>
  <si>
    <t>SUTTON</t>
  </si>
  <si>
    <t>TEMPLETON</t>
  </si>
  <si>
    <t>TOLLAND</t>
  </si>
  <si>
    <t>TOPSFIELD</t>
  </si>
  <si>
    <t>TOWNSEND</t>
  </si>
  <si>
    <t>TYRINGHAM</t>
  </si>
  <si>
    <t>UPTON</t>
  </si>
  <si>
    <t>WARREN</t>
  </si>
  <si>
    <t>WARWICK</t>
  </si>
  <si>
    <t>WASHINGTON</t>
  </si>
  <si>
    <t>WAYLAND</t>
  </si>
  <si>
    <t>WELLESLEY</t>
  </si>
  <si>
    <t>WELLFLEET</t>
  </si>
  <si>
    <t>WENDELL</t>
  </si>
  <si>
    <t>WENHAM</t>
  </si>
  <si>
    <t>WEST BROOKFIELD</t>
  </si>
  <si>
    <t>WESTMINSTER</t>
  </si>
  <si>
    <t>WEST NEWBURY</t>
  </si>
  <si>
    <t>WESTON</t>
  </si>
  <si>
    <t>WEST STOCKBRIDGE</t>
  </si>
  <si>
    <t>WEST TISBURY</t>
  </si>
  <si>
    <t>WHITMAN</t>
  </si>
  <si>
    <t>WILBRAHAM</t>
  </si>
  <si>
    <t>WILLIAMSTOWN</t>
  </si>
  <si>
    <t>WINDSOR</t>
  </si>
  <si>
    <t>WORTHINGTON</t>
  </si>
  <si>
    <t>YARMOUTH</t>
  </si>
  <si>
    <t>SOUTHFIELD</t>
  </si>
  <si>
    <t>NORTHAMPTON SMITH</t>
  </si>
  <si>
    <t>DOVER SHERBORN</t>
  </si>
  <si>
    <t>FARMINGTON RIVER</t>
  </si>
  <si>
    <t>HAWLEMONT</t>
  </si>
  <si>
    <t>MASCONOMET</t>
  </si>
  <si>
    <t>SOUTHERN BERKSHIRE</t>
  </si>
  <si>
    <t>TANTASQUA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</si>
  <si>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</si>
  <si>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</si>
  <si>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</si>
  <si>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</si>
  <si>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</si>
  <si>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</si>
  <si>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</si>
  <si>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</si>
  <si>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</si>
  <si>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</si>
  <si>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</si>
  <si>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</si>
  <si>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</si>
  <si>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</si>
  <si>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</si>
  <si>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</si>
  <si>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</si>
  <si>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</si>
  <si>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</si>
  <si>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</si>
  <si>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</si>
  <si>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</si>
  <si>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</si>
  <si>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</si>
  <si>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</si>
  <si>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</si>
  <si>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</si>
  <si>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FY18</t>
  </si>
  <si>
    <t>eoy17</t>
  </si>
  <si>
    <t>Historical Budgeted Above Foundation Spending Percentages</t>
  </si>
  <si>
    <t>Chalocsend
(charter school,  district where school is located, sending district)</t>
  </si>
  <si>
    <t>Found-
ation
Rate</t>
  </si>
  <si>
    <t>Total Tuition Rate</t>
  </si>
  <si>
    <t>District
NSS
Cap</t>
  </si>
  <si>
    <t>Per Pupil NSS Cap Rate</t>
  </si>
  <si>
    <t>Total
Tuition for chalocsend</t>
  </si>
  <si>
    <t>ESSEX NORTH SHORE</t>
  </si>
  <si>
    <t>Sibling Tuition</t>
  </si>
  <si>
    <t>NSS Sibling FTE</t>
  </si>
  <si>
    <t>All Sibling FTE</t>
  </si>
  <si>
    <t>Total
Tuition for LEA 
(w/FY17 Adj)</t>
  </si>
  <si>
    <t>State Paid Sibling Tuition</t>
  </si>
  <si>
    <t>State Paid Sibling FTE</t>
  </si>
  <si>
    <r>
      <t xml:space="preserve">Chalocsend
</t>
    </r>
    <r>
      <rPr>
        <sz val="8"/>
        <rFont val="Calibri"/>
        <family val="2"/>
        <scheme val="minor"/>
      </rPr>
      <t>(charter school,  district where school is located, sending district)</t>
    </r>
  </si>
  <si>
    <t>Final FY18 Rates by Charter School and Sending District (Q4)</t>
  </si>
  <si>
    <t>Projected FY19 Foundation Rates by Charter School and Sending District (PROJ)(e)</t>
  </si>
  <si>
    <t>Transpor-tation
(Avg per FTE)</t>
  </si>
  <si>
    <t>2019 Charter Tuition Rate Components, July 2018</t>
  </si>
  <si>
    <t xml:space="preserve">FY18
</t>
  </si>
  <si>
    <t xml:space="preserve">19Q1c
 April
</t>
  </si>
  <si>
    <t xml:space="preserve">19Q1e
July
</t>
  </si>
  <si>
    <t xml:space="preserve">  A B O V E    F N D    R A T E     H I S T O R Y</t>
  </si>
  <si>
    <t xml:space="preserve">     P R O J E C T E D     2 0 1 9     R A T E S</t>
  </si>
  <si>
    <t xml:space="preserve">Foun-
dation
</t>
  </si>
  <si>
    <t xml:space="preserve">Above
Foun-
dation
</t>
  </si>
  <si>
    <t xml:space="preserve">Facil-
ities
</t>
  </si>
  <si>
    <t xml:space="preserve">FY19
Total
Rate
</t>
  </si>
  <si>
    <t xml:space="preserve">Change
from
FY18
</t>
  </si>
  <si>
    <t>Found</t>
  </si>
  <si>
    <t>Op</t>
  </si>
  <si>
    <t>Base</t>
  </si>
  <si>
    <t>Lea</t>
  </si>
  <si>
    <t>Status</t>
  </si>
  <si>
    <t>WAF</t>
  </si>
  <si>
    <t>Decile</t>
  </si>
  <si>
    <t>Rate</t>
  </si>
  <si>
    <t>SOUTHWICK TOLLAND</t>
  </si>
  <si>
    <t>STATE AVERAGE</t>
  </si>
  <si>
    <t>17 - PROJa  chartrate.xlsm</t>
  </si>
  <si>
    <t>12 - PROJe  chartrate.xls</t>
  </si>
  <si>
    <t>FY19 District Foundation Rates, Wage Adjustment Factor &amp; Decile (Q1)(e)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</si>
</sst>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_);[Red]\(0\)"/>
    <numFmt numFmtId="165" formatCode="0.0%"/>
    <numFmt numFmtId="166" formatCode="#,##0.0_);[Red]\(#,##0.0\)"/>
    <numFmt numFmtId="167" formatCode="#,##0.0"/>
    <numFmt numFmtId="168" formatCode="m/d/yy"/>
    <numFmt numFmtId="169" formatCode="0.000"/>
    <numFmt numFmtId="170" formatCode="#,##0.0000_);\(#,##0.0000\)"/>
  </numFmts>
  <fonts count="41" x14ac:knownFonts="1">
    <font>
      <sz val="11"/>
      <color theme="1"/>
      <name val="Calibri"/>
      <family val="2"/>
    </font>
    <font>
      <sz val="11"/>
      <name val="Calibri"/>
      <family val="2"/>
    </font>
    <font>
      <b/>
      <sz val="22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9"/>
      <color theme="1" tint="0.34998626667073579"/>
      <name val="Calibri"/>
      <family val="2"/>
      <scheme val="minor"/>
    </font>
    <font>
      <sz val="9"/>
      <color rgb="FFDDD9C3"/>
      <name val="Calibri"/>
      <family val="2"/>
    </font>
    <font>
      <sz val="9"/>
      <color rgb="FFFBFCD2"/>
      <name val="Calibri"/>
      <family val="2"/>
    </font>
    <font>
      <b/>
      <sz val="9"/>
      <color rgb="FFDDD9C3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indexed="4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4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2F0C3"/>
      <name val="Calibri"/>
      <family val="2"/>
      <scheme val="minor"/>
    </font>
    <font>
      <sz val="10"/>
      <color rgb="FFF2F0C3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8"/>
      <name val="Arial"/>
    </font>
    <font>
      <sz val="14"/>
      <name val="Calibri"/>
      <family val="2"/>
      <scheme val="minor"/>
    </font>
    <font>
      <sz val="6"/>
      <name val="Calibri"/>
      <family val="2"/>
      <scheme val="minor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2F0C3"/>
        <bgColor indexed="64"/>
      </patternFill>
    </fill>
    <fill>
      <patternFill patternType="solid">
        <fgColor rgb="FFF8B8B8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28" fillId="0" borderId="0"/>
    <xf numFmtId="9" fontId="28" fillId="0" borderId="0" applyFont="0" applyFill="0" applyBorder="0" applyAlignment="0" applyProtection="0"/>
    <xf numFmtId="0" fontId="35" fillId="0" borderId="0"/>
    <xf numFmtId="43" fontId="38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center"/>
    </xf>
    <xf numFmtId="0" fontId="1" fillId="0" borderId="1" xfId="1" applyBorder="1"/>
    <xf numFmtId="0" fontId="1" fillId="2" borderId="2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center" wrapText="1"/>
    </xf>
    <xf numFmtId="0" fontId="1" fillId="2" borderId="3" xfId="1" applyFill="1" applyBorder="1" applyAlignment="1">
      <alignment horizontal="center" wrapText="1"/>
    </xf>
    <xf numFmtId="0" fontId="1" fillId="2" borderId="4" xfId="1" applyFill="1" applyBorder="1" applyAlignment="1">
      <alignment horizontal="center" wrapText="1"/>
    </xf>
    <xf numFmtId="0" fontId="1" fillId="3" borderId="5" xfId="1" applyFill="1" applyBorder="1" applyAlignment="1">
      <alignment horizontal="center" wrapText="1"/>
    </xf>
    <xf numFmtId="0" fontId="1" fillId="2" borderId="6" xfId="1" applyFill="1" applyBorder="1" applyAlignment="1">
      <alignment horizontal="center" wrapText="1"/>
    </xf>
    <xf numFmtId="0" fontId="1" fillId="2" borderId="1" xfId="1" applyFill="1" applyBorder="1" applyAlignment="1">
      <alignment horizontal="center" wrapText="1"/>
    </xf>
    <xf numFmtId="0" fontId="1" fillId="2" borderId="7" xfId="1" applyFill="1" applyBorder="1" applyAlignment="1">
      <alignment horizontal="center" wrapText="1"/>
    </xf>
    <xf numFmtId="0" fontId="1" fillId="3" borderId="8" xfId="1" applyFill="1" applyBorder="1" applyAlignment="1">
      <alignment horizontal="center" wrapText="1"/>
    </xf>
    <xf numFmtId="0" fontId="1" fillId="0" borderId="0" xfId="1" applyAlignment="1">
      <alignment horizontal="left"/>
    </xf>
    <xf numFmtId="37" fontId="1" fillId="0" borderId="0" xfId="1" applyNumberFormat="1" applyAlignment="1">
      <alignment horizontal="center"/>
    </xf>
    <xf numFmtId="0" fontId="1" fillId="0" borderId="0" xfId="1" applyBorder="1" applyAlignment="1">
      <alignment horizontal="center"/>
    </xf>
    <xf numFmtId="0" fontId="1" fillId="3" borderId="3" xfId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center" wrapText="1"/>
    </xf>
    <xf numFmtId="0" fontId="5" fillId="0" borderId="0" xfId="0" applyFont="1"/>
    <xf numFmtId="0" fontId="6" fillId="5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8" fillId="0" borderId="0" xfId="0" applyFont="1"/>
    <xf numFmtId="0" fontId="9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0" fontId="5" fillId="0" borderId="0" xfId="0" applyNumberFormat="1" applyFont="1" applyAlignment="1">
      <alignment horizontal="right" indent="1"/>
    </xf>
    <xf numFmtId="38" fontId="5" fillId="0" borderId="0" xfId="0" applyNumberFormat="1" applyFont="1" applyAlignment="1">
      <alignment horizontal="right" indent="1"/>
    </xf>
    <xf numFmtId="165" fontId="5" fillId="0" borderId="0" xfId="2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right" indent="1"/>
    </xf>
    <xf numFmtId="0" fontId="10" fillId="0" borderId="0" xfId="0" applyFont="1" applyFill="1" applyAlignment="1">
      <alignment horizontal="left" indent="2"/>
    </xf>
    <xf numFmtId="0" fontId="5" fillId="4" borderId="9" xfId="0" applyFont="1" applyFill="1" applyBorder="1" applyAlignment="1">
      <alignment horizontal="center"/>
    </xf>
    <xf numFmtId="38" fontId="5" fillId="4" borderId="10" xfId="0" quotePrefix="1" applyNumberFormat="1" applyFont="1" applyFill="1" applyBorder="1" applyAlignment="1">
      <alignment horizontal="center"/>
    </xf>
    <xf numFmtId="40" fontId="5" fillId="4" borderId="10" xfId="0" applyNumberFormat="1" applyFont="1" applyFill="1" applyBorder="1" applyAlignment="1">
      <alignment horizontal="right"/>
    </xf>
    <xf numFmtId="38" fontId="5" fillId="4" borderId="10" xfId="0" quotePrefix="1" applyNumberFormat="1" applyFont="1" applyFill="1" applyBorder="1" applyAlignment="1">
      <alignment horizontal="right"/>
    </xf>
    <xf numFmtId="38" fontId="5" fillId="4" borderId="11" xfId="0" applyNumberFormat="1" applyFont="1" applyFill="1" applyBorder="1" applyAlignment="1">
      <alignment horizontal="right"/>
    </xf>
    <xf numFmtId="40" fontId="5" fillId="4" borderId="9" xfId="0" applyNumberFormat="1" applyFont="1" applyFill="1" applyBorder="1" applyAlignment="1">
      <alignment horizontal="right" indent="1"/>
    </xf>
    <xf numFmtId="40" fontId="5" fillId="4" borderId="10" xfId="0" applyNumberFormat="1" applyFont="1" applyFill="1" applyBorder="1" applyAlignment="1">
      <alignment horizontal="right" indent="1"/>
    </xf>
    <xf numFmtId="40" fontId="5" fillId="4" borderId="10" xfId="0" quotePrefix="1" applyNumberFormat="1" applyFont="1" applyFill="1" applyBorder="1" applyAlignment="1">
      <alignment horizontal="center"/>
    </xf>
    <xf numFmtId="40" fontId="5" fillId="4" borderId="11" xfId="0" quotePrefix="1" applyNumberFormat="1" applyFont="1" applyFill="1" applyBorder="1" applyAlignment="1">
      <alignment horizontal="center"/>
    </xf>
    <xf numFmtId="37" fontId="5" fillId="4" borderId="9" xfId="0" applyNumberFormat="1" applyFon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  <xf numFmtId="37" fontId="5" fillId="4" borderId="11" xfId="0" applyNumberFormat="1" applyFont="1" applyFill="1" applyBorder="1" applyAlignment="1">
      <alignment horizontal="right" indent="1"/>
    </xf>
    <xf numFmtId="38" fontId="5" fillId="4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/>
    </xf>
    <xf numFmtId="17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/>
    </xf>
    <xf numFmtId="0" fontId="15" fillId="6" borderId="2" xfId="3" applyFont="1" applyFill="1" applyBorder="1" applyAlignment="1">
      <alignment horizontal="center"/>
    </xf>
    <xf numFmtId="0" fontId="15" fillId="6" borderId="3" xfId="3" applyFont="1" applyFill="1" applyBorder="1"/>
    <xf numFmtId="0" fontId="18" fillId="7" borderId="10" xfId="1" applyFont="1" applyFill="1" applyBorder="1" applyAlignment="1">
      <alignment horizontal="center"/>
    </xf>
    <xf numFmtId="0" fontId="15" fillId="6" borderId="10" xfId="1" applyFont="1" applyFill="1" applyBorder="1" applyAlignment="1">
      <alignment horizontal="center"/>
    </xf>
    <xf numFmtId="0" fontId="15" fillId="6" borderId="12" xfId="1" applyFont="1" applyFill="1" applyBorder="1" applyAlignment="1">
      <alignment horizontal="center"/>
    </xf>
    <xf numFmtId="0" fontId="15" fillId="6" borderId="13" xfId="3" applyFont="1" applyFill="1" applyBorder="1" applyAlignment="1">
      <alignment horizontal="center"/>
    </xf>
    <xf numFmtId="0" fontId="15" fillId="6" borderId="0" xfId="3" applyFont="1" applyFill="1" applyBorder="1"/>
    <xf numFmtId="0" fontId="19" fillId="6" borderId="13" xfId="1" applyFont="1" applyFill="1" applyBorder="1" applyAlignment="1">
      <alignment horizontal="center"/>
    </xf>
    <xf numFmtId="0" fontId="19" fillId="6" borderId="13" xfId="3" applyFont="1" applyFill="1" applyBorder="1" applyAlignment="1">
      <alignment horizontal="center"/>
    </xf>
    <xf numFmtId="0" fontId="19" fillId="6" borderId="14" xfId="3" applyFont="1" applyFill="1" applyBorder="1" applyAlignment="1">
      <alignment horizontal="center"/>
    </xf>
    <xf numFmtId="0" fontId="15" fillId="6" borderId="2" xfId="1" applyFont="1" applyFill="1" applyBorder="1" applyAlignment="1">
      <alignment horizontal="center"/>
    </xf>
    <xf numFmtId="0" fontId="15" fillId="6" borderId="4" xfId="1" applyFont="1" applyFill="1" applyBorder="1" applyAlignment="1">
      <alignment horizontal="center"/>
    </xf>
    <xf numFmtId="0" fontId="15" fillId="6" borderId="13" xfId="1" applyFont="1" applyFill="1" applyBorder="1" applyAlignment="1">
      <alignment horizontal="center"/>
    </xf>
    <xf numFmtId="0" fontId="15" fillId="6" borderId="14" xfId="3" applyFont="1" applyFill="1" applyBorder="1" applyAlignment="1">
      <alignment horizontal="center"/>
    </xf>
    <xf numFmtId="0" fontId="15" fillId="6" borderId="6" xfId="1" applyFont="1" applyFill="1" applyBorder="1" applyAlignment="1">
      <alignment horizontal="center"/>
    </xf>
    <xf numFmtId="0" fontId="15" fillId="6" borderId="7" xfId="1" applyFont="1" applyFill="1" applyBorder="1" applyAlignment="1">
      <alignment horizontal="center"/>
    </xf>
    <xf numFmtId="0" fontId="15" fillId="6" borderId="9" xfId="3" applyFont="1" applyFill="1" applyBorder="1" applyAlignment="1">
      <alignment horizontal="center" vertical="top"/>
    </xf>
    <xf numFmtId="0" fontId="15" fillId="6" borderId="10" xfId="3" applyFont="1" applyFill="1" applyBorder="1" applyAlignment="1">
      <alignment vertical="top"/>
    </xf>
    <xf numFmtId="0" fontId="15" fillId="6" borderId="9" xfId="1" applyFont="1" applyFill="1" applyBorder="1" applyAlignment="1">
      <alignment horizontal="center"/>
    </xf>
    <xf numFmtId="0" fontId="20" fillId="6" borderId="9" xfId="3" applyFont="1" applyFill="1" applyBorder="1" applyAlignment="1">
      <alignment horizontal="center" vertical="top"/>
    </xf>
    <xf numFmtId="0" fontId="20" fillId="6" borderId="12" xfId="3" applyFont="1" applyFill="1" applyBorder="1" applyAlignment="1">
      <alignment horizontal="center" vertical="top"/>
    </xf>
    <xf numFmtId="0" fontId="15" fillId="0" borderId="0" xfId="3" applyFont="1" applyAlignment="1" applyProtection="1">
      <alignment horizontal="center"/>
    </xf>
    <xf numFmtId="0" fontId="15" fillId="0" borderId="0" xfId="3" applyFont="1" applyFill="1" applyAlignment="1" applyProtection="1">
      <alignment horizontal="left"/>
    </xf>
    <xf numFmtId="40" fontId="15" fillId="0" borderId="0" xfId="1" applyNumberFormat="1" applyFont="1" applyAlignment="1">
      <alignment horizontal="center"/>
    </xf>
    <xf numFmtId="0" fontId="15" fillId="0" borderId="0" xfId="3" applyFont="1" applyFill="1" applyAlignment="1" applyProtection="1">
      <alignment horizontal="center"/>
    </xf>
    <xf numFmtId="0" fontId="15" fillId="0" borderId="0" xfId="4" applyFont="1" applyAlignment="1">
      <alignment horizontal="center"/>
    </xf>
    <xf numFmtId="0" fontId="15" fillId="0" borderId="0" xfId="4" applyFont="1" applyAlignment="1">
      <alignment horizontal="left"/>
    </xf>
    <xf numFmtId="0" fontId="18" fillId="7" borderId="0" xfId="3" applyFont="1" applyFill="1" applyAlignment="1">
      <alignment horizontal="center"/>
    </xf>
    <xf numFmtId="0" fontId="18" fillId="7" borderId="0" xfId="3" applyFont="1" applyFill="1" applyAlignment="1" applyProtection="1">
      <alignment horizontal="left"/>
    </xf>
    <xf numFmtId="40" fontId="15" fillId="6" borderId="0" xfId="1" applyNumberFormat="1" applyFont="1" applyFill="1" applyAlignment="1">
      <alignment horizontal="center"/>
    </xf>
    <xf numFmtId="40" fontId="18" fillId="7" borderId="0" xfId="3" applyNumberFormat="1" applyFont="1" applyFill="1" applyAlignment="1">
      <alignment horizontal="center"/>
    </xf>
    <xf numFmtId="0" fontId="13" fillId="0" borderId="0" xfId="1" applyFont="1" applyAlignment="1">
      <alignment horizontal="left"/>
    </xf>
    <xf numFmtId="0" fontId="21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18" fillId="7" borderId="12" xfId="1" applyFont="1" applyFill="1" applyBorder="1" applyAlignment="1">
      <alignment horizontal="center"/>
    </xf>
    <xf numFmtId="0" fontId="19" fillId="6" borderId="14" xfId="1" applyFont="1" applyFill="1" applyBorder="1" applyAlignment="1">
      <alignment horizontal="center"/>
    </xf>
    <xf numFmtId="0" fontId="15" fillId="6" borderId="14" xfId="1" applyFont="1" applyFill="1" applyBorder="1" applyAlignment="1">
      <alignment horizontal="center"/>
    </xf>
    <xf numFmtId="0" fontId="23" fillId="0" borderId="0" xfId="5" applyFont="1"/>
    <xf numFmtId="0" fontId="24" fillId="0" borderId="0" xfId="5" applyFont="1"/>
    <xf numFmtId="0" fontId="25" fillId="8" borderId="0" xfId="5" applyFont="1" applyFill="1" applyBorder="1" applyAlignment="1">
      <alignment horizontal="center" wrapText="1"/>
    </xf>
    <xf numFmtId="0" fontId="25" fillId="8" borderId="0" xfId="5" applyFont="1" applyFill="1" applyBorder="1" applyAlignment="1">
      <alignment horizontal="left" wrapText="1" indent="2"/>
    </xf>
    <xf numFmtId="0" fontId="26" fillId="0" borderId="0" xfId="5" applyFont="1" applyFill="1"/>
    <xf numFmtId="0" fontId="10" fillId="0" borderId="0" xfId="5" applyFont="1"/>
    <xf numFmtId="3" fontId="26" fillId="8" borderId="3" xfId="5" quotePrefix="1" applyNumberFormat="1" applyFont="1" applyFill="1" applyBorder="1" applyAlignment="1">
      <alignment horizontal="center"/>
    </xf>
    <xf numFmtId="167" fontId="26" fillId="8" borderId="3" xfId="5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 vertical="center"/>
    </xf>
    <xf numFmtId="40" fontId="0" fillId="0" borderId="0" xfId="0" applyNumberFormat="1"/>
    <xf numFmtId="0" fontId="28" fillId="0" borderId="0" xfId="6"/>
    <xf numFmtId="0" fontId="28" fillId="0" borderId="0" xfId="6" applyAlignment="1">
      <alignment horizontal="center"/>
    </xf>
    <xf numFmtId="3" fontId="26" fillId="8" borderId="3" xfId="5" applyNumberFormat="1" applyFont="1" applyFill="1" applyBorder="1" applyAlignment="1">
      <alignment horizontal="center"/>
    </xf>
    <xf numFmtId="4" fontId="26" fillId="8" borderId="3" xfId="5" applyNumberFormat="1" applyFont="1" applyFill="1" applyBorder="1" applyAlignment="1">
      <alignment horizontal="center"/>
    </xf>
    <xf numFmtId="37" fontId="26" fillId="8" borderId="3" xfId="5" quotePrefix="1" applyNumberFormat="1" applyFont="1" applyFill="1" applyBorder="1" applyAlignment="1">
      <alignment horizontal="center"/>
    </xf>
    <xf numFmtId="37" fontId="26" fillId="8" borderId="3" xfId="5" applyNumberFormat="1" applyFont="1" applyFill="1" applyBorder="1" applyAlignment="1">
      <alignment horizontal="center"/>
    </xf>
    <xf numFmtId="37" fontId="28" fillId="0" borderId="0" xfId="6" applyNumberFormat="1"/>
    <xf numFmtId="38" fontId="1" fillId="0" borderId="0" xfId="6" applyNumberFormat="1" applyFont="1" applyAlignment="1">
      <alignment horizontal="right" indent="1"/>
    </xf>
    <xf numFmtId="40" fontId="1" fillId="0" borderId="0" xfId="6" applyNumberFormat="1" applyFont="1" applyAlignment="1">
      <alignment horizontal="right" indent="1"/>
    </xf>
    <xf numFmtId="37" fontId="1" fillId="0" borderId="0" xfId="6" applyNumberFormat="1" applyFont="1" applyAlignment="1"/>
    <xf numFmtId="37" fontId="1" fillId="0" borderId="0" xfId="6" applyNumberFormat="1" applyFont="1" applyAlignment="1">
      <alignment horizontal="right" indent="1"/>
    </xf>
    <xf numFmtId="38" fontId="1" fillId="0" borderId="0" xfId="6" applyNumberFormat="1" applyFont="1" applyAlignment="1">
      <alignment horizontal="center"/>
    </xf>
    <xf numFmtId="165" fontId="1" fillId="0" borderId="0" xfId="7" applyNumberFormat="1" applyFont="1" applyAlignment="1">
      <alignment horizontal="center"/>
    </xf>
    <xf numFmtId="38" fontId="28" fillId="0" borderId="0" xfId="6" applyNumberFormat="1" applyAlignment="1">
      <alignment horizontal="right" indent="1"/>
    </xf>
    <xf numFmtId="0" fontId="1" fillId="0" borderId="0" xfId="6" applyFont="1" applyAlignment="1">
      <alignment horizontal="left"/>
    </xf>
    <xf numFmtId="0" fontId="1" fillId="0" borderId="0" xfId="6" applyFont="1" applyAlignment="1">
      <alignment horizontal="center"/>
    </xf>
    <xf numFmtId="0" fontId="29" fillId="8" borderId="10" xfId="5" applyFont="1" applyFill="1" applyBorder="1" applyAlignment="1">
      <alignment horizontal="center" wrapText="1"/>
    </xf>
    <xf numFmtId="0" fontId="30" fillId="8" borderId="0" xfId="5" applyFont="1" applyFill="1"/>
    <xf numFmtId="0" fontId="29" fillId="8" borderId="10" xfId="5" applyFont="1" applyFill="1" applyBorder="1" applyAlignment="1">
      <alignment horizontal="left" wrapText="1"/>
    </xf>
    <xf numFmtId="0" fontId="31" fillId="0" borderId="0" xfId="5" applyFont="1" applyAlignment="1">
      <alignment horizontal="left" vertical="center"/>
    </xf>
    <xf numFmtId="0" fontId="28" fillId="0" borderId="0" xfId="6" applyAlignment="1">
      <alignment horizontal="left" vertical="center"/>
    </xf>
    <xf numFmtId="0" fontId="32" fillId="0" borderId="0" xfId="5" applyFont="1" applyAlignment="1">
      <alignment horizontal="left" vertical="center"/>
    </xf>
    <xf numFmtId="0" fontId="28" fillId="0" borderId="0" xfId="6" applyFont="1" applyAlignment="1">
      <alignment vertical="center"/>
    </xf>
    <xf numFmtId="0" fontId="28" fillId="0" borderId="0" xfId="6" applyFont="1" applyAlignment="1">
      <alignment horizontal="center" vertical="center"/>
    </xf>
    <xf numFmtId="0" fontId="33" fillId="9" borderId="9" xfId="6" applyFont="1" applyFill="1" applyBorder="1" applyAlignment="1">
      <alignment vertical="center"/>
    </xf>
    <xf numFmtId="0" fontId="33" fillId="9" borderId="10" xfId="6" applyFont="1" applyFill="1" applyBorder="1" applyAlignment="1">
      <alignment vertical="center"/>
    </xf>
    <xf numFmtId="0" fontId="33" fillId="9" borderId="11" xfId="6" applyFont="1" applyFill="1" applyBorder="1" applyAlignment="1">
      <alignment vertical="center"/>
    </xf>
    <xf numFmtId="0" fontId="33" fillId="0" borderId="0" xfId="6" applyFont="1" applyAlignment="1">
      <alignment vertical="center"/>
    </xf>
    <xf numFmtId="0" fontId="33" fillId="9" borderId="10" xfId="6" applyFont="1" applyFill="1" applyBorder="1" applyAlignment="1">
      <alignment horizontal="center" vertical="center"/>
    </xf>
    <xf numFmtId="0" fontId="25" fillId="10" borderId="2" xfId="5" applyFont="1" applyFill="1" applyBorder="1" applyAlignment="1">
      <alignment horizontal="center" wrapText="1"/>
    </xf>
    <xf numFmtId="0" fontId="25" fillId="10" borderId="3" xfId="5" applyFont="1" applyFill="1" applyBorder="1" applyAlignment="1">
      <alignment horizontal="center" wrapText="1"/>
    </xf>
    <xf numFmtId="0" fontId="25" fillId="10" borderId="3" xfId="5" applyFont="1" applyFill="1" applyBorder="1" applyAlignment="1">
      <alignment horizontal="left" wrapText="1" indent="2"/>
    </xf>
    <xf numFmtId="0" fontId="25" fillId="10" borderId="4" xfId="5" applyFont="1" applyFill="1" applyBorder="1" applyAlignment="1">
      <alignment horizontal="center" wrapText="1"/>
    </xf>
    <xf numFmtId="0" fontId="14" fillId="10" borderId="9" xfId="5" applyFont="1" applyFill="1" applyBorder="1" applyAlignment="1">
      <alignment horizontal="center" wrapText="1"/>
    </xf>
    <xf numFmtId="0" fontId="27" fillId="10" borderId="10" xfId="5" applyFont="1" applyFill="1" applyBorder="1" applyAlignment="1">
      <alignment horizontal="center" wrapText="1"/>
    </xf>
    <xf numFmtId="0" fontId="27" fillId="10" borderId="10" xfId="5" applyFont="1" applyFill="1" applyBorder="1" applyAlignment="1">
      <alignment horizontal="left" wrapText="1"/>
    </xf>
    <xf numFmtId="0" fontId="27" fillId="10" borderId="11" xfId="5" applyFont="1" applyFill="1" applyBorder="1" applyAlignment="1">
      <alignment horizontal="left" wrapText="1"/>
    </xf>
    <xf numFmtId="0" fontId="27" fillId="10" borderId="9" xfId="5" applyFont="1" applyFill="1" applyBorder="1" applyAlignment="1">
      <alignment horizontal="center" wrapText="1"/>
    </xf>
    <xf numFmtId="0" fontId="27" fillId="10" borderId="11" xfId="5" applyFont="1" applyFill="1" applyBorder="1" applyAlignment="1">
      <alignment horizontal="center" wrapText="1"/>
    </xf>
    <xf numFmtId="0" fontId="34" fillId="0" borderId="0" xfId="6" applyFont="1" applyAlignment="1">
      <alignment horizontal="center"/>
    </xf>
    <xf numFmtId="0" fontId="34" fillId="0" borderId="0" xfId="6" applyFont="1" applyAlignment="1">
      <alignment horizontal="left"/>
    </xf>
    <xf numFmtId="40" fontId="34" fillId="0" borderId="0" xfId="6" applyNumberFormat="1" applyFont="1" applyAlignment="1">
      <alignment horizontal="center"/>
    </xf>
    <xf numFmtId="38" fontId="34" fillId="0" borderId="0" xfId="6" applyNumberFormat="1" applyFont="1" applyAlignment="1">
      <alignment horizontal="center"/>
    </xf>
    <xf numFmtId="0" fontId="33" fillId="0" borderId="0" xfId="6" applyFont="1"/>
    <xf numFmtId="38" fontId="33" fillId="0" borderId="0" xfId="6" applyNumberFormat="1" applyFont="1" applyAlignment="1">
      <alignment horizontal="center"/>
    </xf>
    <xf numFmtId="3" fontId="26" fillId="10" borderId="3" xfId="5" quotePrefix="1" applyNumberFormat="1" applyFont="1" applyFill="1" applyBorder="1" applyAlignment="1">
      <alignment horizontal="center"/>
    </xf>
    <xf numFmtId="167" fontId="26" fillId="10" borderId="3" xfId="5" applyNumberFormat="1" applyFont="1" applyFill="1" applyBorder="1" applyAlignment="1">
      <alignment horizontal="center"/>
    </xf>
    <xf numFmtId="40" fontId="1" fillId="0" borderId="0" xfId="6" applyNumberFormat="1" applyFont="1" applyAlignment="1">
      <alignment horizontal="center"/>
    </xf>
    <xf numFmtId="38" fontId="28" fillId="0" borderId="0" xfId="6" applyNumberFormat="1"/>
    <xf numFmtId="0" fontId="36" fillId="0" borderId="0" xfId="8" applyFont="1" applyAlignment="1">
      <alignment horizontal="left" vertical="center"/>
    </xf>
    <xf numFmtId="0" fontId="10" fillId="0" borderId="0" xfId="8" applyFont="1"/>
    <xf numFmtId="0" fontId="10" fillId="0" borderId="0" xfId="8" applyFont="1" applyAlignment="1">
      <alignment horizontal="center" wrapText="1"/>
    </xf>
    <xf numFmtId="0" fontId="37" fillId="0" borderId="0" xfId="8" applyFont="1" applyAlignment="1">
      <alignment horizontal="center" vertical="center" wrapText="1"/>
    </xf>
    <xf numFmtId="0" fontId="10" fillId="0" borderId="0" xfId="8" applyFont="1" applyAlignment="1">
      <alignment horizontal="center"/>
    </xf>
    <xf numFmtId="37" fontId="10" fillId="0" borderId="0" xfId="8" applyNumberFormat="1" applyFont="1" applyAlignment="1">
      <alignment horizontal="center" vertical="center"/>
    </xf>
    <xf numFmtId="168" fontId="10" fillId="0" borderId="0" xfId="8" applyNumberFormat="1" applyFont="1" applyAlignment="1">
      <alignment horizontal="center"/>
    </xf>
    <xf numFmtId="0" fontId="22" fillId="0" borderId="0" xfId="8" applyFont="1" applyAlignment="1">
      <alignment horizontal="left" vertical="center"/>
    </xf>
    <xf numFmtId="0" fontId="37" fillId="0" borderId="0" xfId="8" applyFont="1" applyAlignment="1">
      <alignment horizontal="center"/>
    </xf>
    <xf numFmtId="0" fontId="10" fillId="5" borderId="2" xfId="8" applyFont="1" applyFill="1" applyBorder="1" applyAlignment="1">
      <alignment horizontal="center"/>
    </xf>
    <xf numFmtId="0" fontId="10" fillId="5" borderId="3" xfId="8" applyFont="1" applyFill="1" applyBorder="1" applyAlignment="1">
      <alignment horizontal="center"/>
    </xf>
    <xf numFmtId="0" fontId="10" fillId="5" borderId="4" xfId="8" applyFont="1" applyFill="1" applyBorder="1" applyAlignment="1">
      <alignment horizontal="center"/>
    </xf>
    <xf numFmtId="0" fontId="10" fillId="0" borderId="0" xfId="8" applyFont="1" applyFill="1" applyBorder="1" applyAlignment="1">
      <alignment horizontal="center"/>
    </xf>
    <xf numFmtId="0" fontId="10" fillId="5" borderId="13" xfId="8" applyFont="1" applyFill="1" applyBorder="1" applyAlignment="1">
      <alignment horizontal="center"/>
    </xf>
    <xf numFmtId="0" fontId="10" fillId="5" borderId="0" xfId="8" applyFont="1" applyFill="1" applyBorder="1" applyAlignment="1">
      <alignment horizontal="center"/>
    </xf>
    <xf numFmtId="0" fontId="10" fillId="5" borderId="15" xfId="8" applyFont="1" applyFill="1" applyBorder="1" applyAlignment="1">
      <alignment horizontal="center"/>
    </xf>
    <xf numFmtId="0" fontId="10" fillId="5" borderId="6" xfId="8" applyFont="1" applyFill="1" applyBorder="1" applyAlignment="1">
      <alignment horizontal="center"/>
    </xf>
    <xf numFmtId="0" fontId="10" fillId="5" borderId="1" xfId="8" applyFont="1" applyFill="1" applyBorder="1" applyAlignment="1">
      <alignment horizontal="center"/>
    </xf>
    <xf numFmtId="0" fontId="10" fillId="5" borderId="7" xfId="8" applyFont="1" applyFill="1" applyBorder="1" applyAlignment="1">
      <alignment horizontal="center"/>
    </xf>
    <xf numFmtId="169" fontId="10" fillId="0" borderId="0" xfId="8" applyNumberFormat="1" applyFont="1" applyAlignment="1">
      <alignment horizontal="center"/>
    </xf>
    <xf numFmtId="1" fontId="10" fillId="0" borderId="0" xfId="8" applyNumberFormat="1" applyFont="1" applyAlignment="1">
      <alignment horizontal="center"/>
    </xf>
    <xf numFmtId="38" fontId="10" fillId="0" borderId="0" xfId="8" applyNumberFormat="1" applyFont="1" applyFill="1" applyAlignment="1">
      <alignment horizontal="center"/>
    </xf>
    <xf numFmtId="38" fontId="10" fillId="0" borderId="0" xfId="8" applyNumberFormat="1" applyFont="1" applyAlignment="1">
      <alignment horizontal="center"/>
    </xf>
    <xf numFmtId="43" fontId="10" fillId="0" borderId="0" xfId="9" applyFont="1" applyAlignment="1">
      <alignment horizontal="center" vertical="center"/>
    </xf>
    <xf numFmtId="39" fontId="10" fillId="0" borderId="0" xfId="8" applyNumberFormat="1" applyFont="1" applyAlignment="1">
      <alignment horizontal="center" vertical="center"/>
    </xf>
    <xf numFmtId="170" fontId="10" fillId="0" borderId="0" xfId="8" applyNumberFormat="1" applyFont="1" applyAlignment="1">
      <alignment horizontal="center" vertical="center"/>
    </xf>
    <xf numFmtId="38" fontId="10" fillId="0" borderId="0" xfId="8" applyNumberFormat="1" applyFont="1"/>
    <xf numFmtId="37" fontId="10" fillId="0" borderId="0" xfId="8" applyNumberFormat="1" applyFont="1" applyAlignment="1">
      <alignment horizontal="left" vertical="center"/>
    </xf>
    <xf numFmtId="168" fontId="10" fillId="0" borderId="0" xfId="8" applyNumberFormat="1" applyFont="1" applyAlignment="1">
      <alignment horizontal="left"/>
    </xf>
    <xf numFmtId="0" fontId="10" fillId="0" borderId="0" xfId="8" applyFont="1" applyFill="1" applyAlignment="1">
      <alignment horizontal="center"/>
    </xf>
    <xf numFmtId="0" fontId="10" fillId="0" borderId="0" xfId="8" applyFont="1" applyFill="1"/>
    <xf numFmtId="169" fontId="10" fillId="0" borderId="0" xfId="8" applyNumberFormat="1" applyFont="1" applyFill="1" applyAlignment="1">
      <alignment horizontal="center"/>
    </xf>
    <xf numFmtId="1" fontId="10" fillId="0" borderId="0" xfId="8" applyNumberFormat="1" applyFont="1" applyFill="1" applyAlignment="1">
      <alignment horizontal="center"/>
    </xf>
    <xf numFmtId="38" fontId="10" fillId="0" borderId="0" xfId="8" applyNumberFormat="1" applyFont="1" applyFill="1"/>
    <xf numFmtId="170" fontId="10" fillId="0" borderId="0" xfId="8" applyNumberFormat="1" applyFont="1" applyAlignment="1">
      <alignment horizontal="center"/>
    </xf>
    <xf numFmtId="39" fontId="10" fillId="0" borderId="0" xfId="8" applyNumberFormat="1" applyFont="1" applyAlignment="1">
      <alignment horizontal="center"/>
    </xf>
    <xf numFmtId="37" fontId="10" fillId="0" borderId="0" xfId="8" applyNumberFormat="1" applyFont="1" applyAlignment="1">
      <alignment horizontal="center"/>
    </xf>
    <xf numFmtId="0" fontId="10" fillId="10" borderId="9" xfId="8" applyFont="1" applyFill="1" applyBorder="1" applyAlignment="1">
      <alignment horizontal="center"/>
    </xf>
    <xf numFmtId="0" fontId="10" fillId="10" borderId="10" xfId="8" applyFont="1" applyFill="1" applyBorder="1"/>
    <xf numFmtId="169" fontId="10" fillId="10" borderId="10" xfId="8" quotePrefix="1" applyNumberFormat="1" applyFont="1" applyFill="1" applyBorder="1" applyAlignment="1">
      <alignment horizontal="center"/>
    </xf>
    <xf numFmtId="169" fontId="10" fillId="10" borderId="10" xfId="8" applyNumberFormat="1" applyFont="1" applyFill="1" applyBorder="1" applyAlignment="1">
      <alignment horizontal="center"/>
    </xf>
    <xf numFmtId="38" fontId="10" fillId="10" borderId="10" xfId="8" applyNumberFormat="1" applyFont="1" applyFill="1" applyBorder="1" applyAlignment="1">
      <alignment horizontal="center"/>
    </xf>
    <xf numFmtId="37" fontId="10" fillId="0" borderId="0" xfId="8" applyNumberFormat="1" applyFont="1" applyFill="1" applyAlignment="1">
      <alignment horizontal="center" vertical="center"/>
    </xf>
  </cellXfs>
  <cellStyles count="10">
    <cellStyle name="Comma 2" xfId="9"/>
    <cellStyle name="Normal" xfId="0" builtinId="0"/>
    <cellStyle name="Normal 2" xfId="1"/>
    <cellStyle name="Normal 3" xfId="6"/>
    <cellStyle name="Normal 4" xfId="5"/>
    <cellStyle name="Normal 5" xfId="8"/>
    <cellStyle name="Normal_05 - DEC_F  calc" xfId="3"/>
    <cellStyle name="Normal_pctfoundapr7web" xfId="4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A%20-%20Charter\FY%202018\chamisc\web%20-%20Q4\18%20-%20wQ4%20%20rate_sum%20det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Q4"/>
      <sheetName val="17PJ"/>
      <sheetName val="18Q1b"/>
      <sheetName val="18Q1d"/>
      <sheetName val="18Q1g"/>
      <sheetName val="18Q2"/>
      <sheetName val="18Q2b"/>
      <sheetName val="18Q3"/>
      <sheetName val="18Q4"/>
      <sheetName val="compare"/>
    </sheetNames>
    <sheetDataSet>
      <sheetData sheetId="0" refreshError="1"/>
      <sheetData sheetId="1">
        <row r="10">
          <cell r="B10">
            <v>409</v>
          </cell>
          <cell r="C10" t="str">
            <v>ALMA DEL MAR</v>
          </cell>
          <cell r="D10">
            <v>201</v>
          </cell>
          <cell r="E10" t="str">
            <v>NEW BEDFORD</v>
          </cell>
          <cell r="F10">
            <v>72</v>
          </cell>
          <cell r="G10" t="str">
            <v>DARTMOUTH</v>
          </cell>
          <cell r="I10">
            <v>409201072</v>
          </cell>
          <cell r="J10">
            <v>0</v>
          </cell>
          <cell r="K10">
            <v>0</v>
          </cell>
        </row>
        <row r="11">
          <cell r="B11">
            <v>409</v>
          </cell>
          <cell r="C11" t="str">
            <v>ALMA DEL MAR</v>
          </cell>
          <cell r="D11">
            <v>201</v>
          </cell>
          <cell r="E11" t="str">
            <v>NEW BEDFORD</v>
          </cell>
          <cell r="F11">
            <v>94</v>
          </cell>
          <cell r="G11" t="str">
            <v>FAIRHAVEN</v>
          </cell>
          <cell r="I11">
            <v>409201094</v>
          </cell>
          <cell r="J11">
            <v>0</v>
          </cell>
          <cell r="K11">
            <v>0</v>
          </cell>
        </row>
        <row r="12">
          <cell r="B12">
            <v>409</v>
          </cell>
          <cell r="C12" t="str">
            <v>ALMA DEL MAR</v>
          </cell>
          <cell r="D12">
            <v>201</v>
          </cell>
          <cell r="E12" t="str">
            <v>NEW BEDFORD</v>
          </cell>
          <cell r="F12">
            <v>201</v>
          </cell>
          <cell r="G12" t="str">
            <v>NEW BEDFORD</v>
          </cell>
          <cell r="I12">
            <v>409201201</v>
          </cell>
          <cell r="J12">
            <v>0</v>
          </cell>
          <cell r="K12">
            <v>0</v>
          </cell>
        </row>
        <row r="13">
          <cell r="B13">
            <v>409</v>
          </cell>
          <cell r="C13" t="str">
            <v>ALMA DEL MAR</v>
          </cell>
          <cell r="D13">
            <v>201</v>
          </cell>
          <cell r="E13" t="str">
            <v>NEW BEDFORD</v>
          </cell>
          <cell r="F13">
            <v>331</v>
          </cell>
          <cell r="G13" t="str">
            <v>WESTPORT</v>
          </cell>
          <cell r="I13">
            <v>409201331</v>
          </cell>
          <cell r="J13">
            <v>0</v>
          </cell>
          <cell r="K13">
            <v>0</v>
          </cell>
        </row>
        <row r="14">
          <cell r="B14">
            <v>410</v>
          </cell>
          <cell r="C14" t="str">
            <v>EXCEL ACADEMY</v>
          </cell>
          <cell r="D14">
            <v>35</v>
          </cell>
          <cell r="E14" t="str">
            <v>BOSTON</v>
          </cell>
          <cell r="F14">
            <v>35</v>
          </cell>
          <cell r="G14" t="str">
            <v>BOSTON</v>
          </cell>
          <cell r="I14">
            <v>410035035</v>
          </cell>
          <cell r="J14">
            <v>0</v>
          </cell>
          <cell r="K14">
            <v>0</v>
          </cell>
        </row>
        <row r="15">
          <cell r="B15">
            <v>410</v>
          </cell>
          <cell r="C15" t="str">
            <v>EXCEL ACADEMY</v>
          </cell>
          <cell r="D15">
            <v>35</v>
          </cell>
          <cell r="E15" t="str">
            <v>BOSTON</v>
          </cell>
          <cell r="F15">
            <v>57</v>
          </cell>
          <cell r="G15" t="str">
            <v>CHELSEA</v>
          </cell>
          <cell r="I15">
            <v>410035057</v>
          </cell>
          <cell r="J15">
            <v>0</v>
          </cell>
          <cell r="K15">
            <v>0</v>
          </cell>
        </row>
        <row r="16">
          <cell r="B16">
            <v>410</v>
          </cell>
          <cell r="C16" t="str">
            <v>EXCEL ACADEMY</v>
          </cell>
          <cell r="D16">
            <v>35</v>
          </cell>
          <cell r="E16" t="str">
            <v>BOSTON</v>
          </cell>
          <cell r="F16">
            <v>93</v>
          </cell>
          <cell r="G16" t="str">
            <v>EVERETT</v>
          </cell>
          <cell r="I16">
            <v>410035093</v>
          </cell>
          <cell r="J16">
            <v>0</v>
          </cell>
          <cell r="K16">
            <v>0</v>
          </cell>
        </row>
        <row r="17">
          <cell r="B17">
            <v>410</v>
          </cell>
          <cell r="C17" t="str">
            <v>EXCEL ACADEMY</v>
          </cell>
          <cell r="D17">
            <v>35</v>
          </cell>
          <cell r="E17" t="str">
            <v>BOSTON</v>
          </cell>
          <cell r="F17">
            <v>155</v>
          </cell>
          <cell r="G17" t="str">
            <v>LEXINGTON</v>
          </cell>
          <cell r="I17">
            <v>410035155</v>
          </cell>
          <cell r="J17">
            <v>0</v>
          </cell>
          <cell r="K17">
            <v>0</v>
          </cell>
        </row>
        <row r="18">
          <cell r="B18">
            <v>410</v>
          </cell>
          <cell r="C18" t="str">
            <v>EXCEL ACADEMY</v>
          </cell>
          <cell r="D18">
            <v>35</v>
          </cell>
          <cell r="E18" t="str">
            <v>BOSTON</v>
          </cell>
          <cell r="F18">
            <v>163</v>
          </cell>
          <cell r="G18" t="str">
            <v>LYNN</v>
          </cell>
          <cell r="I18">
            <v>410035163</v>
          </cell>
          <cell r="J18">
            <v>0</v>
          </cell>
          <cell r="K18">
            <v>0</v>
          </cell>
        </row>
        <row r="19">
          <cell r="B19">
            <v>410</v>
          </cell>
          <cell r="C19" t="str">
            <v>EXCEL ACADEMY</v>
          </cell>
          <cell r="D19">
            <v>35</v>
          </cell>
          <cell r="E19" t="str">
            <v>BOSTON</v>
          </cell>
          <cell r="F19">
            <v>165</v>
          </cell>
          <cell r="G19" t="str">
            <v>MALDEN</v>
          </cell>
          <cell r="I19">
            <v>410035165</v>
          </cell>
          <cell r="J19">
            <v>0</v>
          </cell>
          <cell r="K19">
            <v>1177.8236385800628</v>
          </cell>
        </row>
        <row r="20">
          <cell r="B20">
            <v>410</v>
          </cell>
          <cell r="C20" t="str">
            <v>EXCEL ACADEMY</v>
          </cell>
          <cell r="D20">
            <v>35</v>
          </cell>
          <cell r="E20" t="str">
            <v>BOSTON</v>
          </cell>
          <cell r="F20">
            <v>248</v>
          </cell>
          <cell r="G20" t="str">
            <v>REVERE</v>
          </cell>
          <cell r="I20">
            <v>410035248</v>
          </cell>
          <cell r="J20">
            <v>0</v>
          </cell>
          <cell r="K20">
            <v>0</v>
          </cell>
        </row>
        <row r="21">
          <cell r="B21">
            <v>410</v>
          </cell>
          <cell r="C21" t="str">
            <v>EXCEL ACADEMY</v>
          </cell>
          <cell r="D21">
            <v>35</v>
          </cell>
          <cell r="E21" t="str">
            <v>BOSTON</v>
          </cell>
          <cell r="F21">
            <v>262</v>
          </cell>
          <cell r="G21" t="str">
            <v>SAUGUS</v>
          </cell>
          <cell r="I21">
            <v>410035262</v>
          </cell>
          <cell r="J21">
            <v>0</v>
          </cell>
          <cell r="K21">
            <v>0</v>
          </cell>
        </row>
        <row r="22">
          <cell r="B22">
            <v>410</v>
          </cell>
          <cell r="C22" t="str">
            <v>EXCEL ACADEMY</v>
          </cell>
          <cell r="D22">
            <v>35</v>
          </cell>
          <cell r="E22" t="str">
            <v>BOSTON</v>
          </cell>
          <cell r="F22">
            <v>308</v>
          </cell>
          <cell r="G22" t="str">
            <v>WALTHAM</v>
          </cell>
          <cell r="I22">
            <v>410035308</v>
          </cell>
          <cell r="J22">
            <v>0</v>
          </cell>
          <cell r="K22">
            <v>0</v>
          </cell>
        </row>
        <row r="23">
          <cell r="B23">
            <v>410</v>
          </cell>
          <cell r="C23" t="str">
            <v>EXCEL ACADEMY</v>
          </cell>
          <cell r="D23">
            <v>35</v>
          </cell>
          <cell r="E23" t="str">
            <v>BOSTON</v>
          </cell>
          <cell r="F23">
            <v>346</v>
          </cell>
          <cell r="G23" t="str">
            <v>WINTHROP</v>
          </cell>
          <cell r="I23">
            <v>410035346</v>
          </cell>
          <cell r="J23">
            <v>0</v>
          </cell>
          <cell r="K23">
            <v>0</v>
          </cell>
        </row>
        <row r="24">
          <cell r="B24">
            <v>410</v>
          </cell>
          <cell r="C24" t="str">
            <v>EXCEL ACADEMY</v>
          </cell>
          <cell r="D24">
            <v>35</v>
          </cell>
          <cell r="E24" t="str">
            <v>BOSTON</v>
          </cell>
          <cell r="F24">
            <v>347</v>
          </cell>
          <cell r="G24" t="str">
            <v>WOBURN</v>
          </cell>
          <cell r="I24">
            <v>410035347</v>
          </cell>
          <cell r="J24">
            <v>0</v>
          </cell>
          <cell r="K24">
            <v>0</v>
          </cell>
        </row>
        <row r="25">
          <cell r="B25">
            <v>410</v>
          </cell>
          <cell r="C25" t="str">
            <v>EXCEL ACADEMY</v>
          </cell>
          <cell r="D25">
            <v>57</v>
          </cell>
          <cell r="E25" t="str">
            <v>CHELSEA</v>
          </cell>
          <cell r="F25">
            <v>35</v>
          </cell>
          <cell r="G25" t="str">
            <v>BOSTON</v>
          </cell>
          <cell r="I25">
            <v>410057035</v>
          </cell>
          <cell r="J25">
            <v>0</v>
          </cell>
          <cell r="K25">
            <v>0</v>
          </cell>
        </row>
        <row r="26">
          <cell r="B26">
            <v>410</v>
          </cell>
          <cell r="C26" t="str">
            <v>EXCEL ACADEMY</v>
          </cell>
          <cell r="D26">
            <v>57</v>
          </cell>
          <cell r="E26" t="str">
            <v>CHELSEA</v>
          </cell>
          <cell r="F26">
            <v>57</v>
          </cell>
          <cell r="G26" t="str">
            <v>CHELSEA</v>
          </cell>
          <cell r="I26">
            <v>410057057</v>
          </cell>
          <cell r="J26">
            <v>0</v>
          </cell>
          <cell r="K26">
            <v>0</v>
          </cell>
        </row>
        <row r="27">
          <cell r="B27">
            <v>410</v>
          </cell>
          <cell r="C27" t="str">
            <v>EXCEL ACADEMY</v>
          </cell>
          <cell r="D27">
            <v>57</v>
          </cell>
          <cell r="E27" t="str">
            <v>CHELSEA</v>
          </cell>
          <cell r="F27">
            <v>71</v>
          </cell>
          <cell r="G27" t="str">
            <v>DANVERS</v>
          </cell>
          <cell r="I27">
            <v>410057071</v>
          </cell>
          <cell r="J27">
            <v>0</v>
          </cell>
          <cell r="K27">
            <v>0</v>
          </cell>
        </row>
        <row r="28">
          <cell r="B28">
            <v>410</v>
          </cell>
          <cell r="C28" t="str">
            <v>EXCEL ACADEMY</v>
          </cell>
          <cell r="D28">
            <v>57</v>
          </cell>
          <cell r="E28" t="str">
            <v>CHELSEA</v>
          </cell>
          <cell r="F28">
            <v>93</v>
          </cell>
          <cell r="G28" t="str">
            <v>EVERETT</v>
          </cell>
          <cell r="I28">
            <v>410057093</v>
          </cell>
          <cell r="J28">
            <v>0</v>
          </cell>
          <cell r="K28">
            <v>0</v>
          </cell>
        </row>
        <row r="29">
          <cell r="B29">
            <v>410</v>
          </cell>
          <cell r="C29" t="str">
            <v>EXCEL ACADEMY</v>
          </cell>
          <cell r="D29">
            <v>57</v>
          </cell>
          <cell r="E29" t="str">
            <v>CHELSEA</v>
          </cell>
          <cell r="F29">
            <v>163</v>
          </cell>
          <cell r="G29" t="str">
            <v>LYNN</v>
          </cell>
          <cell r="I29">
            <v>410057163</v>
          </cell>
          <cell r="J29">
            <v>0</v>
          </cell>
          <cell r="K29">
            <v>0</v>
          </cell>
        </row>
        <row r="30">
          <cell r="B30">
            <v>410</v>
          </cell>
          <cell r="C30" t="str">
            <v>EXCEL ACADEMY</v>
          </cell>
          <cell r="D30">
            <v>57</v>
          </cell>
          <cell r="E30" t="str">
            <v>CHELSEA</v>
          </cell>
          <cell r="F30">
            <v>189</v>
          </cell>
          <cell r="G30" t="str">
            <v>MILTON</v>
          </cell>
          <cell r="I30">
            <v>410057189</v>
          </cell>
          <cell r="J30">
            <v>0</v>
          </cell>
          <cell r="K30">
            <v>0</v>
          </cell>
        </row>
        <row r="31">
          <cell r="B31">
            <v>410</v>
          </cell>
          <cell r="C31" t="str">
            <v>EXCEL ACADEMY</v>
          </cell>
          <cell r="D31">
            <v>57</v>
          </cell>
          <cell r="E31" t="str">
            <v>CHELSEA</v>
          </cell>
          <cell r="F31">
            <v>248</v>
          </cell>
          <cell r="G31" t="str">
            <v>REVERE</v>
          </cell>
          <cell r="I31">
            <v>410057248</v>
          </cell>
          <cell r="J31">
            <v>0</v>
          </cell>
          <cell r="K31">
            <v>0</v>
          </cell>
        </row>
        <row r="32">
          <cell r="B32">
            <v>410</v>
          </cell>
          <cell r="C32" t="str">
            <v>EXCEL ACADEMY</v>
          </cell>
          <cell r="D32">
            <v>57</v>
          </cell>
          <cell r="E32" t="str">
            <v>CHELSEA</v>
          </cell>
          <cell r="F32">
            <v>258</v>
          </cell>
          <cell r="G32" t="str">
            <v>SALEM</v>
          </cell>
          <cell r="I32">
            <v>410057258</v>
          </cell>
          <cell r="J32">
            <v>0</v>
          </cell>
          <cell r="K32">
            <v>0</v>
          </cell>
        </row>
        <row r="33">
          <cell r="B33">
            <v>410</v>
          </cell>
          <cell r="C33" t="str">
            <v>EXCEL ACADEMY</v>
          </cell>
          <cell r="D33">
            <v>57</v>
          </cell>
          <cell r="E33" t="str">
            <v>CHELSEA</v>
          </cell>
          <cell r="F33">
            <v>346</v>
          </cell>
          <cell r="G33" t="str">
            <v>WINTHROP</v>
          </cell>
          <cell r="I33">
            <v>410057346</v>
          </cell>
          <cell r="J33">
            <v>0</v>
          </cell>
          <cell r="K33">
            <v>0</v>
          </cell>
        </row>
        <row r="34">
          <cell r="B34">
            <v>412</v>
          </cell>
          <cell r="C34" t="str">
            <v>ACADEMY OF THE PACIFIC RIM</v>
          </cell>
          <cell r="D34">
            <v>35</v>
          </cell>
          <cell r="E34" t="str">
            <v>BOSTON</v>
          </cell>
          <cell r="F34">
            <v>35</v>
          </cell>
          <cell r="G34" t="str">
            <v>BOSTON</v>
          </cell>
          <cell r="I34">
            <v>412035035</v>
          </cell>
          <cell r="J34">
            <v>0</v>
          </cell>
          <cell r="K34">
            <v>-52</v>
          </cell>
        </row>
        <row r="35">
          <cell r="B35">
            <v>412</v>
          </cell>
          <cell r="C35" t="str">
            <v>ACADEMY OF THE PACIFIC RIM</v>
          </cell>
          <cell r="D35">
            <v>35</v>
          </cell>
          <cell r="E35" t="str">
            <v>BOSTON</v>
          </cell>
          <cell r="F35">
            <v>44</v>
          </cell>
          <cell r="G35" t="str">
            <v>BROCKTON</v>
          </cell>
          <cell r="I35">
            <v>412035044</v>
          </cell>
          <cell r="J35">
            <v>0</v>
          </cell>
          <cell r="K35">
            <v>0</v>
          </cell>
        </row>
        <row r="36">
          <cell r="B36">
            <v>412</v>
          </cell>
          <cell r="C36" t="str">
            <v>ACADEMY OF THE PACIFIC RIM</v>
          </cell>
          <cell r="D36">
            <v>35</v>
          </cell>
          <cell r="E36" t="str">
            <v>BOSTON</v>
          </cell>
          <cell r="F36">
            <v>73</v>
          </cell>
          <cell r="G36" t="str">
            <v>DEDHAM</v>
          </cell>
          <cell r="I36">
            <v>412035073</v>
          </cell>
          <cell r="J36">
            <v>0</v>
          </cell>
          <cell r="K36">
            <v>0</v>
          </cell>
        </row>
        <row r="37">
          <cell r="B37">
            <v>412</v>
          </cell>
          <cell r="C37" t="str">
            <v>ACADEMY OF THE PACIFIC RIM</v>
          </cell>
          <cell r="D37">
            <v>35</v>
          </cell>
          <cell r="E37" t="str">
            <v>BOSTON</v>
          </cell>
          <cell r="F37">
            <v>93</v>
          </cell>
          <cell r="G37" t="str">
            <v>EVERETT</v>
          </cell>
          <cell r="I37">
            <v>412035093</v>
          </cell>
          <cell r="J37">
            <v>0</v>
          </cell>
          <cell r="K37">
            <v>0</v>
          </cell>
        </row>
        <row r="38">
          <cell r="B38">
            <v>412</v>
          </cell>
          <cell r="C38" t="str">
            <v>ACADEMY OF THE PACIFIC RIM</v>
          </cell>
          <cell r="D38">
            <v>35</v>
          </cell>
          <cell r="E38" t="str">
            <v>BOSTON</v>
          </cell>
          <cell r="F38">
            <v>189</v>
          </cell>
          <cell r="G38" t="str">
            <v>MILTON</v>
          </cell>
          <cell r="I38">
            <v>412035189</v>
          </cell>
          <cell r="J38">
            <v>0</v>
          </cell>
          <cell r="K38">
            <v>0</v>
          </cell>
        </row>
        <row r="39">
          <cell r="B39">
            <v>412</v>
          </cell>
          <cell r="C39" t="str">
            <v>ACADEMY OF THE PACIFIC RIM</v>
          </cell>
          <cell r="D39">
            <v>35</v>
          </cell>
          <cell r="E39" t="str">
            <v>BOSTON</v>
          </cell>
          <cell r="F39">
            <v>207</v>
          </cell>
          <cell r="G39" t="str">
            <v>NEWTON</v>
          </cell>
          <cell r="I39">
            <v>412035207</v>
          </cell>
          <cell r="J39">
            <v>0</v>
          </cell>
          <cell r="K39">
            <v>0</v>
          </cell>
        </row>
        <row r="40">
          <cell r="B40">
            <v>412</v>
          </cell>
          <cell r="C40" t="str">
            <v>ACADEMY OF THE PACIFIC RIM</v>
          </cell>
          <cell r="D40">
            <v>35</v>
          </cell>
          <cell r="E40" t="str">
            <v>BOSTON</v>
          </cell>
          <cell r="F40">
            <v>220</v>
          </cell>
          <cell r="G40" t="str">
            <v>NORWOOD</v>
          </cell>
          <cell r="I40">
            <v>412035220</v>
          </cell>
          <cell r="J40">
            <v>0</v>
          </cell>
          <cell r="K40">
            <v>0</v>
          </cell>
        </row>
        <row r="41">
          <cell r="B41">
            <v>412</v>
          </cell>
          <cell r="C41" t="str">
            <v>ACADEMY OF THE PACIFIC RIM</v>
          </cell>
          <cell r="D41">
            <v>35</v>
          </cell>
          <cell r="E41" t="str">
            <v>BOSTON</v>
          </cell>
          <cell r="F41">
            <v>244</v>
          </cell>
          <cell r="G41" t="str">
            <v>RANDOLPH</v>
          </cell>
          <cell r="I41">
            <v>412035244</v>
          </cell>
          <cell r="J41">
            <v>0</v>
          </cell>
          <cell r="K41">
            <v>0</v>
          </cell>
        </row>
        <row r="42">
          <cell r="B42">
            <v>412</v>
          </cell>
          <cell r="C42" t="str">
            <v>ACADEMY OF THE PACIFIC RIM</v>
          </cell>
          <cell r="D42">
            <v>35</v>
          </cell>
          <cell r="E42" t="str">
            <v>BOSTON</v>
          </cell>
          <cell r="F42">
            <v>285</v>
          </cell>
          <cell r="G42" t="str">
            <v>STOUGHTON</v>
          </cell>
          <cell r="I42">
            <v>412035285</v>
          </cell>
          <cell r="J42">
            <v>0</v>
          </cell>
          <cell r="K42">
            <v>0</v>
          </cell>
        </row>
        <row r="43">
          <cell r="B43">
            <v>412</v>
          </cell>
          <cell r="C43" t="str">
            <v>ACADEMY OF THE PACIFIC RIM</v>
          </cell>
          <cell r="D43">
            <v>35</v>
          </cell>
          <cell r="E43" t="str">
            <v>BOSTON</v>
          </cell>
          <cell r="F43">
            <v>314</v>
          </cell>
          <cell r="G43" t="str">
            <v>WATERTOWN</v>
          </cell>
          <cell r="I43">
            <v>412035314</v>
          </cell>
          <cell r="J43">
            <v>0</v>
          </cell>
          <cell r="K43">
            <v>0</v>
          </cell>
        </row>
        <row r="44">
          <cell r="B44">
            <v>412</v>
          </cell>
          <cell r="C44" t="str">
            <v>ACADEMY OF THE PACIFIC RIM</v>
          </cell>
          <cell r="D44">
            <v>35</v>
          </cell>
          <cell r="E44" t="str">
            <v>BOSTON</v>
          </cell>
          <cell r="F44">
            <v>336</v>
          </cell>
          <cell r="G44" t="str">
            <v>WEYMOUTH</v>
          </cell>
          <cell r="I44">
            <v>412035336</v>
          </cell>
          <cell r="J44">
            <v>0</v>
          </cell>
          <cell r="K44">
            <v>0</v>
          </cell>
        </row>
        <row r="45">
          <cell r="B45">
            <v>413</v>
          </cell>
          <cell r="C45" t="str">
            <v>FOUR RIVERS</v>
          </cell>
          <cell r="D45">
            <v>114</v>
          </cell>
          <cell r="E45" t="str">
            <v>GREENFIELD</v>
          </cell>
          <cell r="F45">
            <v>91</v>
          </cell>
          <cell r="G45" t="str">
            <v>ERVING</v>
          </cell>
          <cell r="I45">
            <v>413114091</v>
          </cell>
          <cell r="J45">
            <v>0</v>
          </cell>
          <cell r="K45">
            <v>0</v>
          </cell>
        </row>
        <row r="46">
          <cell r="B46">
            <v>413</v>
          </cell>
          <cell r="C46" t="str">
            <v>FOUR RIVERS</v>
          </cell>
          <cell r="D46">
            <v>114</v>
          </cell>
          <cell r="E46" t="str">
            <v>GREENFIELD</v>
          </cell>
          <cell r="F46">
            <v>114</v>
          </cell>
          <cell r="G46" t="str">
            <v>GREENFIELD</v>
          </cell>
          <cell r="I46">
            <v>413114114</v>
          </cell>
          <cell r="J46">
            <v>0</v>
          </cell>
          <cell r="K46">
            <v>0</v>
          </cell>
        </row>
        <row r="47">
          <cell r="B47">
            <v>413</v>
          </cell>
          <cell r="C47" t="str">
            <v>FOUR RIVERS</v>
          </cell>
          <cell r="D47">
            <v>114</v>
          </cell>
          <cell r="E47" t="str">
            <v>GREENFIELD</v>
          </cell>
          <cell r="F47">
            <v>117</v>
          </cell>
          <cell r="G47" t="str">
            <v>HADLEY</v>
          </cell>
          <cell r="I47">
            <v>413114117</v>
          </cell>
          <cell r="J47">
            <v>0</v>
          </cell>
          <cell r="K47">
            <v>0</v>
          </cell>
        </row>
        <row r="48">
          <cell r="B48">
            <v>413</v>
          </cell>
          <cell r="C48" t="str">
            <v>FOUR RIVERS</v>
          </cell>
          <cell r="D48">
            <v>114</v>
          </cell>
          <cell r="E48" t="str">
            <v>GREENFIELD</v>
          </cell>
          <cell r="F48">
            <v>210</v>
          </cell>
          <cell r="G48" t="str">
            <v>NORTHAMPTON</v>
          </cell>
          <cell r="I48">
            <v>413114210</v>
          </cell>
          <cell r="J48">
            <v>0</v>
          </cell>
          <cell r="K48">
            <v>0</v>
          </cell>
        </row>
        <row r="49">
          <cell r="B49">
            <v>413</v>
          </cell>
          <cell r="C49" t="str">
            <v>FOUR RIVERS</v>
          </cell>
          <cell r="D49">
            <v>114</v>
          </cell>
          <cell r="E49" t="str">
            <v>GREENFIELD</v>
          </cell>
          <cell r="F49">
            <v>253</v>
          </cell>
          <cell r="G49" t="str">
            <v>ROWE</v>
          </cell>
          <cell r="I49">
            <v>413114253</v>
          </cell>
          <cell r="J49">
            <v>0</v>
          </cell>
          <cell r="K49">
            <v>0</v>
          </cell>
        </row>
        <row r="50">
          <cell r="B50">
            <v>413</v>
          </cell>
          <cell r="C50" t="str">
            <v>FOUR RIVERS</v>
          </cell>
          <cell r="D50">
            <v>114</v>
          </cell>
          <cell r="E50" t="str">
            <v>GREENFIELD</v>
          </cell>
          <cell r="F50">
            <v>670</v>
          </cell>
          <cell r="G50" t="str">
            <v>FRONTIER</v>
          </cell>
          <cell r="I50">
            <v>413114670</v>
          </cell>
          <cell r="J50">
            <v>0</v>
          </cell>
          <cell r="K50">
            <v>0</v>
          </cell>
        </row>
        <row r="51">
          <cell r="B51">
            <v>413</v>
          </cell>
          <cell r="C51" t="str">
            <v>FOUR RIVERS</v>
          </cell>
          <cell r="D51">
            <v>114</v>
          </cell>
          <cell r="E51" t="str">
            <v>GREENFIELD</v>
          </cell>
          <cell r="F51">
            <v>674</v>
          </cell>
          <cell r="G51" t="str">
            <v>GILL MONTAGUE</v>
          </cell>
          <cell r="I51">
            <v>413114674</v>
          </cell>
          <cell r="J51">
            <v>0</v>
          </cell>
          <cell r="K51">
            <v>0</v>
          </cell>
        </row>
        <row r="52">
          <cell r="B52">
            <v>413</v>
          </cell>
          <cell r="C52" t="str">
            <v>FOUR RIVERS</v>
          </cell>
          <cell r="D52">
            <v>114</v>
          </cell>
          <cell r="E52" t="str">
            <v>GREENFIELD</v>
          </cell>
          <cell r="F52">
            <v>683</v>
          </cell>
          <cell r="G52" t="str">
            <v>HAMPSHIRE</v>
          </cell>
          <cell r="I52">
            <v>413114683</v>
          </cell>
          <cell r="J52">
            <v>0</v>
          </cell>
          <cell r="K52">
            <v>0</v>
          </cell>
        </row>
        <row r="53">
          <cell r="B53">
            <v>413</v>
          </cell>
          <cell r="C53" t="str">
            <v>FOUR RIVERS</v>
          </cell>
          <cell r="D53">
            <v>114</v>
          </cell>
          <cell r="E53" t="str">
            <v>GREENFIELD</v>
          </cell>
          <cell r="F53">
            <v>717</v>
          </cell>
          <cell r="G53" t="str">
            <v>MOHAWK TRAIL</v>
          </cell>
          <cell r="I53">
            <v>413114717</v>
          </cell>
          <cell r="J53">
            <v>0</v>
          </cell>
          <cell r="K53">
            <v>0</v>
          </cell>
        </row>
        <row r="54">
          <cell r="B54">
            <v>413</v>
          </cell>
          <cell r="C54" t="str">
            <v>FOUR RIVERS</v>
          </cell>
          <cell r="D54">
            <v>114</v>
          </cell>
          <cell r="E54" t="str">
            <v>GREENFIELD</v>
          </cell>
          <cell r="F54">
            <v>720</v>
          </cell>
          <cell r="G54" t="str">
            <v>NARRAGANSETT</v>
          </cell>
          <cell r="I54">
            <v>413114720</v>
          </cell>
          <cell r="J54">
            <v>0</v>
          </cell>
          <cell r="K54">
            <v>0</v>
          </cell>
        </row>
        <row r="55">
          <cell r="B55">
            <v>413</v>
          </cell>
          <cell r="C55" t="str">
            <v>FOUR RIVERS</v>
          </cell>
          <cell r="D55">
            <v>114</v>
          </cell>
          <cell r="E55" t="str">
            <v>GREENFIELD</v>
          </cell>
          <cell r="F55">
            <v>750</v>
          </cell>
          <cell r="G55" t="str">
            <v>PIONEER</v>
          </cell>
          <cell r="I55">
            <v>413114750</v>
          </cell>
          <cell r="J55">
            <v>0</v>
          </cell>
          <cell r="K55">
            <v>0</v>
          </cell>
        </row>
        <row r="56">
          <cell r="B56">
            <v>413</v>
          </cell>
          <cell r="C56" t="str">
            <v>FOUR RIVERS</v>
          </cell>
          <cell r="D56">
            <v>114</v>
          </cell>
          <cell r="E56" t="str">
            <v>GREENFIELD</v>
          </cell>
          <cell r="F56">
            <v>755</v>
          </cell>
          <cell r="G56" t="str">
            <v>RALPH C MAHAR</v>
          </cell>
          <cell r="I56">
            <v>413114755</v>
          </cell>
          <cell r="J56">
            <v>0</v>
          </cell>
          <cell r="K56">
            <v>0</v>
          </cell>
        </row>
        <row r="57">
          <cell r="B57">
            <v>414</v>
          </cell>
          <cell r="C57" t="str">
            <v>BERKSHIRE ARTS AND TECHNOLOGY</v>
          </cell>
          <cell r="D57">
            <v>603</v>
          </cell>
          <cell r="E57" t="str">
            <v>ADAMS CHESHIRE</v>
          </cell>
          <cell r="F57">
            <v>63</v>
          </cell>
          <cell r="G57" t="str">
            <v>CLARKSBURG</v>
          </cell>
          <cell r="I57">
            <v>414603063</v>
          </cell>
          <cell r="J57">
            <v>0</v>
          </cell>
          <cell r="K57">
            <v>0</v>
          </cell>
        </row>
        <row r="58">
          <cell r="B58">
            <v>414</v>
          </cell>
          <cell r="C58" t="str">
            <v>BERKSHIRE ARTS AND TECHNOLOGY</v>
          </cell>
          <cell r="D58">
            <v>603</v>
          </cell>
          <cell r="E58" t="str">
            <v>ADAMS CHESHIRE</v>
          </cell>
          <cell r="F58">
            <v>98</v>
          </cell>
          <cell r="G58" t="str">
            <v>FLORIDA</v>
          </cell>
          <cell r="I58">
            <v>414603098</v>
          </cell>
          <cell r="J58">
            <v>0</v>
          </cell>
          <cell r="K58">
            <v>0</v>
          </cell>
        </row>
        <row r="59">
          <cell r="B59">
            <v>414</v>
          </cell>
          <cell r="C59" t="str">
            <v>BERKSHIRE ARTS AND TECHNOLOGY</v>
          </cell>
          <cell r="D59">
            <v>603</v>
          </cell>
          <cell r="E59" t="str">
            <v>ADAMS CHESHIRE</v>
          </cell>
          <cell r="F59">
            <v>148</v>
          </cell>
          <cell r="G59" t="str">
            <v>LANESBOROUGH</v>
          </cell>
          <cell r="I59">
            <v>414603148</v>
          </cell>
          <cell r="J59">
            <v>0</v>
          </cell>
          <cell r="K59">
            <v>0</v>
          </cell>
        </row>
        <row r="60">
          <cell r="B60">
            <v>414</v>
          </cell>
          <cell r="C60" t="str">
            <v>BERKSHIRE ARTS AND TECHNOLOGY</v>
          </cell>
          <cell r="D60">
            <v>603</v>
          </cell>
          <cell r="E60" t="str">
            <v>ADAMS CHESHIRE</v>
          </cell>
          <cell r="F60">
            <v>209</v>
          </cell>
          <cell r="G60" t="str">
            <v>NORTH ADAMS</v>
          </cell>
          <cell r="I60">
            <v>414603209</v>
          </cell>
          <cell r="J60">
            <v>0</v>
          </cell>
          <cell r="K60">
            <v>0</v>
          </cell>
        </row>
        <row r="61">
          <cell r="B61">
            <v>414</v>
          </cell>
          <cell r="C61" t="str">
            <v>BERKSHIRE ARTS AND TECHNOLOGY</v>
          </cell>
          <cell r="D61">
            <v>603</v>
          </cell>
          <cell r="E61" t="str">
            <v>ADAMS CHESHIRE</v>
          </cell>
          <cell r="F61">
            <v>236</v>
          </cell>
          <cell r="G61" t="str">
            <v>PITTSFIELD</v>
          </cell>
          <cell r="I61">
            <v>414603236</v>
          </cell>
          <cell r="J61">
            <v>0</v>
          </cell>
          <cell r="K61">
            <v>0</v>
          </cell>
        </row>
        <row r="62">
          <cell r="B62">
            <v>414</v>
          </cell>
          <cell r="C62" t="str">
            <v>BERKSHIRE ARTS AND TECHNOLOGY</v>
          </cell>
          <cell r="D62">
            <v>603</v>
          </cell>
          <cell r="E62" t="str">
            <v>ADAMS CHESHIRE</v>
          </cell>
          <cell r="F62">
            <v>263</v>
          </cell>
          <cell r="G62" t="str">
            <v>SAVOY</v>
          </cell>
          <cell r="I62">
            <v>414603263</v>
          </cell>
          <cell r="J62">
            <v>0</v>
          </cell>
          <cell r="K62">
            <v>0</v>
          </cell>
        </row>
        <row r="63">
          <cell r="B63">
            <v>414</v>
          </cell>
          <cell r="C63" t="str">
            <v>BERKSHIRE ARTS AND TECHNOLOGY</v>
          </cell>
          <cell r="D63">
            <v>603</v>
          </cell>
          <cell r="E63" t="str">
            <v>ADAMS CHESHIRE</v>
          </cell>
          <cell r="F63">
            <v>341</v>
          </cell>
          <cell r="G63" t="str">
            <v>WILLIAMSTOWN</v>
          </cell>
          <cell r="I63">
            <v>414603341</v>
          </cell>
          <cell r="J63">
            <v>0</v>
          </cell>
          <cell r="K63">
            <v>0</v>
          </cell>
        </row>
        <row r="64">
          <cell r="B64">
            <v>414</v>
          </cell>
          <cell r="C64" t="str">
            <v>BERKSHIRE ARTS AND TECHNOLOGY</v>
          </cell>
          <cell r="D64">
            <v>603</v>
          </cell>
          <cell r="E64" t="str">
            <v>ADAMS CHESHIRE</v>
          </cell>
          <cell r="F64">
            <v>349</v>
          </cell>
          <cell r="G64" t="str">
            <v>WORTHINGTON</v>
          </cell>
          <cell r="I64">
            <v>414603349</v>
          </cell>
          <cell r="J64">
            <v>0</v>
          </cell>
          <cell r="K64">
            <v>0</v>
          </cell>
        </row>
        <row r="65">
          <cell r="B65">
            <v>414</v>
          </cell>
          <cell r="C65" t="str">
            <v>BERKSHIRE ARTS AND TECHNOLOGY</v>
          </cell>
          <cell r="D65">
            <v>603</v>
          </cell>
          <cell r="E65" t="str">
            <v>ADAMS CHESHIRE</v>
          </cell>
          <cell r="F65">
            <v>603</v>
          </cell>
          <cell r="G65" t="str">
            <v>ADAMS CHESHIRE</v>
          </cell>
          <cell r="I65">
            <v>414603603</v>
          </cell>
          <cell r="J65">
            <v>0</v>
          </cell>
          <cell r="K65">
            <v>0</v>
          </cell>
        </row>
        <row r="66">
          <cell r="B66">
            <v>414</v>
          </cell>
          <cell r="C66" t="str">
            <v>BERKSHIRE ARTS AND TECHNOLOGY</v>
          </cell>
          <cell r="D66">
            <v>603</v>
          </cell>
          <cell r="E66" t="str">
            <v>ADAMS CHESHIRE</v>
          </cell>
          <cell r="F66">
            <v>635</v>
          </cell>
          <cell r="G66" t="str">
            <v>CENTRAL BERKSHIRE</v>
          </cell>
          <cell r="I66">
            <v>414603635</v>
          </cell>
          <cell r="J66">
            <v>0</v>
          </cell>
          <cell r="K66">
            <v>0</v>
          </cell>
        </row>
        <row r="67">
          <cell r="B67">
            <v>414</v>
          </cell>
          <cell r="C67" t="str">
            <v>BERKSHIRE ARTS AND TECHNOLOGY</v>
          </cell>
          <cell r="D67">
            <v>603</v>
          </cell>
          <cell r="E67" t="str">
            <v>ADAMS CHESHIRE</v>
          </cell>
          <cell r="F67">
            <v>715</v>
          </cell>
          <cell r="G67" t="str">
            <v>MOUNT GREYLOCK</v>
          </cell>
          <cell r="I67">
            <v>414603715</v>
          </cell>
          <cell r="J67">
            <v>0</v>
          </cell>
          <cell r="K67">
            <v>0</v>
          </cell>
        </row>
        <row r="68">
          <cell r="B68">
            <v>416</v>
          </cell>
          <cell r="C68" t="str">
            <v>BOSTON PREPARATORY</v>
          </cell>
          <cell r="D68">
            <v>35</v>
          </cell>
          <cell r="E68" t="str">
            <v>BOSTON</v>
          </cell>
          <cell r="F68">
            <v>35</v>
          </cell>
          <cell r="G68" t="str">
            <v>BOSTON</v>
          </cell>
          <cell r="I68">
            <v>416035035</v>
          </cell>
          <cell r="J68">
            <v>0</v>
          </cell>
          <cell r="K68">
            <v>0</v>
          </cell>
        </row>
        <row r="69">
          <cell r="B69">
            <v>416</v>
          </cell>
          <cell r="C69" t="str">
            <v>BOSTON PREPARATORY</v>
          </cell>
          <cell r="D69">
            <v>35</v>
          </cell>
          <cell r="E69" t="str">
            <v>BOSTON</v>
          </cell>
          <cell r="F69">
            <v>73</v>
          </cell>
          <cell r="G69" t="str">
            <v>DEDHAM</v>
          </cell>
          <cell r="I69">
            <v>416035073</v>
          </cell>
          <cell r="J69">
            <v>0</v>
          </cell>
          <cell r="K69">
            <v>0</v>
          </cell>
        </row>
        <row r="70">
          <cell r="B70">
            <v>416</v>
          </cell>
          <cell r="C70" t="str">
            <v>BOSTON PREPARATORY</v>
          </cell>
          <cell r="D70">
            <v>35</v>
          </cell>
          <cell r="E70" t="str">
            <v>BOSTON</v>
          </cell>
          <cell r="F70">
            <v>244</v>
          </cell>
          <cell r="G70" t="str">
            <v>RANDOLPH</v>
          </cell>
          <cell r="I70">
            <v>416035244</v>
          </cell>
          <cell r="J70">
            <v>0</v>
          </cell>
          <cell r="K70">
            <v>0</v>
          </cell>
        </row>
        <row r="71">
          <cell r="B71">
            <v>416</v>
          </cell>
          <cell r="C71" t="str">
            <v>BOSTON PREPARATORY</v>
          </cell>
          <cell r="D71">
            <v>35</v>
          </cell>
          <cell r="E71" t="str">
            <v>BOSTON</v>
          </cell>
          <cell r="F71">
            <v>285</v>
          </cell>
          <cell r="G71" t="str">
            <v>STOUGHTON</v>
          </cell>
          <cell r="I71">
            <v>416035285</v>
          </cell>
          <cell r="J71">
            <v>0</v>
          </cell>
          <cell r="K71">
            <v>0</v>
          </cell>
        </row>
        <row r="72">
          <cell r="B72">
            <v>416</v>
          </cell>
          <cell r="C72" t="str">
            <v>BOSTON PREPARATORY</v>
          </cell>
          <cell r="D72">
            <v>35</v>
          </cell>
          <cell r="E72" t="str">
            <v>BOSTON</v>
          </cell>
          <cell r="F72">
            <v>305</v>
          </cell>
          <cell r="G72" t="str">
            <v>WAKEFIELD</v>
          </cell>
          <cell r="I72">
            <v>416035305</v>
          </cell>
          <cell r="J72">
            <v>0</v>
          </cell>
          <cell r="K72">
            <v>0</v>
          </cell>
        </row>
        <row r="73">
          <cell r="B73">
            <v>416</v>
          </cell>
          <cell r="C73" t="str">
            <v>BOSTON PREPARATORY</v>
          </cell>
          <cell r="D73">
            <v>35</v>
          </cell>
          <cell r="E73" t="str">
            <v>BOSTON</v>
          </cell>
          <cell r="F73">
            <v>307</v>
          </cell>
          <cell r="G73" t="str">
            <v>WALPOLE</v>
          </cell>
          <cell r="I73">
            <v>416035307</v>
          </cell>
          <cell r="J73">
            <v>0</v>
          </cell>
          <cell r="K73">
            <v>0</v>
          </cell>
        </row>
        <row r="74">
          <cell r="B74">
            <v>417</v>
          </cell>
          <cell r="C74" t="str">
            <v>BRIDGE BOSTON</v>
          </cell>
          <cell r="D74">
            <v>35</v>
          </cell>
          <cell r="E74" t="str">
            <v>BOSTON</v>
          </cell>
          <cell r="F74">
            <v>35</v>
          </cell>
          <cell r="G74" t="str">
            <v>BOSTON</v>
          </cell>
          <cell r="I74">
            <v>417035035</v>
          </cell>
          <cell r="J74">
            <v>0</v>
          </cell>
          <cell r="K74">
            <v>0</v>
          </cell>
        </row>
        <row r="75">
          <cell r="B75">
            <v>417</v>
          </cell>
          <cell r="C75" t="str">
            <v>BRIDGE BOSTON</v>
          </cell>
          <cell r="D75">
            <v>35</v>
          </cell>
          <cell r="E75" t="str">
            <v>BOSTON</v>
          </cell>
          <cell r="F75">
            <v>100</v>
          </cell>
          <cell r="G75" t="str">
            <v>FRAMINGHAM</v>
          </cell>
          <cell r="I75">
            <v>417035100</v>
          </cell>
          <cell r="J75">
            <v>0</v>
          </cell>
          <cell r="K75">
            <v>0</v>
          </cell>
        </row>
        <row r="76">
          <cell r="B76">
            <v>417</v>
          </cell>
          <cell r="C76" t="str">
            <v>BRIDGE BOSTON</v>
          </cell>
          <cell r="D76">
            <v>35</v>
          </cell>
          <cell r="E76" t="str">
            <v>BOSTON</v>
          </cell>
          <cell r="F76">
            <v>133</v>
          </cell>
          <cell r="G76" t="str">
            <v>HOLBROOK</v>
          </cell>
          <cell r="I76">
            <v>417035133</v>
          </cell>
          <cell r="J76">
            <v>0</v>
          </cell>
          <cell r="K76">
            <v>0</v>
          </cell>
        </row>
        <row r="77">
          <cell r="B77">
            <v>417</v>
          </cell>
          <cell r="C77" t="str">
            <v>BRIDGE BOSTON</v>
          </cell>
          <cell r="D77">
            <v>35</v>
          </cell>
          <cell r="E77" t="str">
            <v>BOSTON</v>
          </cell>
          <cell r="F77">
            <v>211</v>
          </cell>
          <cell r="G77" t="str">
            <v>NORTH ANDOVER</v>
          </cell>
          <cell r="I77">
            <v>417035211</v>
          </cell>
          <cell r="J77">
            <v>0</v>
          </cell>
          <cell r="K77">
            <v>0</v>
          </cell>
        </row>
        <row r="78">
          <cell r="B78">
            <v>417</v>
          </cell>
          <cell r="C78" t="str">
            <v>BRIDGE BOSTON</v>
          </cell>
          <cell r="D78">
            <v>35</v>
          </cell>
          <cell r="E78" t="str">
            <v>BOSTON</v>
          </cell>
          <cell r="F78">
            <v>244</v>
          </cell>
          <cell r="G78" t="str">
            <v>RANDOLPH</v>
          </cell>
          <cell r="I78">
            <v>417035244</v>
          </cell>
          <cell r="J78">
            <v>0</v>
          </cell>
          <cell r="K78">
            <v>0</v>
          </cell>
        </row>
        <row r="79">
          <cell r="B79">
            <v>417</v>
          </cell>
          <cell r="C79" t="str">
            <v>BRIDGE BOSTON</v>
          </cell>
          <cell r="D79">
            <v>35</v>
          </cell>
          <cell r="E79" t="str">
            <v>BOSTON</v>
          </cell>
          <cell r="F79">
            <v>274</v>
          </cell>
          <cell r="G79" t="str">
            <v>SOMERVILLE</v>
          </cell>
          <cell r="I79">
            <v>417035274</v>
          </cell>
          <cell r="J79">
            <v>0</v>
          </cell>
          <cell r="K79">
            <v>0</v>
          </cell>
        </row>
        <row r="80">
          <cell r="B80">
            <v>418</v>
          </cell>
          <cell r="C80" t="str">
            <v>CHRISTA MCAULIFFE</v>
          </cell>
          <cell r="D80">
            <v>100</v>
          </cell>
          <cell r="E80" t="str">
            <v>FRAMINGHAM</v>
          </cell>
          <cell r="F80">
            <v>14</v>
          </cell>
          <cell r="G80" t="str">
            <v>ASHLAND</v>
          </cell>
          <cell r="I80">
            <v>418100014</v>
          </cell>
          <cell r="J80">
            <v>0</v>
          </cell>
          <cell r="K80">
            <v>0</v>
          </cell>
        </row>
        <row r="81">
          <cell r="B81">
            <v>418</v>
          </cell>
          <cell r="C81" t="str">
            <v>CHRISTA MCAULIFFE</v>
          </cell>
          <cell r="D81">
            <v>100</v>
          </cell>
          <cell r="E81" t="str">
            <v>FRAMINGHAM</v>
          </cell>
          <cell r="F81">
            <v>35</v>
          </cell>
          <cell r="G81" t="str">
            <v>BOSTON</v>
          </cell>
          <cell r="I81">
            <v>418100035</v>
          </cell>
          <cell r="J81">
            <v>0</v>
          </cell>
          <cell r="K81">
            <v>0</v>
          </cell>
        </row>
        <row r="82">
          <cell r="B82">
            <v>418</v>
          </cell>
          <cell r="C82" t="str">
            <v>CHRISTA MCAULIFFE</v>
          </cell>
          <cell r="D82">
            <v>100</v>
          </cell>
          <cell r="E82" t="str">
            <v>FRAMINGHAM</v>
          </cell>
          <cell r="F82">
            <v>100</v>
          </cell>
          <cell r="G82" t="str">
            <v>FRAMINGHAM</v>
          </cell>
          <cell r="I82">
            <v>418100100</v>
          </cell>
          <cell r="J82">
            <v>0</v>
          </cell>
          <cell r="K82">
            <v>0</v>
          </cell>
        </row>
        <row r="83">
          <cell r="B83">
            <v>418</v>
          </cell>
          <cell r="C83" t="str">
            <v>CHRISTA MCAULIFFE</v>
          </cell>
          <cell r="D83">
            <v>100</v>
          </cell>
          <cell r="E83" t="str">
            <v>FRAMINGHAM</v>
          </cell>
          <cell r="F83">
            <v>101</v>
          </cell>
          <cell r="G83" t="str">
            <v>FRANKLIN</v>
          </cell>
          <cell r="I83">
            <v>418100101</v>
          </cell>
          <cell r="J83">
            <v>0</v>
          </cell>
          <cell r="K83">
            <v>0</v>
          </cell>
        </row>
        <row r="84">
          <cell r="B84">
            <v>418</v>
          </cell>
          <cell r="C84" t="str">
            <v>CHRISTA MCAULIFFE</v>
          </cell>
          <cell r="D84">
            <v>100</v>
          </cell>
          <cell r="E84" t="str">
            <v>FRAMINGHAM</v>
          </cell>
          <cell r="F84">
            <v>110</v>
          </cell>
          <cell r="G84" t="str">
            <v>GRAFTON</v>
          </cell>
          <cell r="I84">
            <v>418100110</v>
          </cell>
          <cell r="J84">
            <v>0</v>
          </cell>
          <cell r="K84">
            <v>0</v>
          </cell>
        </row>
        <row r="85">
          <cell r="B85">
            <v>418</v>
          </cell>
          <cell r="C85" t="str">
            <v>CHRISTA MCAULIFFE</v>
          </cell>
          <cell r="D85">
            <v>100</v>
          </cell>
          <cell r="E85" t="str">
            <v>FRAMINGHAM</v>
          </cell>
          <cell r="F85">
            <v>136</v>
          </cell>
          <cell r="G85" t="str">
            <v>HOLLISTON</v>
          </cell>
          <cell r="I85">
            <v>418100136</v>
          </cell>
          <cell r="J85">
            <v>0</v>
          </cell>
          <cell r="K85">
            <v>0</v>
          </cell>
        </row>
        <row r="86">
          <cell r="B86">
            <v>418</v>
          </cell>
          <cell r="C86" t="str">
            <v>CHRISTA MCAULIFFE</v>
          </cell>
          <cell r="D86">
            <v>100</v>
          </cell>
          <cell r="E86" t="str">
            <v>FRAMINGHAM</v>
          </cell>
          <cell r="F86">
            <v>139</v>
          </cell>
          <cell r="G86" t="str">
            <v>HOPKINTON</v>
          </cell>
          <cell r="I86">
            <v>418100139</v>
          </cell>
          <cell r="J86">
            <v>0</v>
          </cell>
          <cell r="K86">
            <v>0</v>
          </cell>
        </row>
        <row r="87">
          <cell r="B87">
            <v>418</v>
          </cell>
          <cell r="C87" t="str">
            <v>CHRISTA MCAULIFFE</v>
          </cell>
          <cell r="D87">
            <v>100</v>
          </cell>
          <cell r="E87" t="str">
            <v>FRAMINGHAM</v>
          </cell>
          <cell r="F87">
            <v>170</v>
          </cell>
          <cell r="G87" t="str">
            <v>MARLBOROUGH</v>
          </cell>
          <cell r="I87">
            <v>418100170</v>
          </cell>
          <cell r="J87">
            <v>0</v>
          </cell>
          <cell r="K87">
            <v>0</v>
          </cell>
        </row>
        <row r="88">
          <cell r="B88">
            <v>418</v>
          </cell>
          <cell r="C88" t="str">
            <v>CHRISTA MCAULIFFE</v>
          </cell>
          <cell r="D88">
            <v>100</v>
          </cell>
          <cell r="E88" t="str">
            <v>FRAMINGHAM</v>
          </cell>
          <cell r="F88">
            <v>185</v>
          </cell>
          <cell r="G88" t="str">
            <v>MILFORD</v>
          </cell>
          <cell r="I88">
            <v>418100185</v>
          </cell>
          <cell r="J88">
            <v>0</v>
          </cell>
          <cell r="K88">
            <v>0</v>
          </cell>
        </row>
        <row r="89">
          <cell r="B89">
            <v>418</v>
          </cell>
          <cell r="C89" t="str">
            <v>CHRISTA MCAULIFFE</v>
          </cell>
          <cell r="D89">
            <v>100</v>
          </cell>
          <cell r="E89" t="str">
            <v>FRAMINGHAM</v>
          </cell>
          <cell r="F89">
            <v>198</v>
          </cell>
          <cell r="G89" t="str">
            <v>NATICK</v>
          </cell>
          <cell r="I89">
            <v>418100198</v>
          </cell>
          <cell r="J89">
            <v>0</v>
          </cell>
          <cell r="K89">
            <v>0</v>
          </cell>
        </row>
        <row r="90">
          <cell r="B90">
            <v>418</v>
          </cell>
          <cell r="C90" t="str">
            <v>CHRISTA MCAULIFFE</v>
          </cell>
          <cell r="D90">
            <v>100</v>
          </cell>
          <cell r="E90" t="str">
            <v>FRAMINGHAM</v>
          </cell>
          <cell r="F90">
            <v>217</v>
          </cell>
          <cell r="G90" t="str">
            <v>NORTH READING</v>
          </cell>
          <cell r="I90">
            <v>418100217</v>
          </cell>
          <cell r="J90">
            <v>0</v>
          </cell>
          <cell r="K90">
            <v>0</v>
          </cell>
        </row>
        <row r="91">
          <cell r="B91">
            <v>418</v>
          </cell>
          <cell r="C91" t="str">
            <v>CHRISTA MCAULIFFE</v>
          </cell>
          <cell r="D91">
            <v>100</v>
          </cell>
          <cell r="E91" t="str">
            <v>FRAMINGHAM</v>
          </cell>
          <cell r="F91">
            <v>276</v>
          </cell>
          <cell r="G91" t="str">
            <v>SOUTHBOROUGH</v>
          </cell>
          <cell r="I91">
            <v>418100276</v>
          </cell>
          <cell r="J91">
            <v>0</v>
          </cell>
          <cell r="K91">
            <v>0</v>
          </cell>
        </row>
        <row r="92">
          <cell r="B92">
            <v>418</v>
          </cell>
          <cell r="C92" t="str">
            <v>CHRISTA MCAULIFFE</v>
          </cell>
          <cell r="D92">
            <v>100</v>
          </cell>
          <cell r="E92" t="str">
            <v>FRAMINGHAM</v>
          </cell>
          <cell r="F92">
            <v>288</v>
          </cell>
          <cell r="G92" t="str">
            <v>SUDBURY</v>
          </cell>
          <cell r="I92">
            <v>418100288</v>
          </cell>
          <cell r="J92">
            <v>0</v>
          </cell>
          <cell r="K92">
            <v>0</v>
          </cell>
        </row>
        <row r="93">
          <cell r="B93">
            <v>418</v>
          </cell>
          <cell r="C93" t="str">
            <v>CHRISTA MCAULIFFE</v>
          </cell>
          <cell r="D93">
            <v>100</v>
          </cell>
          <cell r="E93" t="str">
            <v>FRAMINGHAM</v>
          </cell>
          <cell r="F93">
            <v>304</v>
          </cell>
          <cell r="G93" t="str">
            <v>UXBRIDGE</v>
          </cell>
          <cell r="I93">
            <v>418100304</v>
          </cell>
          <cell r="J93">
            <v>0</v>
          </cell>
          <cell r="K93">
            <v>0</v>
          </cell>
        </row>
        <row r="94">
          <cell r="B94">
            <v>418</v>
          </cell>
          <cell r="C94" t="str">
            <v>CHRISTA MCAULIFFE</v>
          </cell>
          <cell r="D94">
            <v>100</v>
          </cell>
          <cell r="E94" t="str">
            <v>FRAMINGHAM</v>
          </cell>
          <cell r="F94">
            <v>620</v>
          </cell>
          <cell r="G94" t="str">
            <v>BERLIN BOYLSTON</v>
          </cell>
          <cell r="I94">
            <v>418100620</v>
          </cell>
          <cell r="J94">
            <v>0</v>
          </cell>
          <cell r="K94">
            <v>0</v>
          </cell>
        </row>
        <row r="95">
          <cell r="B95">
            <v>418</v>
          </cell>
          <cell r="C95" t="str">
            <v>CHRISTA MCAULIFFE</v>
          </cell>
          <cell r="D95">
            <v>100</v>
          </cell>
          <cell r="E95" t="str">
            <v>FRAMINGHAM</v>
          </cell>
          <cell r="F95">
            <v>710</v>
          </cell>
          <cell r="G95" t="str">
            <v>MENDON UPTON</v>
          </cell>
          <cell r="I95">
            <v>418100710</v>
          </cell>
          <cell r="J95">
            <v>0</v>
          </cell>
          <cell r="K95">
            <v>0</v>
          </cell>
        </row>
        <row r="96">
          <cell r="B96">
            <v>419</v>
          </cell>
          <cell r="C96" t="str">
            <v>HELEN Y. DAVIS LEADERSHIP ACADEMY</v>
          </cell>
          <cell r="D96">
            <v>35</v>
          </cell>
          <cell r="E96" t="str">
            <v>BOSTON</v>
          </cell>
          <cell r="F96">
            <v>35</v>
          </cell>
          <cell r="G96" t="str">
            <v>BOSTON</v>
          </cell>
          <cell r="I96">
            <v>419035035</v>
          </cell>
          <cell r="J96">
            <v>0</v>
          </cell>
          <cell r="K96">
            <v>-825</v>
          </cell>
        </row>
        <row r="97">
          <cell r="B97">
            <v>419</v>
          </cell>
          <cell r="C97" t="str">
            <v>HELEN Y. DAVIS LEADERSHIP ACADEMY</v>
          </cell>
          <cell r="D97">
            <v>35</v>
          </cell>
          <cell r="E97" t="str">
            <v>BOSTON</v>
          </cell>
          <cell r="F97">
            <v>44</v>
          </cell>
          <cell r="G97" t="str">
            <v>BROCKTON</v>
          </cell>
          <cell r="I97">
            <v>419035044</v>
          </cell>
          <cell r="J97">
            <v>0</v>
          </cell>
          <cell r="K97">
            <v>114</v>
          </cell>
        </row>
        <row r="98">
          <cell r="B98">
            <v>419</v>
          </cell>
          <cell r="C98" t="str">
            <v>HELEN Y. DAVIS LEADERSHIP ACADEMY</v>
          </cell>
          <cell r="D98">
            <v>35</v>
          </cell>
          <cell r="E98" t="str">
            <v>BOSTON</v>
          </cell>
          <cell r="F98">
            <v>49</v>
          </cell>
          <cell r="G98" t="str">
            <v>CAMBRIDGE</v>
          </cell>
          <cell r="I98">
            <v>419035049</v>
          </cell>
          <cell r="J98">
            <v>0</v>
          </cell>
          <cell r="K98">
            <v>199</v>
          </cell>
        </row>
        <row r="99">
          <cell r="B99">
            <v>419</v>
          </cell>
          <cell r="C99" t="str">
            <v>HELEN Y. DAVIS LEADERSHIP ACADEMY</v>
          </cell>
          <cell r="D99">
            <v>35</v>
          </cell>
          <cell r="E99" t="str">
            <v>BOSTON</v>
          </cell>
          <cell r="F99">
            <v>93</v>
          </cell>
          <cell r="G99" t="str">
            <v>EVERETT</v>
          </cell>
          <cell r="I99">
            <v>419035093</v>
          </cell>
          <cell r="J99">
            <v>0</v>
          </cell>
          <cell r="K99">
            <v>77</v>
          </cell>
        </row>
        <row r="100">
          <cell r="B100">
            <v>419</v>
          </cell>
          <cell r="C100" t="str">
            <v>HELEN Y. DAVIS LEADERSHIP ACADEMY</v>
          </cell>
          <cell r="D100">
            <v>35</v>
          </cell>
          <cell r="E100" t="str">
            <v>BOSTON</v>
          </cell>
          <cell r="F100">
            <v>165</v>
          </cell>
          <cell r="G100" t="str">
            <v>MALDEN</v>
          </cell>
          <cell r="I100">
            <v>419035165</v>
          </cell>
          <cell r="J100">
            <v>0</v>
          </cell>
          <cell r="K100">
            <v>677.87623473842541</v>
          </cell>
        </row>
        <row r="101">
          <cell r="B101">
            <v>419</v>
          </cell>
          <cell r="C101" t="str">
            <v>HELEN Y. DAVIS LEADERSHIP ACADEMY</v>
          </cell>
          <cell r="D101">
            <v>35</v>
          </cell>
          <cell r="E101" t="str">
            <v>BOSTON</v>
          </cell>
          <cell r="F101">
            <v>189</v>
          </cell>
          <cell r="G101" t="str">
            <v>MILTON</v>
          </cell>
          <cell r="I101">
            <v>419035189</v>
          </cell>
          <cell r="J101">
            <v>0</v>
          </cell>
          <cell r="K101">
            <v>22</v>
          </cell>
        </row>
        <row r="102">
          <cell r="B102">
            <v>419</v>
          </cell>
          <cell r="C102" t="str">
            <v>HELEN Y. DAVIS LEADERSHIP ACADEMY</v>
          </cell>
          <cell r="D102">
            <v>35</v>
          </cell>
          <cell r="E102" t="str">
            <v>BOSTON</v>
          </cell>
          <cell r="F102">
            <v>243</v>
          </cell>
          <cell r="G102" t="str">
            <v>QUINCY</v>
          </cell>
          <cell r="I102">
            <v>419035243</v>
          </cell>
          <cell r="J102">
            <v>0</v>
          </cell>
          <cell r="K102">
            <v>161</v>
          </cell>
        </row>
        <row r="103">
          <cell r="B103">
            <v>419</v>
          </cell>
          <cell r="C103" t="str">
            <v>HELEN Y. DAVIS LEADERSHIP ACADEMY</v>
          </cell>
          <cell r="D103">
            <v>35</v>
          </cell>
          <cell r="E103" t="str">
            <v>BOSTON</v>
          </cell>
          <cell r="F103">
            <v>244</v>
          </cell>
          <cell r="G103" t="str">
            <v>RANDOLPH</v>
          </cell>
          <cell r="I103">
            <v>419035244</v>
          </cell>
          <cell r="J103">
            <v>0</v>
          </cell>
          <cell r="K103">
            <v>100</v>
          </cell>
        </row>
        <row r="104">
          <cell r="B104">
            <v>419</v>
          </cell>
          <cell r="C104" t="str">
            <v>HELEN Y. DAVIS LEADERSHIP ACADEMY</v>
          </cell>
          <cell r="D104">
            <v>35</v>
          </cell>
          <cell r="E104" t="str">
            <v>BOSTON</v>
          </cell>
          <cell r="F104">
            <v>248</v>
          </cell>
          <cell r="G104" t="str">
            <v>REVERE</v>
          </cell>
          <cell r="I104">
            <v>419035248</v>
          </cell>
          <cell r="J104">
            <v>0</v>
          </cell>
          <cell r="K104">
            <v>20</v>
          </cell>
        </row>
        <row r="105">
          <cell r="B105">
            <v>419</v>
          </cell>
          <cell r="C105" t="str">
            <v>HELEN Y. DAVIS LEADERSHIP ACADEMY</v>
          </cell>
          <cell r="D105">
            <v>35</v>
          </cell>
          <cell r="E105" t="str">
            <v>BOSTON</v>
          </cell>
          <cell r="F105">
            <v>258</v>
          </cell>
          <cell r="G105" t="str">
            <v>SALEM</v>
          </cell>
          <cell r="I105">
            <v>419035258</v>
          </cell>
          <cell r="J105">
            <v>0</v>
          </cell>
          <cell r="K105">
            <v>26</v>
          </cell>
        </row>
        <row r="106">
          <cell r="B106">
            <v>419</v>
          </cell>
          <cell r="C106" t="str">
            <v>HELEN Y. DAVIS LEADERSHIP ACADEMY</v>
          </cell>
          <cell r="D106">
            <v>35</v>
          </cell>
          <cell r="E106" t="str">
            <v>BOSTON</v>
          </cell>
          <cell r="F106">
            <v>285</v>
          </cell>
          <cell r="G106" t="str">
            <v>STOUGHTON</v>
          </cell>
          <cell r="I106">
            <v>419035285</v>
          </cell>
          <cell r="J106">
            <v>0</v>
          </cell>
          <cell r="K106">
            <v>22</v>
          </cell>
        </row>
        <row r="107">
          <cell r="B107">
            <v>420</v>
          </cell>
          <cell r="C107" t="str">
            <v>BENJAMIN BANNEKER</v>
          </cell>
          <cell r="D107">
            <v>49</v>
          </cell>
          <cell r="E107" t="str">
            <v>CAMBRIDGE</v>
          </cell>
          <cell r="F107">
            <v>10</v>
          </cell>
          <cell r="G107" t="str">
            <v>ARLINGTON</v>
          </cell>
          <cell r="I107">
            <v>420049010</v>
          </cell>
          <cell r="J107">
            <v>0</v>
          </cell>
          <cell r="K107">
            <v>0</v>
          </cell>
        </row>
        <row r="108">
          <cell r="B108">
            <v>420</v>
          </cell>
          <cell r="C108" t="str">
            <v>BENJAMIN BANNEKER</v>
          </cell>
          <cell r="D108">
            <v>49</v>
          </cell>
          <cell r="E108" t="str">
            <v>CAMBRIDGE</v>
          </cell>
          <cell r="F108">
            <v>26</v>
          </cell>
          <cell r="G108" t="str">
            <v>BELMONT</v>
          </cell>
          <cell r="I108">
            <v>420049026</v>
          </cell>
          <cell r="J108">
            <v>0</v>
          </cell>
          <cell r="K108">
            <v>0</v>
          </cell>
        </row>
        <row r="109">
          <cell r="B109">
            <v>420</v>
          </cell>
          <cell r="C109" t="str">
            <v>BENJAMIN BANNEKER</v>
          </cell>
          <cell r="D109">
            <v>49</v>
          </cell>
          <cell r="E109" t="str">
            <v>CAMBRIDGE</v>
          </cell>
          <cell r="F109">
            <v>31</v>
          </cell>
          <cell r="G109" t="str">
            <v>BILLERICA</v>
          </cell>
          <cell r="I109">
            <v>420049031</v>
          </cell>
          <cell r="J109">
            <v>0</v>
          </cell>
          <cell r="K109">
            <v>0</v>
          </cell>
        </row>
        <row r="110">
          <cell r="B110">
            <v>420</v>
          </cell>
          <cell r="C110" t="str">
            <v>BENJAMIN BANNEKER</v>
          </cell>
          <cell r="D110">
            <v>49</v>
          </cell>
          <cell r="E110" t="str">
            <v>CAMBRIDGE</v>
          </cell>
          <cell r="F110">
            <v>35</v>
          </cell>
          <cell r="G110" t="str">
            <v>BOSTON</v>
          </cell>
          <cell r="I110">
            <v>420049035</v>
          </cell>
          <cell r="J110">
            <v>0</v>
          </cell>
          <cell r="K110">
            <v>0</v>
          </cell>
        </row>
        <row r="111">
          <cell r="B111">
            <v>420</v>
          </cell>
          <cell r="C111" t="str">
            <v>BENJAMIN BANNEKER</v>
          </cell>
          <cell r="D111">
            <v>49</v>
          </cell>
          <cell r="E111" t="str">
            <v>CAMBRIDGE</v>
          </cell>
          <cell r="F111">
            <v>44</v>
          </cell>
          <cell r="G111" t="str">
            <v>BROCKTON</v>
          </cell>
          <cell r="I111">
            <v>420049044</v>
          </cell>
          <cell r="J111">
            <v>0</v>
          </cell>
          <cell r="K111">
            <v>0</v>
          </cell>
        </row>
        <row r="112">
          <cell r="B112">
            <v>420</v>
          </cell>
          <cell r="C112" t="str">
            <v>BENJAMIN BANNEKER</v>
          </cell>
          <cell r="D112">
            <v>49</v>
          </cell>
          <cell r="E112" t="str">
            <v>CAMBRIDGE</v>
          </cell>
          <cell r="F112">
            <v>49</v>
          </cell>
          <cell r="G112" t="str">
            <v>CAMBRIDGE</v>
          </cell>
          <cell r="I112">
            <v>420049049</v>
          </cell>
          <cell r="J112">
            <v>0</v>
          </cell>
          <cell r="K112">
            <v>0</v>
          </cell>
        </row>
        <row r="113">
          <cell r="B113">
            <v>420</v>
          </cell>
          <cell r="C113" t="str">
            <v>BENJAMIN BANNEKER</v>
          </cell>
          <cell r="D113">
            <v>49</v>
          </cell>
          <cell r="E113" t="str">
            <v>CAMBRIDGE</v>
          </cell>
          <cell r="F113">
            <v>57</v>
          </cell>
          <cell r="G113" t="str">
            <v>CHELSEA</v>
          </cell>
          <cell r="I113">
            <v>420049057</v>
          </cell>
          <cell r="J113">
            <v>0</v>
          </cell>
          <cell r="K113">
            <v>0</v>
          </cell>
        </row>
        <row r="114">
          <cell r="B114">
            <v>420</v>
          </cell>
          <cell r="C114" t="str">
            <v>BENJAMIN BANNEKER</v>
          </cell>
          <cell r="D114">
            <v>49</v>
          </cell>
          <cell r="E114" t="str">
            <v>CAMBRIDGE</v>
          </cell>
          <cell r="F114">
            <v>67</v>
          </cell>
          <cell r="G114" t="str">
            <v>CONCORD</v>
          </cell>
          <cell r="I114">
            <v>420049067</v>
          </cell>
          <cell r="J114">
            <v>0</v>
          </cell>
          <cell r="K114">
            <v>0</v>
          </cell>
        </row>
        <row r="115">
          <cell r="B115">
            <v>420</v>
          </cell>
          <cell r="C115" t="str">
            <v>BENJAMIN BANNEKER</v>
          </cell>
          <cell r="D115">
            <v>49</v>
          </cell>
          <cell r="E115" t="str">
            <v>CAMBRIDGE</v>
          </cell>
          <cell r="F115">
            <v>93</v>
          </cell>
          <cell r="G115" t="str">
            <v>EVERETT</v>
          </cell>
          <cell r="I115">
            <v>420049093</v>
          </cell>
          <cell r="J115">
            <v>0</v>
          </cell>
          <cell r="K115">
            <v>0</v>
          </cell>
        </row>
        <row r="116">
          <cell r="B116">
            <v>420</v>
          </cell>
          <cell r="C116" t="str">
            <v>BENJAMIN BANNEKER</v>
          </cell>
          <cell r="D116">
            <v>49</v>
          </cell>
          <cell r="E116" t="str">
            <v>CAMBRIDGE</v>
          </cell>
          <cell r="F116">
            <v>149</v>
          </cell>
          <cell r="G116" t="str">
            <v>LAWRENCE</v>
          </cell>
          <cell r="I116">
            <v>420049149</v>
          </cell>
          <cell r="J116">
            <v>0</v>
          </cell>
          <cell r="K116">
            <v>0</v>
          </cell>
        </row>
        <row r="117">
          <cell r="B117">
            <v>420</v>
          </cell>
          <cell r="C117" t="str">
            <v>BENJAMIN BANNEKER</v>
          </cell>
          <cell r="D117">
            <v>49</v>
          </cell>
          <cell r="E117" t="str">
            <v>CAMBRIDGE</v>
          </cell>
          <cell r="F117">
            <v>160</v>
          </cell>
          <cell r="G117" t="str">
            <v>LOWELL</v>
          </cell>
          <cell r="I117">
            <v>420049160</v>
          </cell>
          <cell r="J117">
            <v>0</v>
          </cell>
          <cell r="K117">
            <v>0</v>
          </cell>
        </row>
        <row r="118">
          <cell r="B118">
            <v>420</v>
          </cell>
          <cell r="C118" t="str">
            <v>BENJAMIN BANNEKER</v>
          </cell>
          <cell r="D118">
            <v>49</v>
          </cell>
          <cell r="E118" t="str">
            <v>CAMBRIDGE</v>
          </cell>
          <cell r="F118">
            <v>163</v>
          </cell>
          <cell r="G118" t="str">
            <v>LYNN</v>
          </cell>
          <cell r="I118">
            <v>420049163</v>
          </cell>
          <cell r="J118">
            <v>0</v>
          </cell>
          <cell r="K118">
            <v>0</v>
          </cell>
        </row>
        <row r="119">
          <cell r="B119">
            <v>420</v>
          </cell>
          <cell r="C119" t="str">
            <v>BENJAMIN BANNEKER</v>
          </cell>
          <cell r="D119">
            <v>49</v>
          </cell>
          <cell r="E119" t="str">
            <v>CAMBRIDGE</v>
          </cell>
          <cell r="F119">
            <v>165</v>
          </cell>
          <cell r="G119" t="str">
            <v>MALDEN</v>
          </cell>
          <cell r="I119">
            <v>420049165</v>
          </cell>
          <cell r="J119">
            <v>0</v>
          </cell>
          <cell r="K119">
            <v>4658.9948985548981</v>
          </cell>
        </row>
        <row r="120">
          <cell r="B120">
            <v>420</v>
          </cell>
          <cell r="C120" t="str">
            <v>BENJAMIN BANNEKER</v>
          </cell>
          <cell r="D120">
            <v>49</v>
          </cell>
          <cell r="E120" t="str">
            <v>CAMBRIDGE</v>
          </cell>
          <cell r="F120">
            <v>176</v>
          </cell>
          <cell r="G120" t="str">
            <v>MEDFORD</v>
          </cell>
          <cell r="I120">
            <v>420049176</v>
          </cell>
          <cell r="J120">
            <v>0</v>
          </cell>
          <cell r="K120">
            <v>0</v>
          </cell>
        </row>
        <row r="121">
          <cell r="B121">
            <v>420</v>
          </cell>
          <cell r="C121" t="str">
            <v>BENJAMIN BANNEKER</v>
          </cell>
          <cell r="D121">
            <v>49</v>
          </cell>
          <cell r="E121" t="str">
            <v>CAMBRIDGE</v>
          </cell>
          <cell r="F121">
            <v>181</v>
          </cell>
          <cell r="G121" t="str">
            <v>METHUEN</v>
          </cell>
          <cell r="I121">
            <v>420049181</v>
          </cell>
          <cell r="J121">
            <v>0</v>
          </cell>
          <cell r="K121">
            <v>0</v>
          </cell>
        </row>
        <row r="122">
          <cell r="B122">
            <v>420</v>
          </cell>
          <cell r="C122" t="str">
            <v>BENJAMIN BANNEKER</v>
          </cell>
          <cell r="D122">
            <v>49</v>
          </cell>
          <cell r="E122" t="str">
            <v>CAMBRIDGE</v>
          </cell>
          <cell r="F122">
            <v>207</v>
          </cell>
          <cell r="G122" t="str">
            <v>NEWTON</v>
          </cell>
          <cell r="I122">
            <v>420049207</v>
          </cell>
          <cell r="J122">
            <v>0</v>
          </cell>
          <cell r="K122">
            <v>0</v>
          </cell>
        </row>
        <row r="123">
          <cell r="B123">
            <v>420</v>
          </cell>
          <cell r="C123" t="str">
            <v>BENJAMIN BANNEKER</v>
          </cell>
          <cell r="D123">
            <v>49</v>
          </cell>
          <cell r="E123" t="str">
            <v>CAMBRIDGE</v>
          </cell>
          <cell r="F123">
            <v>243</v>
          </cell>
          <cell r="G123" t="str">
            <v>QUINCY</v>
          </cell>
          <cell r="I123">
            <v>420049243</v>
          </cell>
          <cell r="J123">
            <v>0</v>
          </cell>
          <cell r="K123">
            <v>0</v>
          </cell>
        </row>
        <row r="124">
          <cell r="B124">
            <v>420</v>
          </cell>
          <cell r="C124" t="str">
            <v>BENJAMIN BANNEKER</v>
          </cell>
          <cell r="D124">
            <v>49</v>
          </cell>
          <cell r="E124" t="str">
            <v>CAMBRIDGE</v>
          </cell>
          <cell r="F124">
            <v>244</v>
          </cell>
          <cell r="G124" t="str">
            <v>RANDOLPH</v>
          </cell>
          <cell r="I124">
            <v>420049244</v>
          </cell>
          <cell r="J124">
            <v>0</v>
          </cell>
          <cell r="K124">
            <v>0</v>
          </cell>
        </row>
        <row r="125">
          <cell r="B125">
            <v>420</v>
          </cell>
          <cell r="C125" t="str">
            <v>BENJAMIN BANNEKER</v>
          </cell>
          <cell r="D125">
            <v>49</v>
          </cell>
          <cell r="E125" t="str">
            <v>CAMBRIDGE</v>
          </cell>
          <cell r="F125">
            <v>248</v>
          </cell>
          <cell r="G125" t="str">
            <v>REVERE</v>
          </cell>
          <cell r="I125">
            <v>420049248</v>
          </cell>
          <cell r="J125">
            <v>0</v>
          </cell>
          <cell r="K125">
            <v>0</v>
          </cell>
        </row>
        <row r="126">
          <cell r="B126">
            <v>420</v>
          </cell>
          <cell r="C126" t="str">
            <v>BENJAMIN BANNEKER</v>
          </cell>
          <cell r="D126">
            <v>49</v>
          </cell>
          <cell r="E126" t="str">
            <v>CAMBRIDGE</v>
          </cell>
          <cell r="F126">
            <v>262</v>
          </cell>
          <cell r="G126" t="str">
            <v>SAUGUS</v>
          </cell>
          <cell r="I126">
            <v>420049262</v>
          </cell>
          <cell r="J126">
            <v>0</v>
          </cell>
          <cell r="K126">
            <v>0</v>
          </cell>
        </row>
        <row r="127">
          <cell r="B127">
            <v>420</v>
          </cell>
          <cell r="C127" t="str">
            <v>BENJAMIN BANNEKER</v>
          </cell>
          <cell r="D127">
            <v>49</v>
          </cell>
          <cell r="E127" t="str">
            <v>CAMBRIDGE</v>
          </cell>
          <cell r="F127">
            <v>274</v>
          </cell>
          <cell r="G127" t="str">
            <v>SOMERVILLE</v>
          </cell>
          <cell r="I127">
            <v>420049274</v>
          </cell>
          <cell r="J127">
            <v>0</v>
          </cell>
          <cell r="K127">
            <v>0</v>
          </cell>
        </row>
        <row r="128">
          <cell r="B128">
            <v>420</v>
          </cell>
          <cell r="C128" t="str">
            <v>BENJAMIN BANNEKER</v>
          </cell>
          <cell r="D128">
            <v>49</v>
          </cell>
          <cell r="E128" t="str">
            <v>CAMBRIDGE</v>
          </cell>
          <cell r="F128">
            <v>308</v>
          </cell>
          <cell r="G128" t="str">
            <v>WALTHAM</v>
          </cell>
          <cell r="I128">
            <v>420049308</v>
          </cell>
          <cell r="J128">
            <v>0</v>
          </cell>
          <cell r="K128">
            <v>0</v>
          </cell>
        </row>
        <row r="129">
          <cell r="B129">
            <v>420</v>
          </cell>
          <cell r="C129" t="str">
            <v>BENJAMIN BANNEKER</v>
          </cell>
          <cell r="D129">
            <v>49</v>
          </cell>
          <cell r="E129" t="str">
            <v>CAMBRIDGE</v>
          </cell>
          <cell r="F129">
            <v>314</v>
          </cell>
          <cell r="G129" t="str">
            <v>WATERTOWN</v>
          </cell>
          <cell r="I129">
            <v>420049314</v>
          </cell>
          <cell r="J129">
            <v>0</v>
          </cell>
          <cell r="K129">
            <v>0</v>
          </cell>
        </row>
        <row r="130">
          <cell r="B130">
            <v>420</v>
          </cell>
          <cell r="C130" t="str">
            <v>BENJAMIN BANNEKER</v>
          </cell>
          <cell r="D130">
            <v>49</v>
          </cell>
          <cell r="E130" t="str">
            <v>CAMBRIDGE</v>
          </cell>
          <cell r="F130">
            <v>347</v>
          </cell>
          <cell r="G130" t="str">
            <v>WOBURN</v>
          </cell>
          <cell r="I130">
            <v>420049347</v>
          </cell>
          <cell r="J130">
            <v>0</v>
          </cell>
          <cell r="K130">
            <v>0</v>
          </cell>
        </row>
        <row r="131">
          <cell r="B131">
            <v>426</v>
          </cell>
          <cell r="C131" t="str">
            <v>COMMUNITY DAY - GATEWAY</v>
          </cell>
          <cell r="D131">
            <v>149</v>
          </cell>
          <cell r="E131" t="str">
            <v>LAWRENCE</v>
          </cell>
          <cell r="F131">
            <v>9</v>
          </cell>
          <cell r="G131" t="str">
            <v>ANDOVER</v>
          </cell>
          <cell r="I131">
            <v>426149009</v>
          </cell>
          <cell r="J131">
            <v>0</v>
          </cell>
          <cell r="K131">
            <v>0</v>
          </cell>
        </row>
        <row r="132">
          <cell r="B132">
            <v>426</v>
          </cell>
          <cell r="C132" t="str">
            <v>COMMUNITY DAY - GATEWAY</v>
          </cell>
          <cell r="D132">
            <v>149</v>
          </cell>
          <cell r="E132" t="str">
            <v>LAWRENCE</v>
          </cell>
          <cell r="F132">
            <v>79</v>
          </cell>
          <cell r="G132" t="str">
            <v>DRACUT</v>
          </cell>
          <cell r="I132">
            <v>426149079</v>
          </cell>
          <cell r="J132">
            <v>0</v>
          </cell>
          <cell r="K132">
            <v>0</v>
          </cell>
        </row>
        <row r="133">
          <cell r="B133">
            <v>426</v>
          </cell>
          <cell r="C133" t="str">
            <v>COMMUNITY DAY - GATEWAY</v>
          </cell>
          <cell r="D133">
            <v>149</v>
          </cell>
          <cell r="E133" t="str">
            <v>LAWRENCE</v>
          </cell>
          <cell r="F133">
            <v>128</v>
          </cell>
          <cell r="G133" t="str">
            <v>HAVERHILL</v>
          </cell>
          <cell r="I133">
            <v>426149128</v>
          </cell>
          <cell r="J133">
            <v>0</v>
          </cell>
          <cell r="K133">
            <v>0</v>
          </cell>
        </row>
        <row r="134">
          <cell r="B134">
            <v>426</v>
          </cell>
          <cell r="C134" t="str">
            <v>COMMUNITY DAY - GATEWAY</v>
          </cell>
          <cell r="D134">
            <v>149</v>
          </cell>
          <cell r="E134" t="str">
            <v>LAWRENCE</v>
          </cell>
          <cell r="F134">
            <v>149</v>
          </cell>
          <cell r="G134" t="str">
            <v>LAWRENCE</v>
          </cell>
          <cell r="I134">
            <v>426149149</v>
          </cell>
          <cell r="J134">
            <v>0</v>
          </cell>
          <cell r="K134">
            <v>0</v>
          </cell>
        </row>
        <row r="135">
          <cell r="B135">
            <v>426</v>
          </cell>
          <cell r="C135" t="str">
            <v>COMMUNITY DAY - GATEWAY</v>
          </cell>
          <cell r="D135">
            <v>149</v>
          </cell>
          <cell r="E135" t="str">
            <v>LAWRENCE</v>
          </cell>
          <cell r="F135">
            <v>181</v>
          </cell>
          <cell r="G135" t="str">
            <v>METHUEN</v>
          </cell>
          <cell r="I135">
            <v>426149181</v>
          </cell>
          <cell r="J135">
            <v>0</v>
          </cell>
          <cell r="K135">
            <v>0</v>
          </cell>
        </row>
        <row r="136">
          <cell r="B136">
            <v>426</v>
          </cell>
          <cell r="C136" t="str">
            <v>COMMUNITY DAY - GATEWAY</v>
          </cell>
          <cell r="D136">
            <v>149</v>
          </cell>
          <cell r="E136" t="str">
            <v>LAWRENCE</v>
          </cell>
          <cell r="F136">
            <v>211</v>
          </cell>
          <cell r="G136" t="str">
            <v>NORTH ANDOVER</v>
          </cell>
          <cell r="I136">
            <v>426149211</v>
          </cell>
          <cell r="J136">
            <v>0</v>
          </cell>
          <cell r="K136">
            <v>0</v>
          </cell>
        </row>
        <row r="137">
          <cell r="B137">
            <v>428</v>
          </cell>
          <cell r="C137" t="str">
            <v>BROOKE</v>
          </cell>
          <cell r="D137">
            <v>35</v>
          </cell>
          <cell r="E137" t="str">
            <v>BOSTON</v>
          </cell>
          <cell r="F137">
            <v>35</v>
          </cell>
          <cell r="G137" t="str">
            <v>BOSTON</v>
          </cell>
          <cell r="I137">
            <v>428035035</v>
          </cell>
          <cell r="J137">
            <v>0</v>
          </cell>
          <cell r="K137">
            <v>0</v>
          </cell>
        </row>
        <row r="138">
          <cell r="B138">
            <v>428</v>
          </cell>
          <cell r="C138" t="str">
            <v>BROOKE</v>
          </cell>
          <cell r="D138">
            <v>35</v>
          </cell>
          <cell r="E138" t="str">
            <v>BOSTON</v>
          </cell>
          <cell r="F138">
            <v>40</v>
          </cell>
          <cell r="G138" t="str">
            <v>BRAINTREE</v>
          </cell>
          <cell r="I138">
            <v>428035040</v>
          </cell>
          <cell r="J138">
            <v>0</v>
          </cell>
          <cell r="K138">
            <v>0</v>
          </cell>
        </row>
        <row r="139">
          <cell r="B139">
            <v>428</v>
          </cell>
          <cell r="C139" t="str">
            <v>BROOKE</v>
          </cell>
          <cell r="D139">
            <v>35</v>
          </cell>
          <cell r="E139" t="str">
            <v>BOSTON</v>
          </cell>
          <cell r="F139">
            <v>44</v>
          </cell>
          <cell r="G139" t="str">
            <v>BROCKTON</v>
          </cell>
          <cell r="I139">
            <v>428035044</v>
          </cell>
          <cell r="J139">
            <v>0</v>
          </cell>
          <cell r="K139">
            <v>0</v>
          </cell>
        </row>
        <row r="140">
          <cell r="B140">
            <v>428</v>
          </cell>
          <cell r="C140" t="str">
            <v>BROOKE</v>
          </cell>
          <cell r="D140">
            <v>35</v>
          </cell>
          <cell r="E140" t="str">
            <v>BOSTON</v>
          </cell>
          <cell r="F140">
            <v>50</v>
          </cell>
          <cell r="G140" t="str">
            <v>CANTON</v>
          </cell>
          <cell r="I140">
            <v>428035050</v>
          </cell>
          <cell r="J140">
            <v>0</v>
          </cell>
          <cell r="K140">
            <v>0</v>
          </cell>
        </row>
        <row r="141">
          <cell r="B141">
            <v>428</v>
          </cell>
          <cell r="C141" t="str">
            <v>BROOKE</v>
          </cell>
          <cell r="D141">
            <v>35</v>
          </cell>
          <cell r="E141" t="str">
            <v>BOSTON</v>
          </cell>
          <cell r="F141">
            <v>57</v>
          </cell>
          <cell r="G141" t="str">
            <v>CHELSEA</v>
          </cell>
          <cell r="I141">
            <v>428035057</v>
          </cell>
          <cell r="J141">
            <v>0</v>
          </cell>
          <cell r="K141">
            <v>0</v>
          </cell>
        </row>
        <row r="142">
          <cell r="B142">
            <v>428</v>
          </cell>
          <cell r="C142" t="str">
            <v>BROOKE</v>
          </cell>
          <cell r="D142">
            <v>35</v>
          </cell>
          <cell r="E142" t="str">
            <v>BOSTON</v>
          </cell>
          <cell r="F142">
            <v>73</v>
          </cell>
          <cell r="G142" t="str">
            <v>DEDHAM</v>
          </cell>
          <cell r="I142">
            <v>428035073</v>
          </cell>
          <cell r="J142">
            <v>0</v>
          </cell>
          <cell r="K142">
            <v>0</v>
          </cell>
        </row>
        <row r="143">
          <cell r="B143">
            <v>428</v>
          </cell>
          <cell r="C143" t="str">
            <v>BROOKE</v>
          </cell>
          <cell r="D143">
            <v>35</v>
          </cell>
          <cell r="E143" t="str">
            <v>BOSTON</v>
          </cell>
          <cell r="F143">
            <v>93</v>
          </cell>
          <cell r="G143" t="str">
            <v>EVERETT</v>
          </cell>
          <cell r="I143">
            <v>428035093</v>
          </cell>
          <cell r="J143">
            <v>0</v>
          </cell>
          <cell r="K143">
            <v>0</v>
          </cell>
        </row>
        <row r="144">
          <cell r="B144">
            <v>428</v>
          </cell>
          <cell r="C144" t="str">
            <v>BROOKE</v>
          </cell>
          <cell r="D144">
            <v>35</v>
          </cell>
          <cell r="E144" t="str">
            <v>BOSTON</v>
          </cell>
          <cell r="F144">
            <v>163</v>
          </cell>
          <cell r="G144" t="str">
            <v>LYNN</v>
          </cell>
          <cell r="I144">
            <v>428035163</v>
          </cell>
          <cell r="J144">
            <v>0</v>
          </cell>
          <cell r="K144">
            <v>0</v>
          </cell>
        </row>
        <row r="145">
          <cell r="B145">
            <v>428</v>
          </cell>
          <cell r="C145" t="str">
            <v>BROOKE</v>
          </cell>
          <cell r="D145">
            <v>35</v>
          </cell>
          <cell r="E145" t="str">
            <v>BOSTON</v>
          </cell>
          <cell r="F145">
            <v>165</v>
          </cell>
          <cell r="G145" t="str">
            <v>MALDEN</v>
          </cell>
          <cell r="I145">
            <v>428035165</v>
          </cell>
          <cell r="J145">
            <v>0</v>
          </cell>
          <cell r="K145">
            <v>1766.7354578700906</v>
          </cell>
        </row>
        <row r="146">
          <cell r="B146">
            <v>428</v>
          </cell>
          <cell r="C146" t="str">
            <v>BROOKE</v>
          </cell>
          <cell r="D146">
            <v>35</v>
          </cell>
          <cell r="E146" t="str">
            <v>BOSTON</v>
          </cell>
          <cell r="F146">
            <v>176</v>
          </cell>
          <cell r="G146" t="str">
            <v>MEDFORD</v>
          </cell>
          <cell r="I146">
            <v>428035176</v>
          </cell>
          <cell r="J146">
            <v>0</v>
          </cell>
          <cell r="K146">
            <v>0</v>
          </cell>
        </row>
        <row r="147">
          <cell r="B147">
            <v>428</v>
          </cell>
          <cell r="C147" t="str">
            <v>BROOKE</v>
          </cell>
          <cell r="D147">
            <v>35</v>
          </cell>
          <cell r="E147" t="str">
            <v>BOSTON</v>
          </cell>
          <cell r="F147">
            <v>189</v>
          </cell>
          <cell r="G147" t="str">
            <v>MILTON</v>
          </cell>
          <cell r="I147">
            <v>428035189</v>
          </cell>
          <cell r="J147">
            <v>0</v>
          </cell>
          <cell r="K147">
            <v>0</v>
          </cell>
        </row>
        <row r="148">
          <cell r="B148">
            <v>428</v>
          </cell>
          <cell r="C148" t="str">
            <v>BROOKE</v>
          </cell>
          <cell r="D148">
            <v>35</v>
          </cell>
          <cell r="E148" t="str">
            <v>BOSTON</v>
          </cell>
          <cell r="F148">
            <v>220</v>
          </cell>
          <cell r="G148" t="str">
            <v>NORWOOD</v>
          </cell>
          <cell r="I148">
            <v>428035220</v>
          </cell>
          <cell r="J148">
            <v>0</v>
          </cell>
          <cell r="K148">
            <v>0</v>
          </cell>
        </row>
        <row r="149">
          <cell r="B149">
            <v>428</v>
          </cell>
          <cell r="C149" t="str">
            <v>BROOKE</v>
          </cell>
          <cell r="D149">
            <v>35</v>
          </cell>
          <cell r="E149" t="str">
            <v>BOSTON</v>
          </cell>
          <cell r="F149">
            <v>229</v>
          </cell>
          <cell r="G149" t="str">
            <v>PEABODY</v>
          </cell>
          <cell r="I149">
            <v>428035229</v>
          </cell>
          <cell r="J149">
            <v>0</v>
          </cell>
          <cell r="K149">
            <v>0</v>
          </cell>
        </row>
        <row r="150">
          <cell r="B150">
            <v>428</v>
          </cell>
          <cell r="C150" t="str">
            <v>BROOKE</v>
          </cell>
          <cell r="D150">
            <v>35</v>
          </cell>
          <cell r="E150" t="str">
            <v>BOSTON</v>
          </cell>
          <cell r="F150">
            <v>243</v>
          </cell>
          <cell r="G150" t="str">
            <v>QUINCY</v>
          </cell>
          <cell r="I150">
            <v>428035243</v>
          </cell>
          <cell r="J150">
            <v>0</v>
          </cell>
          <cell r="K150">
            <v>0</v>
          </cell>
        </row>
        <row r="151">
          <cell r="B151">
            <v>428</v>
          </cell>
          <cell r="C151" t="str">
            <v>BROOKE</v>
          </cell>
          <cell r="D151">
            <v>35</v>
          </cell>
          <cell r="E151" t="str">
            <v>BOSTON</v>
          </cell>
          <cell r="F151">
            <v>244</v>
          </cell>
          <cell r="G151" t="str">
            <v>RANDOLPH</v>
          </cell>
          <cell r="I151">
            <v>428035244</v>
          </cell>
          <cell r="J151">
            <v>0</v>
          </cell>
          <cell r="K151">
            <v>0</v>
          </cell>
        </row>
        <row r="152">
          <cell r="B152">
            <v>428</v>
          </cell>
          <cell r="C152" t="str">
            <v>BROOKE</v>
          </cell>
          <cell r="D152">
            <v>35</v>
          </cell>
          <cell r="E152" t="str">
            <v>BOSTON</v>
          </cell>
          <cell r="F152">
            <v>248</v>
          </cell>
          <cell r="G152" t="str">
            <v>REVERE</v>
          </cell>
          <cell r="I152">
            <v>428035248</v>
          </cell>
          <cell r="J152">
            <v>0</v>
          </cell>
          <cell r="K152">
            <v>0</v>
          </cell>
        </row>
        <row r="153">
          <cell r="B153">
            <v>428</v>
          </cell>
          <cell r="C153" t="str">
            <v>BROOKE</v>
          </cell>
          <cell r="D153">
            <v>35</v>
          </cell>
          <cell r="E153" t="str">
            <v>BOSTON</v>
          </cell>
          <cell r="F153">
            <v>285</v>
          </cell>
          <cell r="G153" t="str">
            <v>STOUGHTON</v>
          </cell>
          <cell r="I153">
            <v>428035285</v>
          </cell>
          <cell r="J153">
            <v>0</v>
          </cell>
          <cell r="K153">
            <v>0</v>
          </cell>
        </row>
        <row r="154">
          <cell r="B154">
            <v>428</v>
          </cell>
          <cell r="C154" t="str">
            <v>BROOKE</v>
          </cell>
          <cell r="D154">
            <v>35</v>
          </cell>
          <cell r="E154" t="str">
            <v>BOSTON</v>
          </cell>
          <cell r="F154">
            <v>308</v>
          </cell>
          <cell r="G154" t="str">
            <v>WALTHAM</v>
          </cell>
          <cell r="I154">
            <v>428035308</v>
          </cell>
          <cell r="J154">
            <v>0</v>
          </cell>
          <cell r="K154">
            <v>0</v>
          </cell>
        </row>
        <row r="155">
          <cell r="B155">
            <v>428</v>
          </cell>
          <cell r="C155" t="str">
            <v>BROOKE</v>
          </cell>
          <cell r="D155">
            <v>35</v>
          </cell>
          <cell r="E155" t="str">
            <v>BOSTON</v>
          </cell>
          <cell r="F155">
            <v>346</v>
          </cell>
          <cell r="G155" t="str">
            <v>WINTHROP</v>
          </cell>
          <cell r="I155">
            <v>428035346</v>
          </cell>
          <cell r="J155">
            <v>0</v>
          </cell>
          <cell r="K155">
            <v>0</v>
          </cell>
        </row>
        <row r="156">
          <cell r="B156">
            <v>429</v>
          </cell>
          <cell r="C156" t="str">
            <v>KIPP ACADEMY LYNN</v>
          </cell>
          <cell r="D156">
            <v>163</v>
          </cell>
          <cell r="E156" t="str">
            <v>LYNN</v>
          </cell>
          <cell r="F156">
            <v>30</v>
          </cell>
          <cell r="G156" t="str">
            <v>BEVERLY</v>
          </cell>
          <cell r="I156">
            <v>429163030</v>
          </cell>
          <cell r="J156">
            <v>0</v>
          </cell>
          <cell r="K156">
            <v>0</v>
          </cell>
        </row>
        <row r="157">
          <cell r="B157">
            <v>429</v>
          </cell>
          <cell r="C157" t="str">
            <v>KIPP ACADEMY LYNN</v>
          </cell>
          <cell r="D157">
            <v>163</v>
          </cell>
          <cell r="E157" t="str">
            <v>LYNN</v>
          </cell>
          <cell r="F157">
            <v>35</v>
          </cell>
          <cell r="G157" t="str">
            <v>BOSTON</v>
          </cell>
          <cell r="I157">
            <v>429163035</v>
          </cell>
          <cell r="J157">
            <v>0</v>
          </cell>
          <cell r="K157">
            <v>0</v>
          </cell>
        </row>
        <row r="158">
          <cell r="B158">
            <v>429</v>
          </cell>
          <cell r="C158" t="str">
            <v>KIPP ACADEMY LYNN</v>
          </cell>
          <cell r="D158">
            <v>163</v>
          </cell>
          <cell r="E158" t="str">
            <v>LYNN</v>
          </cell>
          <cell r="F158">
            <v>57</v>
          </cell>
          <cell r="G158" t="str">
            <v>CHELSEA</v>
          </cell>
          <cell r="I158">
            <v>429163057</v>
          </cell>
          <cell r="J158">
            <v>0</v>
          </cell>
          <cell r="K158">
            <v>0</v>
          </cell>
        </row>
        <row r="159">
          <cell r="B159">
            <v>429</v>
          </cell>
          <cell r="C159" t="str">
            <v>KIPP ACADEMY LYNN</v>
          </cell>
          <cell r="D159">
            <v>163</v>
          </cell>
          <cell r="E159" t="str">
            <v>LYNN</v>
          </cell>
          <cell r="F159">
            <v>163</v>
          </cell>
          <cell r="G159" t="str">
            <v>LYNN</v>
          </cell>
          <cell r="I159">
            <v>429163163</v>
          </cell>
          <cell r="J159">
            <v>0</v>
          </cell>
          <cell r="K159">
            <v>0</v>
          </cell>
        </row>
        <row r="160">
          <cell r="B160">
            <v>429</v>
          </cell>
          <cell r="C160" t="str">
            <v>KIPP ACADEMY LYNN</v>
          </cell>
          <cell r="D160">
            <v>163</v>
          </cell>
          <cell r="E160" t="str">
            <v>LYNN</v>
          </cell>
          <cell r="F160">
            <v>164</v>
          </cell>
          <cell r="G160" t="str">
            <v>LYNNFIELD</v>
          </cell>
          <cell r="I160">
            <v>429163164</v>
          </cell>
          <cell r="J160">
            <v>0</v>
          </cell>
          <cell r="K160">
            <v>0</v>
          </cell>
        </row>
        <row r="161">
          <cell r="B161">
            <v>429</v>
          </cell>
          <cell r="C161" t="str">
            <v>KIPP ACADEMY LYNN</v>
          </cell>
          <cell r="D161">
            <v>163</v>
          </cell>
          <cell r="E161" t="str">
            <v>LYNN</v>
          </cell>
          <cell r="F161">
            <v>168</v>
          </cell>
          <cell r="G161" t="str">
            <v>MARBLEHEAD</v>
          </cell>
          <cell r="I161">
            <v>429163168</v>
          </cell>
          <cell r="J161">
            <v>0</v>
          </cell>
          <cell r="K161">
            <v>0</v>
          </cell>
        </row>
        <row r="162">
          <cell r="B162">
            <v>429</v>
          </cell>
          <cell r="C162" t="str">
            <v>KIPP ACADEMY LYNN</v>
          </cell>
          <cell r="D162">
            <v>163</v>
          </cell>
          <cell r="E162" t="str">
            <v>LYNN</v>
          </cell>
          <cell r="F162">
            <v>176</v>
          </cell>
          <cell r="G162" t="str">
            <v>MEDFORD</v>
          </cell>
          <cell r="I162">
            <v>429163176</v>
          </cell>
          <cell r="J162">
            <v>0</v>
          </cell>
          <cell r="K162">
            <v>0</v>
          </cell>
        </row>
        <row r="163">
          <cell r="B163">
            <v>429</v>
          </cell>
          <cell r="C163" t="str">
            <v>KIPP ACADEMY LYNN</v>
          </cell>
          <cell r="D163">
            <v>163</v>
          </cell>
          <cell r="E163" t="str">
            <v>LYNN</v>
          </cell>
          <cell r="F163">
            <v>229</v>
          </cell>
          <cell r="G163" t="str">
            <v>PEABODY</v>
          </cell>
          <cell r="I163">
            <v>429163229</v>
          </cell>
          <cell r="J163">
            <v>0</v>
          </cell>
          <cell r="K163">
            <v>0</v>
          </cell>
        </row>
        <row r="164">
          <cell r="B164">
            <v>429</v>
          </cell>
          <cell r="C164" t="str">
            <v>KIPP ACADEMY LYNN</v>
          </cell>
          <cell r="D164">
            <v>163</v>
          </cell>
          <cell r="E164" t="str">
            <v>LYNN</v>
          </cell>
          <cell r="F164">
            <v>248</v>
          </cell>
          <cell r="G164" t="str">
            <v>REVERE</v>
          </cell>
          <cell r="I164">
            <v>429163248</v>
          </cell>
          <cell r="J164">
            <v>0</v>
          </cell>
          <cell r="K164">
            <v>0</v>
          </cell>
        </row>
        <row r="165">
          <cell r="B165">
            <v>429</v>
          </cell>
          <cell r="C165" t="str">
            <v>KIPP ACADEMY LYNN</v>
          </cell>
          <cell r="D165">
            <v>163</v>
          </cell>
          <cell r="E165" t="str">
            <v>LYNN</v>
          </cell>
          <cell r="F165">
            <v>258</v>
          </cell>
          <cell r="G165" t="str">
            <v>SALEM</v>
          </cell>
          <cell r="I165">
            <v>429163258</v>
          </cell>
          <cell r="J165">
            <v>0</v>
          </cell>
          <cell r="K165">
            <v>0</v>
          </cell>
        </row>
        <row r="166">
          <cell r="B166">
            <v>429</v>
          </cell>
          <cell r="C166" t="str">
            <v>KIPP ACADEMY LYNN</v>
          </cell>
          <cell r="D166">
            <v>163</v>
          </cell>
          <cell r="E166" t="str">
            <v>LYNN</v>
          </cell>
          <cell r="F166">
            <v>262</v>
          </cell>
          <cell r="G166" t="str">
            <v>SAUGUS</v>
          </cell>
          <cell r="I166">
            <v>429163262</v>
          </cell>
          <cell r="J166">
            <v>0</v>
          </cell>
          <cell r="K166">
            <v>0</v>
          </cell>
        </row>
        <row r="167">
          <cell r="B167">
            <v>429</v>
          </cell>
          <cell r="C167" t="str">
            <v>KIPP ACADEMY LYNN</v>
          </cell>
          <cell r="D167">
            <v>163</v>
          </cell>
          <cell r="E167" t="str">
            <v>LYNN</v>
          </cell>
          <cell r="F167">
            <v>291</v>
          </cell>
          <cell r="G167" t="str">
            <v>SWAMPSCOTT</v>
          </cell>
          <cell r="I167">
            <v>429163291</v>
          </cell>
          <cell r="J167">
            <v>0</v>
          </cell>
          <cell r="K167">
            <v>0</v>
          </cell>
        </row>
        <row r="168">
          <cell r="B168">
            <v>430</v>
          </cell>
          <cell r="C168" t="str">
            <v>ADVANCED MATH AND SCIENCE ACADEMY</v>
          </cell>
          <cell r="D168">
            <v>170</v>
          </cell>
          <cell r="E168" t="str">
            <v>MARLBOROUGH</v>
          </cell>
          <cell r="F168">
            <v>9</v>
          </cell>
          <cell r="G168" t="str">
            <v>ANDOVER</v>
          </cell>
          <cell r="I168">
            <v>430170009</v>
          </cell>
          <cell r="J168">
            <v>0</v>
          </cell>
          <cell r="K168">
            <v>0</v>
          </cell>
        </row>
        <row r="169">
          <cell r="B169">
            <v>430</v>
          </cell>
          <cell r="C169" t="str">
            <v>ADVANCED MATH AND SCIENCE ACADEMY</v>
          </cell>
          <cell r="D169">
            <v>170</v>
          </cell>
          <cell r="E169" t="str">
            <v>MARLBOROUGH</v>
          </cell>
          <cell r="F169">
            <v>14</v>
          </cell>
          <cell r="G169" t="str">
            <v>ASHLAND</v>
          </cell>
          <cell r="I169">
            <v>430170014</v>
          </cell>
          <cell r="J169">
            <v>0</v>
          </cell>
          <cell r="K169">
            <v>0</v>
          </cell>
        </row>
        <row r="170">
          <cell r="B170">
            <v>430</v>
          </cell>
          <cell r="C170" t="str">
            <v>ADVANCED MATH AND SCIENCE ACADEMY</v>
          </cell>
          <cell r="D170">
            <v>170</v>
          </cell>
          <cell r="E170" t="str">
            <v>MARLBOROUGH</v>
          </cell>
          <cell r="F170">
            <v>31</v>
          </cell>
          <cell r="G170" t="str">
            <v>BILLERICA</v>
          </cell>
          <cell r="I170">
            <v>430170031</v>
          </cell>
          <cell r="J170">
            <v>0</v>
          </cell>
          <cell r="K170">
            <v>0</v>
          </cell>
        </row>
        <row r="171">
          <cell r="B171">
            <v>430</v>
          </cell>
          <cell r="C171" t="str">
            <v>ADVANCED MATH AND SCIENCE ACADEMY</v>
          </cell>
          <cell r="D171">
            <v>170</v>
          </cell>
          <cell r="E171" t="str">
            <v>MARLBOROUGH</v>
          </cell>
          <cell r="F171">
            <v>64</v>
          </cell>
          <cell r="G171" t="str">
            <v>CLINTON</v>
          </cell>
          <cell r="I171">
            <v>430170064</v>
          </cell>
          <cell r="J171">
            <v>0</v>
          </cell>
          <cell r="K171">
            <v>0</v>
          </cell>
        </row>
        <row r="172">
          <cell r="B172">
            <v>430</v>
          </cell>
          <cell r="C172" t="str">
            <v>ADVANCED MATH AND SCIENCE ACADEMY</v>
          </cell>
          <cell r="D172">
            <v>170</v>
          </cell>
          <cell r="E172" t="str">
            <v>MARLBOROUGH</v>
          </cell>
          <cell r="F172">
            <v>100</v>
          </cell>
          <cell r="G172" t="str">
            <v>FRAMINGHAM</v>
          </cell>
          <cell r="I172">
            <v>430170100</v>
          </cell>
          <cell r="J172">
            <v>0</v>
          </cell>
          <cell r="K172">
            <v>0</v>
          </cell>
        </row>
        <row r="173">
          <cell r="B173">
            <v>430</v>
          </cell>
          <cell r="C173" t="str">
            <v>ADVANCED MATH AND SCIENCE ACADEMY</v>
          </cell>
          <cell r="D173">
            <v>170</v>
          </cell>
          <cell r="E173" t="str">
            <v>MARLBOROUGH</v>
          </cell>
          <cell r="F173">
            <v>101</v>
          </cell>
          <cell r="G173" t="str">
            <v>FRANKLIN</v>
          </cell>
          <cell r="I173">
            <v>430170101</v>
          </cell>
          <cell r="J173">
            <v>0</v>
          </cell>
          <cell r="K173">
            <v>0</v>
          </cell>
        </row>
        <row r="174">
          <cell r="B174">
            <v>430</v>
          </cell>
          <cell r="C174" t="str">
            <v>ADVANCED MATH AND SCIENCE ACADEMY</v>
          </cell>
          <cell r="D174">
            <v>170</v>
          </cell>
          <cell r="E174" t="str">
            <v>MARLBOROUGH</v>
          </cell>
          <cell r="F174">
            <v>110</v>
          </cell>
          <cell r="G174" t="str">
            <v>GRAFTON</v>
          </cell>
          <cell r="I174">
            <v>430170110</v>
          </cell>
          <cell r="J174">
            <v>0</v>
          </cell>
          <cell r="K174">
            <v>135</v>
          </cell>
        </row>
        <row r="175">
          <cell r="B175">
            <v>430</v>
          </cell>
          <cell r="C175" t="str">
            <v>ADVANCED MATH AND SCIENCE ACADEMY</v>
          </cell>
          <cell r="D175">
            <v>170</v>
          </cell>
          <cell r="E175" t="str">
            <v>MARLBOROUGH</v>
          </cell>
          <cell r="F175">
            <v>125</v>
          </cell>
          <cell r="G175" t="str">
            <v>HARVARD</v>
          </cell>
          <cell r="I175">
            <v>430170125</v>
          </cell>
          <cell r="J175">
            <v>0</v>
          </cell>
          <cell r="K175">
            <v>0</v>
          </cell>
        </row>
        <row r="176">
          <cell r="B176">
            <v>430</v>
          </cell>
          <cell r="C176" t="str">
            <v>ADVANCED MATH AND SCIENCE ACADEMY</v>
          </cell>
          <cell r="D176">
            <v>170</v>
          </cell>
          <cell r="E176" t="str">
            <v>MARLBOROUGH</v>
          </cell>
          <cell r="F176">
            <v>136</v>
          </cell>
          <cell r="G176" t="str">
            <v>HOLLISTON</v>
          </cell>
          <cell r="I176">
            <v>430170136</v>
          </cell>
          <cell r="J176">
            <v>0</v>
          </cell>
          <cell r="K176">
            <v>0</v>
          </cell>
        </row>
        <row r="177">
          <cell r="B177">
            <v>430</v>
          </cell>
          <cell r="C177" t="str">
            <v>ADVANCED MATH AND SCIENCE ACADEMY</v>
          </cell>
          <cell r="D177">
            <v>170</v>
          </cell>
          <cell r="E177" t="str">
            <v>MARLBOROUGH</v>
          </cell>
          <cell r="F177">
            <v>139</v>
          </cell>
          <cell r="G177" t="str">
            <v>HOPKINTON</v>
          </cell>
          <cell r="I177">
            <v>430170139</v>
          </cell>
          <cell r="J177">
            <v>0</v>
          </cell>
          <cell r="K177">
            <v>0</v>
          </cell>
        </row>
        <row r="178">
          <cell r="B178">
            <v>430</v>
          </cell>
          <cell r="C178" t="str">
            <v>ADVANCED MATH AND SCIENCE ACADEMY</v>
          </cell>
          <cell r="D178">
            <v>170</v>
          </cell>
          <cell r="E178" t="str">
            <v>MARLBOROUGH</v>
          </cell>
          <cell r="F178">
            <v>141</v>
          </cell>
          <cell r="G178" t="str">
            <v>HUDSON</v>
          </cell>
          <cell r="I178">
            <v>430170141</v>
          </cell>
          <cell r="J178">
            <v>0</v>
          </cell>
          <cell r="K178">
            <v>0</v>
          </cell>
        </row>
        <row r="179">
          <cell r="B179">
            <v>430</v>
          </cell>
          <cell r="C179" t="str">
            <v>ADVANCED MATH AND SCIENCE ACADEMY</v>
          </cell>
          <cell r="D179">
            <v>170</v>
          </cell>
          <cell r="E179" t="str">
            <v>MARLBOROUGH</v>
          </cell>
          <cell r="F179">
            <v>153</v>
          </cell>
          <cell r="G179" t="str">
            <v>LEOMINSTER</v>
          </cell>
          <cell r="I179">
            <v>430170153</v>
          </cell>
          <cell r="J179">
            <v>0</v>
          </cell>
          <cell r="K179">
            <v>0</v>
          </cell>
        </row>
        <row r="180">
          <cell r="B180">
            <v>430</v>
          </cell>
          <cell r="C180" t="str">
            <v>ADVANCED MATH AND SCIENCE ACADEMY</v>
          </cell>
          <cell r="D180">
            <v>170</v>
          </cell>
          <cell r="E180" t="str">
            <v>MARLBOROUGH</v>
          </cell>
          <cell r="F180">
            <v>158</v>
          </cell>
          <cell r="G180" t="str">
            <v>LITTLETON</v>
          </cell>
          <cell r="I180">
            <v>430170158</v>
          </cell>
          <cell r="J180">
            <v>0</v>
          </cell>
          <cell r="K180">
            <v>0</v>
          </cell>
        </row>
        <row r="181">
          <cell r="B181">
            <v>430</v>
          </cell>
          <cell r="C181" t="str">
            <v>ADVANCED MATH AND SCIENCE ACADEMY</v>
          </cell>
          <cell r="D181">
            <v>170</v>
          </cell>
          <cell r="E181" t="str">
            <v>MARLBOROUGH</v>
          </cell>
          <cell r="F181">
            <v>170</v>
          </cell>
          <cell r="G181" t="str">
            <v>MARLBOROUGH</v>
          </cell>
          <cell r="I181">
            <v>430170170</v>
          </cell>
          <cell r="J181">
            <v>0</v>
          </cell>
          <cell r="K181">
            <v>204</v>
          </cell>
        </row>
        <row r="182">
          <cell r="B182">
            <v>430</v>
          </cell>
          <cell r="C182" t="str">
            <v>ADVANCED MATH AND SCIENCE ACADEMY</v>
          </cell>
          <cell r="D182">
            <v>170</v>
          </cell>
          <cell r="E182" t="str">
            <v>MARLBOROUGH</v>
          </cell>
          <cell r="F182">
            <v>174</v>
          </cell>
          <cell r="G182" t="str">
            <v>MAYNARD</v>
          </cell>
          <cell r="I182">
            <v>430170174</v>
          </cell>
          <cell r="J182">
            <v>0</v>
          </cell>
          <cell r="K182">
            <v>0</v>
          </cell>
        </row>
        <row r="183">
          <cell r="B183">
            <v>430</v>
          </cell>
          <cell r="C183" t="str">
            <v>ADVANCED MATH AND SCIENCE ACADEMY</v>
          </cell>
          <cell r="D183">
            <v>170</v>
          </cell>
          <cell r="E183" t="str">
            <v>MARLBOROUGH</v>
          </cell>
          <cell r="F183">
            <v>177</v>
          </cell>
          <cell r="G183" t="str">
            <v>MEDWAY</v>
          </cell>
          <cell r="I183">
            <v>430170177</v>
          </cell>
          <cell r="J183">
            <v>0</v>
          </cell>
          <cell r="K183">
            <v>0</v>
          </cell>
        </row>
        <row r="184">
          <cell r="B184">
            <v>430</v>
          </cell>
          <cell r="C184" t="str">
            <v>ADVANCED MATH AND SCIENCE ACADEMY</v>
          </cell>
          <cell r="D184">
            <v>170</v>
          </cell>
          <cell r="E184" t="str">
            <v>MARLBOROUGH</v>
          </cell>
          <cell r="F184">
            <v>185</v>
          </cell>
          <cell r="G184" t="str">
            <v>MILFORD</v>
          </cell>
          <cell r="I184">
            <v>430170185</v>
          </cell>
          <cell r="J184">
            <v>0</v>
          </cell>
          <cell r="K184">
            <v>0</v>
          </cell>
        </row>
        <row r="185">
          <cell r="B185">
            <v>430</v>
          </cell>
          <cell r="C185" t="str">
            <v>ADVANCED MATH AND SCIENCE ACADEMY</v>
          </cell>
          <cell r="D185">
            <v>170</v>
          </cell>
          <cell r="E185" t="str">
            <v>MARLBOROUGH</v>
          </cell>
          <cell r="F185">
            <v>198</v>
          </cell>
          <cell r="G185" t="str">
            <v>NATICK</v>
          </cell>
          <cell r="I185">
            <v>430170198</v>
          </cell>
          <cell r="J185">
            <v>0</v>
          </cell>
          <cell r="K185">
            <v>0</v>
          </cell>
        </row>
        <row r="186">
          <cell r="B186">
            <v>430</v>
          </cell>
          <cell r="C186" t="str">
            <v>ADVANCED MATH AND SCIENCE ACADEMY</v>
          </cell>
          <cell r="D186">
            <v>170</v>
          </cell>
          <cell r="E186" t="str">
            <v>MARLBOROUGH</v>
          </cell>
          <cell r="F186">
            <v>271</v>
          </cell>
          <cell r="G186" t="str">
            <v>SHREWSBURY</v>
          </cell>
          <cell r="I186">
            <v>430170271</v>
          </cell>
          <cell r="J186">
            <v>0</v>
          </cell>
          <cell r="K186">
            <v>0</v>
          </cell>
        </row>
        <row r="187">
          <cell r="B187">
            <v>430</v>
          </cell>
          <cell r="C187" t="str">
            <v>ADVANCED MATH AND SCIENCE ACADEMY</v>
          </cell>
          <cell r="D187">
            <v>170</v>
          </cell>
          <cell r="E187" t="str">
            <v>MARLBOROUGH</v>
          </cell>
          <cell r="F187">
            <v>276</v>
          </cell>
          <cell r="G187" t="str">
            <v>SOUTHBOROUGH</v>
          </cell>
          <cell r="I187">
            <v>430170276</v>
          </cell>
          <cell r="J187">
            <v>0</v>
          </cell>
          <cell r="K187">
            <v>0</v>
          </cell>
        </row>
        <row r="188">
          <cell r="B188">
            <v>430</v>
          </cell>
          <cell r="C188" t="str">
            <v>ADVANCED MATH AND SCIENCE ACADEMY</v>
          </cell>
          <cell r="D188">
            <v>170</v>
          </cell>
          <cell r="E188" t="str">
            <v>MARLBOROUGH</v>
          </cell>
          <cell r="F188">
            <v>288</v>
          </cell>
          <cell r="G188" t="str">
            <v>SUDBURY</v>
          </cell>
          <cell r="I188">
            <v>430170288</v>
          </cell>
          <cell r="J188">
            <v>0</v>
          </cell>
          <cell r="K188">
            <v>0</v>
          </cell>
        </row>
        <row r="189">
          <cell r="B189">
            <v>430</v>
          </cell>
          <cell r="C189" t="str">
            <v>ADVANCED MATH AND SCIENCE ACADEMY</v>
          </cell>
          <cell r="D189">
            <v>170</v>
          </cell>
          <cell r="E189" t="str">
            <v>MARLBOROUGH</v>
          </cell>
          <cell r="F189">
            <v>304</v>
          </cell>
          <cell r="G189" t="str">
            <v>UXBRIDGE</v>
          </cell>
          <cell r="I189">
            <v>430170304</v>
          </cell>
          <cell r="J189">
            <v>0</v>
          </cell>
          <cell r="K189">
            <v>0</v>
          </cell>
        </row>
        <row r="190">
          <cell r="B190">
            <v>430</v>
          </cell>
          <cell r="C190" t="str">
            <v>ADVANCED MATH AND SCIENCE ACADEMY</v>
          </cell>
          <cell r="D190">
            <v>170</v>
          </cell>
          <cell r="E190" t="str">
            <v>MARLBOROUGH</v>
          </cell>
          <cell r="F190">
            <v>308</v>
          </cell>
          <cell r="G190" t="str">
            <v>WALTHAM</v>
          </cell>
          <cell r="I190">
            <v>430170308</v>
          </cell>
          <cell r="J190">
            <v>0</v>
          </cell>
          <cell r="K190">
            <v>0</v>
          </cell>
        </row>
        <row r="191">
          <cell r="B191">
            <v>430</v>
          </cell>
          <cell r="C191" t="str">
            <v>ADVANCED MATH AND SCIENCE ACADEMY</v>
          </cell>
          <cell r="D191">
            <v>170</v>
          </cell>
          <cell r="E191" t="str">
            <v>MARLBOROUGH</v>
          </cell>
          <cell r="F191">
            <v>314</v>
          </cell>
          <cell r="G191" t="str">
            <v>WATERTOWN</v>
          </cell>
          <cell r="I191">
            <v>430170314</v>
          </cell>
          <cell r="J191">
            <v>0</v>
          </cell>
          <cell r="K191">
            <v>0</v>
          </cell>
        </row>
        <row r="192">
          <cell r="B192">
            <v>430</v>
          </cell>
          <cell r="C192" t="str">
            <v>ADVANCED MATH AND SCIENCE ACADEMY</v>
          </cell>
          <cell r="D192">
            <v>170</v>
          </cell>
          <cell r="E192" t="str">
            <v>MARLBOROUGH</v>
          </cell>
          <cell r="F192">
            <v>321</v>
          </cell>
          <cell r="G192" t="str">
            <v>WESTBOROUGH</v>
          </cell>
          <cell r="I192">
            <v>430170321</v>
          </cell>
          <cell r="J192">
            <v>0</v>
          </cell>
          <cell r="K192">
            <v>0</v>
          </cell>
        </row>
        <row r="193">
          <cell r="B193">
            <v>430</v>
          </cell>
          <cell r="C193" t="str">
            <v>ADVANCED MATH AND SCIENCE ACADEMY</v>
          </cell>
          <cell r="D193">
            <v>170</v>
          </cell>
          <cell r="E193" t="str">
            <v>MARLBOROUGH</v>
          </cell>
          <cell r="F193">
            <v>322</v>
          </cell>
          <cell r="G193" t="str">
            <v>WEST BOYLSTON</v>
          </cell>
          <cell r="I193">
            <v>430170322</v>
          </cell>
          <cell r="J193">
            <v>0</v>
          </cell>
          <cell r="K193">
            <v>0</v>
          </cell>
        </row>
        <row r="194">
          <cell r="B194">
            <v>430</v>
          </cell>
          <cell r="C194" t="str">
            <v>ADVANCED MATH AND SCIENCE ACADEMY</v>
          </cell>
          <cell r="D194">
            <v>170</v>
          </cell>
          <cell r="E194" t="str">
            <v>MARLBOROUGH</v>
          </cell>
          <cell r="F194">
            <v>326</v>
          </cell>
          <cell r="G194" t="str">
            <v>WESTFORD</v>
          </cell>
          <cell r="I194">
            <v>430170326</v>
          </cell>
          <cell r="J194">
            <v>0</v>
          </cell>
          <cell r="K194">
            <v>0</v>
          </cell>
        </row>
        <row r="195">
          <cell r="B195">
            <v>430</v>
          </cell>
          <cell r="C195" t="str">
            <v>ADVANCED MATH AND SCIENCE ACADEMY</v>
          </cell>
          <cell r="D195">
            <v>170</v>
          </cell>
          <cell r="E195" t="str">
            <v>MARLBOROUGH</v>
          </cell>
          <cell r="F195">
            <v>348</v>
          </cell>
          <cell r="G195" t="str">
            <v>WORCESTER</v>
          </cell>
          <cell r="I195">
            <v>430170348</v>
          </cell>
          <cell r="J195">
            <v>0</v>
          </cell>
          <cell r="K195">
            <v>0</v>
          </cell>
        </row>
        <row r="196">
          <cell r="B196">
            <v>430</v>
          </cell>
          <cell r="C196" t="str">
            <v>ADVANCED MATH AND SCIENCE ACADEMY</v>
          </cell>
          <cell r="D196">
            <v>170</v>
          </cell>
          <cell r="E196" t="str">
            <v>MARLBOROUGH</v>
          </cell>
          <cell r="F196">
            <v>616</v>
          </cell>
          <cell r="G196" t="str">
            <v>AYER SHIRLEY</v>
          </cell>
          <cell r="I196">
            <v>430170616</v>
          </cell>
          <cell r="J196">
            <v>0</v>
          </cell>
          <cell r="K196">
            <v>0</v>
          </cell>
        </row>
        <row r="197">
          <cell r="B197">
            <v>430</v>
          </cell>
          <cell r="C197" t="str">
            <v>ADVANCED MATH AND SCIENCE ACADEMY</v>
          </cell>
          <cell r="D197">
            <v>170</v>
          </cell>
          <cell r="E197" t="str">
            <v>MARLBOROUGH</v>
          </cell>
          <cell r="F197">
            <v>620</v>
          </cell>
          <cell r="G197" t="str">
            <v>BERLIN BOYLSTON</v>
          </cell>
          <cell r="I197">
            <v>430170620</v>
          </cell>
          <cell r="J197">
            <v>0</v>
          </cell>
          <cell r="K197">
            <v>0</v>
          </cell>
        </row>
        <row r="198">
          <cell r="B198">
            <v>430</v>
          </cell>
          <cell r="C198" t="str">
            <v>ADVANCED MATH AND SCIENCE ACADEMY</v>
          </cell>
          <cell r="D198">
            <v>170</v>
          </cell>
          <cell r="E198" t="str">
            <v>MARLBOROUGH</v>
          </cell>
          <cell r="F198">
            <v>695</v>
          </cell>
          <cell r="G198" t="str">
            <v>LINCOLN SUDBURY</v>
          </cell>
          <cell r="I198">
            <v>430170695</v>
          </cell>
          <cell r="J198">
            <v>0</v>
          </cell>
          <cell r="K198">
            <v>0</v>
          </cell>
        </row>
        <row r="199">
          <cell r="B199">
            <v>430</v>
          </cell>
          <cell r="C199" t="str">
            <v>ADVANCED MATH AND SCIENCE ACADEMY</v>
          </cell>
          <cell r="D199">
            <v>170</v>
          </cell>
          <cell r="E199" t="str">
            <v>MARLBOROUGH</v>
          </cell>
          <cell r="F199">
            <v>710</v>
          </cell>
          <cell r="G199" t="str">
            <v>MENDON UPTON</v>
          </cell>
          <cell r="I199">
            <v>430170710</v>
          </cell>
          <cell r="J199">
            <v>0</v>
          </cell>
          <cell r="K199">
            <v>0</v>
          </cell>
        </row>
        <row r="200">
          <cell r="B200">
            <v>430</v>
          </cell>
          <cell r="C200" t="str">
            <v>ADVANCED MATH AND SCIENCE ACADEMY</v>
          </cell>
          <cell r="D200">
            <v>170</v>
          </cell>
          <cell r="E200" t="str">
            <v>MARLBOROUGH</v>
          </cell>
          <cell r="F200">
            <v>725</v>
          </cell>
          <cell r="G200" t="str">
            <v>NASHOBA</v>
          </cell>
          <cell r="I200">
            <v>430170725</v>
          </cell>
          <cell r="J200">
            <v>0</v>
          </cell>
          <cell r="K200">
            <v>0</v>
          </cell>
        </row>
        <row r="201">
          <cell r="B201">
            <v>430</v>
          </cell>
          <cell r="C201" t="str">
            <v>ADVANCED MATH AND SCIENCE ACADEMY</v>
          </cell>
          <cell r="D201">
            <v>170</v>
          </cell>
          <cell r="E201" t="str">
            <v>MARLBOROUGH</v>
          </cell>
          <cell r="F201">
            <v>730</v>
          </cell>
          <cell r="G201" t="str">
            <v>NORTHBORO SOUTHBORO</v>
          </cell>
          <cell r="I201">
            <v>430170730</v>
          </cell>
          <cell r="J201">
            <v>0</v>
          </cell>
          <cell r="K201">
            <v>0</v>
          </cell>
        </row>
        <row r="202">
          <cell r="B202">
            <v>430</v>
          </cell>
          <cell r="C202" t="str">
            <v>ADVANCED MATH AND SCIENCE ACADEMY</v>
          </cell>
          <cell r="D202">
            <v>170</v>
          </cell>
          <cell r="E202" t="str">
            <v>MARLBOROUGH</v>
          </cell>
          <cell r="F202">
            <v>735</v>
          </cell>
          <cell r="G202" t="str">
            <v>NORTH MIDDLESEX</v>
          </cell>
          <cell r="I202">
            <v>430170735</v>
          </cell>
          <cell r="J202">
            <v>0</v>
          </cell>
          <cell r="K202">
            <v>0</v>
          </cell>
        </row>
        <row r="203">
          <cell r="B203">
            <v>430</v>
          </cell>
          <cell r="C203" t="str">
            <v>ADVANCED MATH AND SCIENCE ACADEMY</v>
          </cell>
          <cell r="D203">
            <v>170</v>
          </cell>
          <cell r="E203" t="str">
            <v>MARLBOROUGH</v>
          </cell>
          <cell r="F203">
            <v>775</v>
          </cell>
          <cell r="G203" t="str">
            <v>WACHUSETT</v>
          </cell>
          <cell r="I203">
            <v>430170775</v>
          </cell>
          <cell r="J203">
            <v>0</v>
          </cell>
          <cell r="K203">
            <v>0</v>
          </cell>
        </row>
        <row r="204">
          <cell r="B204">
            <v>431</v>
          </cell>
          <cell r="C204" t="str">
            <v>COMMUNITY DAY - R. KINGMAN WEBSTER</v>
          </cell>
          <cell r="D204">
            <v>149</v>
          </cell>
          <cell r="E204" t="str">
            <v>LAWRENCE</v>
          </cell>
          <cell r="F204">
            <v>128</v>
          </cell>
          <cell r="G204" t="str">
            <v>HAVERHILL</v>
          </cell>
          <cell r="I204">
            <v>431149128</v>
          </cell>
          <cell r="J204">
            <v>0</v>
          </cell>
          <cell r="K204">
            <v>0</v>
          </cell>
        </row>
        <row r="205">
          <cell r="B205">
            <v>431</v>
          </cell>
          <cell r="C205" t="str">
            <v>COMMUNITY DAY - R. KINGMAN WEBSTER</v>
          </cell>
          <cell r="D205">
            <v>149</v>
          </cell>
          <cell r="E205" t="str">
            <v>LAWRENCE</v>
          </cell>
          <cell r="F205">
            <v>149</v>
          </cell>
          <cell r="G205" t="str">
            <v>LAWRENCE</v>
          </cell>
          <cell r="I205">
            <v>431149149</v>
          </cell>
          <cell r="J205">
            <v>0</v>
          </cell>
          <cell r="K205">
            <v>0</v>
          </cell>
        </row>
        <row r="206">
          <cell r="B206">
            <v>431</v>
          </cell>
          <cell r="C206" t="str">
            <v>COMMUNITY DAY - R. KINGMAN WEBSTER</v>
          </cell>
          <cell r="D206">
            <v>149</v>
          </cell>
          <cell r="E206" t="str">
            <v>LAWRENCE</v>
          </cell>
          <cell r="F206">
            <v>181</v>
          </cell>
          <cell r="G206" t="str">
            <v>METHUEN</v>
          </cell>
          <cell r="I206">
            <v>431149181</v>
          </cell>
          <cell r="J206">
            <v>0</v>
          </cell>
          <cell r="K206">
            <v>0</v>
          </cell>
        </row>
        <row r="207">
          <cell r="B207">
            <v>432</v>
          </cell>
          <cell r="C207" t="str">
            <v>CAPE COD LIGHTHOUSE</v>
          </cell>
          <cell r="D207">
            <v>712</v>
          </cell>
          <cell r="E207" t="str">
            <v>MONOMOY</v>
          </cell>
          <cell r="F207">
            <v>20</v>
          </cell>
          <cell r="G207" t="str">
            <v>BARNSTABLE</v>
          </cell>
          <cell r="I207">
            <v>432712020</v>
          </cell>
          <cell r="J207">
            <v>0</v>
          </cell>
          <cell r="K207">
            <v>0</v>
          </cell>
        </row>
        <row r="208">
          <cell r="B208">
            <v>432</v>
          </cell>
          <cell r="C208" t="str">
            <v>CAPE COD LIGHTHOUSE</v>
          </cell>
          <cell r="D208">
            <v>712</v>
          </cell>
          <cell r="E208" t="str">
            <v>MONOMOY</v>
          </cell>
          <cell r="F208">
            <v>36</v>
          </cell>
          <cell r="G208" t="str">
            <v>BOURNE</v>
          </cell>
          <cell r="I208">
            <v>432712036</v>
          </cell>
          <cell r="J208">
            <v>0</v>
          </cell>
          <cell r="K208">
            <v>0</v>
          </cell>
        </row>
        <row r="209">
          <cell r="B209">
            <v>432</v>
          </cell>
          <cell r="C209" t="str">
            <v>CAPE COD LIGHTHOUSE</v>
          </cell>
          <cell r="D209">
            <v>712</v>
          </cell>
          <cell r="E209" t="str">
            <v>MONOMOY</v>
          </cell>
          <cell r="F209">
            <v>261</v>
          </cell>
          <cell r="G209" t="str">
            <v>SANDWICH</v>
          </cell>
          <cell r="I209">
            <v>432712261</v>
          </cell>
          <cell r="J209">
            <v>0</v>
          </cell>
          <cell r="K209">
            <v>0</v>
          </cell>
        </row>
        <row r="210">
          <cell r="B210">
            <v>432</v>
          </cell>
          <cell r="C210" t="str">
            <v>CAPE COD LIGHTHOUSE</v>
          </cell>
          <cell r="D210">
            <v>712</v>
          </cell>
          <cell r="E210" t="str">
            <v>MONOMOY</v>
          </cell>
          <cell r="F210">
            <v>300</v>
          </cell>
          <cell r="G210" t="str">
            <v>TRURO</v>
          </cell>
          <cell r="I210">
            <v>432712300</v>
          </cell>
          <cell r="J210">
            <v>0</v>
          </cell>
          <cell r="K210">
            <v>0</v>
          </cell>
        </row>
        <row r="211">
          <cell r="B211">
            <v>432</v>
          </cell>
          <cell r="C211" t="str">
            <v>CAPE COD LIGHTHOUSE</v>
          </cell>
          <cell r="D211">
            <v>712</v>
          </cell>
          <cell r="E211" t="str">
            <v>MONOMOY</v>
          </cell>
          <cell r="F211">
            <v>645</v>
          </cell>
          <cell r="G211" t="str">
            <v>DENNIS YARMOUTH</v>
          </cell>
          <cell r="I211">
            <v>432712645</v>
          </cell>
          <cell r="J211">
            <v>0</v>
          </cell>
          <cell r="K211">
            <v>0</v>
          </cell>
        </row>
        <row r="212">
          <cell r="B212">
            <v>432</v>
          </cell>
          <cell r="C212" t="str">
            <v>CAPE COD LIGHTHOUSE</v>
          </cell>
          <cell r="D212">
            <v>712</v>
          </cell>
          <cell r="E212" t="str">
            <v>MONOMOY</v>
          </cell>
          <cell r="F212">
            <v>660</v>
          </cell>
          <cell r="G212" t="str">
            <v>NAUSET</v>
          </cell>
          <cell r="I212">
            <v>432712660</v>
          </cell>
          <cell r="J212">
            <v>0</v>
          </cell>
          <cell r="K212">
            <v>0</v>
          </cell>
        </row>
        <row r="213">
          <cell r="B213">
            <v>432</v>
          </cell>
          <cell r="C213" t="str">
            <v>CAPE COD LIGHTHOUSE</v>
          </cell>
          <cell r="D213">
            <v>712</v>
          </cell>
          <cell r="E213" t="str">
            <v>MONOMOY</v>
          </cell>
          <cell r="F213">
            <v>712</v>
          </cell>
          <cell r="G213" t="str">
            <v>MONOMOY</v>
          </cell>
          <cell r="I213">
            <v>432712712</v>
          </cell>
          <cell r="J213">
            <v>0</v>
          </cell>
          <cell r="K213">
            <v>0</v>
          </cell>
        </row>
        <row r="214">
          <cell r="B214">
            <v>435</v>
          </cell>
          <cell r="C214" t="str">
            <v>INNOVATION ACADEMY</v>
          </cell>
          <cell r="D214">
            <v>301</v>
          </cell>
          <cell r="E214" t="str">
            <v>TYNGSBOROUGH</v>
          </cell>
          <cell r="F214">
            <v>9</v>
          </cell>
          <cell r="G214" t="str">
            <v>ANDOVER</v>
          </cell>
          <cell r="I214">
            <v>435301009</v>
          </cell>
          <cell r="J214">
            <v>0</v>
          </cell>
          <cell r="K214">
            <v>0</v>
          </cell>
        </row>
        <row r="215">
          <cell r="B215">
            <v>435</v>
          </cell>
          <cell r="C215" t="str">
            <v>INNOVATION ACADEMY</v>
          </cell>
          <cell r="D215">
            <v>301</v>
          </cell>
          <cell r="E215" t="str">
            <v>TYNGSBOROUGH</v>
          </cell>
          <cell r="F215">
            <v>31</v>
          </cell>
          <cell r="G215" t="str">
            <v>BILLERICA</v>
          </cell>
          <cell r="I215">
            <v>435301031</v>
          </cell>
          <cell r="J215">
            <v>0</v>
          </cell>
          <cell r="K215">
            <v>0</v>
          </cell>
        </row>
        <row r="216">
          <cell r="B216">
            <v>435</v>
          </cell>
          <cell r="C216" t="str">
            <v>INNOVATION ACADEMY</v>
          </cell>
          <cell r="D216">
            <v>301</v>
          </cell>
          <cell r="E216" t="str">
            <v>TYNGSBOROUGH</v>
          </cell>
          <cell r="F216">
            <v>48</v>
          </cell>
          <cell r="G216" t="str">
            <v>BURLINGTON</v>
          </cell>
          <cell r="I216">
            <v>435301048</v>
          </cell>
          <cell r="J216">
            <v>0</v>
          </cell>
          <cell r="K216">
            <v>0</v>
          </cell>
        </row>
        <row r="217">
          <cell r="B217">
            <v>435</v>
          </cell>
          <cell r="C217" t="str">
            <v>INNOVATION ACADEMY</v>
          </cell>
          <cell r="D217">
            <v>301</v>
          </cell>
          <cell r="E217" t="str">
            <v>TYNGSBOROUGH</v>
          </cell>
          <cell r="F217">
            <v>56</v>
          </cell>
          <cell r="G217" t="str">
            <v>CHELMSFORD</v>
          </cell>
          <cell r="I217">
            <v>435301056</v>
          </cell>
          <cell r="J217">
            <v>0</v>
          </cell>
          <cell r="K217">
            <v>0</v>
          </cell>
        </row>
        <row r="218">
          <cell r="B218">
            <v>435</v>
          </cell>
          <cell r="C218" t="str">
            <v>INNOVATION ACADEMY</v>
          </cell>
          <cell r="D218">
            <v>301</v>
          </cell>
          <cell r="E218" t="str">
            <v>TYNGSBOROUGH</v>
          </cell>
          <cell r="F218">
            <v>79</v>
          </cell>
          <cell r="G218" t="str">
            <v>DRACUT</v>
          </cell>
          <cell r="I218">
            <v>435301079</v>
          </cell>
          <cell r="J218">
            <v>0</v>
          </cell>
          <cell r="K218">
            <v>0</v>
          </cell>
        </row>
        <row r="219">
          <cell r="B219">
            <v>435</v>
          </cell>
          <cell r="C219" t="str">
            <v>INNOVATION ACADEMY</v>
          </cell>
          <cell r="D219">
            <v>301</v>
          </cell>
          <cell r="E219" t="str">
            <v>TYNGSBOROUGH</v>
          </cell>
          <cell r="F219">
            <v>125</v>
          </cell>
          <cell r="G219" t="str">
            <v>HARVARD</v>
          </cell>
          <cell r="I219">
            <v>435301125</v>
          </cell>
          <cell r="J219">
            <v>0</v>
          </cell>
          <cell r="K219">
            <v>0</v>
          </cell>
        </row>
        <row r="220">
          <cell r="B220">
            <v>435</v>
          </cell>
          <cell r="C220" t="str">
            <v>INNOVATION ACADEMY</v>
          </cell>
          <cell r="D220">
            <v>301</v>
          </cell>
          <cell r="E220" t="str">
            <v>TYNGSBOROUGH</v>
          </cell>
          <cell r="F220">
            <v>128</v>
          </cell>
          <cell r="G220" t="str">
            <v>HAVERHILL</v>
          </cell>
          <cell r="I220">
            <v>435301128</v>
          </cell>
          <cell r="J220">
            <v>0</v>
          </cell>
          <cell r="K220">
            <v>0</v>
          </cell>
        </row>
        <row r="221">
          <cell r="B221">
            <v>435</v>
          </cell>
          <cell r="C221" t="str">
            <v>INNOVATION ACADEMY</v>
          </cell>
          <cell r="D221">
            <v>301</v>
          </cell>
          <cell r="E221" t="str">
            <v>TYNGSBOROUGH</v>
          </cell>
          <cell r="F221">
            <v>160</v>
          </cell>
          <cell r="G221" t="str">
            <v>LOWELL</v>
          </cell>
          <cell r="I221">
            <v>435301160</v>
          </cell>
          <cell r="J221">
            <v>0</v>
          </cell>
          <cell r="K221">
            <v>0</v>
          </cell>
        </row>
        <row r="222">
          <cell r="B222">
            <v>435</v>
          </cell>
          <cell r="C222" t="str">
            <v>INNOVATION ACADEMY</v>
          </cell>
          <cell r="D222">
            <v>301</v>
          </cell>
          <cell r="E222" t="str">
            <v>TYNGSBOROUGH</v>
          </cell>
          <cell r="F222">
            <v>181</v>
          </cell>
          <cell r="G222" t="str">
            <v>METHUEN</v>
          </cell>
          <cell r="I222">
            <v>435301181</v>
          </cell>
          <cell r="J222">
            <v>0</v>
          </cell>
          <cell r="K222">
            <v>0</v>
          </cell>
        </row>
        <row r="223">
          <cell r="B223">
            <v>435</v>
          </cell>
          <cell r="C223" t="str">
            <v>INNOVATION ACADEMY</v>
          </cell>
          <cell r="D223">
            <v>301</v>
          </cell>
          <cell r="E223" t="str">
            <v>TYNGSBOROUGH</v>
          </cell>
          <cell r="F223">
            <v>211</v>
          </cell>
          <cell r="G223" t="str">
            <v>NORTH ANDOVER</v>
          </cell>
          <cell r="I223">
            <v>435301211</v>
          </cell>
          <cell r="J223">
            <v>0</v>
          </cell>
          <cell r="K223">
            <v>0</v>
          </cell>
        </row>
        <row r="224">
          <cell r="B224">
            <v>435</v>
          </cell>
          <cell r="C224" t="str">
            <v>INNOVATION ACADEMY</v>
          </cell>
          <cell r="D224">
            <v>301</v>
          </cell>
          <cell r="E224" t="str">
            <v>TYNGSBOROUGH</v>
          </cell>
          <cell r="F224">
            <v>295</v>
          </cell>
          <cell r="G224" t="str">
            <v>TEWKSBURY</v>
          </cell>
          <cell r="I224">
            <v>435301295</v>
          </cell>
          <cell r="J224">
            <v>0</v>
          </cell>
          <cell r="K224">
            <v>0</v>
          </cell>
        </row>
        <row r="225">
          <cell r="B225">
            <v>435</v>
          </cell>
          <cell r="C225" t="str">
            <v>INNOVATION ACADEMY</v>
          </cell>
          <cell r="D225">
            <v>301</v>
          </cell>
          <cell r="E225" t="str">
            <v>TYNGSBOROUGH</v>
          </cell>
          <cell r="F225">
            <v>301</v>
          </cell>
          <cell r="G225" t="str">
            <v>TYNGSBOROUGH</v>
          </cell>
          <cell r="I225">
            <v>435301301</v>
          </cell>
          <cell r="J225">
            <v>0</v>
          </cell>
          <cell r="K225">
            <v>0</v>
          </cell>
        </row>
        <row r="226">
          <cell r="B226">
            <v>435</v>
          </cell>
          <cell r="C226" t="str">
            <v>INNOVATION ACADEMY</v>
          </cell>
          <cell r="D226">
            <v>301</v>
          </cell>
          <cell r="E226" t="str">
            <v>TYNGSBOROUGH</v>
          </cell>
          <cell r="F226">
            <v>326</v>
          </cell>
          <cell r="G226" t="str">
            <v>WESTFORD</v>
          </cell>
          <cell r="I226">
            <v>435301326</v>
          </cell>
          <cell r="J226">
            <v>0</v>
          </cell>
          <cell r="K226">
            <v>0</v>
          </cell>
        </row>
        <row r="227">
          <cell r="B227">
            <v>435</v>
          </cell>
          <cell r="C227" t="str">
            <v>INNOVATION ACADEMY</v>
          </cell>
          <cell r="D227">
            <v>301</v>
          </cell>
          <cell r="E227" t="str">
            <v>TYNGSBOROUGH</v>
          </cell>
          <cell r="F227">
            <v>600</v>
          </cell>
          <cell r="G227" t="str">
            <v>ACTON BOXBOROUGH</v>
          </cell>
          <cell r="I227">
            <v>435301600</v>
          </cell>
          <cell r="J227">
            <v>0</v>
          </cell>
          <cell r="K227">
            <v>0</v>
          </cell>
        </row>
        <row r="228">
          <cell r="B228">
            <v>435</v>
          </cell>
          <cell r="C228" t="str">
            <v>INNOVATION ACADEMY</v>
          </cell>
          <cell r="D228">
            <v>301</v>
          </cell>
          <cell r="E228" t="str">
            <v>TYNGSBOROUGH</v>
          </cell>
          <cell r="F228">
            <v>673</v>
          </cell>
          <cell r="G228" t="str">
            <v>GROTON DUNSTABLE</v>
          </cell>
          <cell r="I228">
            <v>435301673</v>
          </cell>
          <cell r="J228">
            <v>0</v>
          </cell>
          <cell r="K228">
            <v>0</v>
          </cell>
        </row>
        <row r="229">
          <cell r="B229">
            <v>435</v>
          </cell>
          <cell r="C229" t="str">
            <v>INNOVATION ACADEMY</v>
          </cell>
          <cell r="D229">
            <v>301</v>
          </cell>
          <cell r="E229" t="str">
            <v>TYNGSBOROUGH</v>
          </cell>
          <cell r="F229">
            <v>735</v>
          </cell>
          <cell r="G229" t="str">
            <v>NORTH MIDDLESEX</v>
          </cell>
          <cell r="I229">
            <v>435301735</v>
          </cell>
          <cell r="J229">
            <v>0</v>
          </cell>
          <cell r="K229">
            <v>0</v>
          </cell>
        </row>
        <row r="230">
          <cell r="B230">
            <v>436</v>
          </cell>
          <cell r="C230" t="str">
            <v>COMMUNITY CS OF CAMBRIDGE</v>
          </cell>
          <cell r="D230">
            <v>49</v>
          </cell>
          <cell r="E230" t="str">
            <v>CAMBRIDGE</v>
          </cell>
          <cell r="F230">
            <v>1</v>
          </cell>
          <cell r="G230" t="str">
            <v>ABINGTON</v>
          </cell>
          <cell r="I230">
            <v>436049001</v>
          </cell>
          <cell r="J230">
            <v>0</v>
          </cell>
          <cell r="K230">
            <v>-2</v>
          </cell>
        </row>
        <row r="231">
          <cell r="B231">
            <v>436</v>
          </cell>
          <cell r="C231" t="str">
            <v>COMMUNITY CS OF CAMBRIDGE</v>
          </cell>
          <cell r="D231">
            <v>49</v>
          </cell>
          <cell r="E231" t="str">
            <v>CAMBRIDGE</v>
          </cell>
          <cell r="F231">
            <v>10</v>
          </cell>
          <cell r="G231" t="str">
            <v>ARLINGTON</v>
          </cell>
          <cell r="I231">
            <v>436049010</v>
          </cell>
          <cell r="J231">
            <v>0</v>
          </cell>
          <cell r="K231">
            <v>0</v>
          </cell>
        </row>
        <row r="232">
          <cell r="B232">
            <v>436</v>
          </cell>
          <cell r="C232" t="str">
            <v>COMMUNITY CS OF CAMBRIDGE</v>
          </cell>
          <cell r="D232">
            <v>49</v>
          </cell>
          <cell r="E232" t="str">
            <v>CAMBRIDGE</v>
          </cell>
          <cell r="F232">
            <v>26</v>
          </cell>
          <cell r="G232" t="str">
            <v>BELMONT</v>
          </cell>
          <cell r="I232">
            <v>436049026</v>
          </cell>
          <cell r="J232">
            <v>0</v>
          </cell>
          <cell r="K232">
            <v>0</v>
          </cell>
        </row>
        <row r="233">
          <cell r="B233">
            <v>436</v>
          </cell>
          <cell r="C233" t="str">
            <v>COMMUNITY CS OF CAMBRIDGE</v>
          </cell>
          <cell r="D233">
            <v>49</v>
          </cell>
          <cell r="E233" t="str">
            <v>CAMBRIDGE</v>
          </cell>
          <cell r="F233">
            <v>35</v>
          </cell>
          <cell r="G233" t="str">
            <v>BOSTON</v>
          </cell>
          <cell r="I233">
            <v>436049035</v>
          </cell>
          <cell r="J233">
            <v>0</v>
          </cell>
          <cell r="K233">
            <v>-110</v>
          </cell>
        </row>
        <row r="234">
          <cell r="B234">
            <v>436</v>
          </cell>
          <cell r="C234" t="str">
            <v>COMMUNITY CS OF CAMBRIDGE</v>
          </cell>
          <cell r="D234">
            <v>49</v>
          </cell>
          <cell r="E234" t="str">
            <v>CAMBRIDGE</v>
          </cell>
          <cell r="F234">
            <v>44</v>
          </cell>
          <cell r="G234" t="str">
            <v>BROCKTON</v>
          </cell>
          <cell r="I234">
            <v>436049044</v>
          </cell>
          <cell r="J234">
            <v>0</v>
          </cell>
          <cell r="K234">
            <v>-6</v>
          </cell>
        </row>
        <row r="235">
          <cell r="B235">
            <v>436</v>
          </cell>
          <cell r="C235" t="str">
            <v>COMMUNITY CS OF CAMBRIDGE</v>
          </cell>
          <cell r="D235">
            <v>49</v>
          </cell>
          <cell r="E235" t="str">
            <v>CAMBRIDGE</v>
          </cell>
          <cell r="F235">
            <v>46</v>
          </cell>
          <cell r="G235" t="str">
            <v>BROOKLINE</v>
          </cell>
          <cell r="I235">
            <v>436049046</v>
          </cell>
          <cell r="J235">
            <v>0</v>
          </cell>
          <cell r="K235">
            <v>0</v>
          </cell>
        </row>
        <row r="236">
          <cell r="B236">
            <v>436</v>
          </cell>
          <cell r="C236" t="str">
            <v>COMMUNITY CS OF CAMBRIDGE</v>
          </cell>
          <cell r="D236">
            <v>49</v>
          </cell>
          <cell r="E236" t="str">
            <v>CAMBRIDGE</v>
          </cell>
          <cell r="F236">
            <v>49</v>
          </cell>
          <cell r="G236" t="str">
            <v>CAMBRIDGE</v>
          </cell>
          <cell r="I236">
            <v>436049049</v>
          </cell>
          <cell r="J236">
            <v>0</v>
          </cell>
          <cell r="K236">
            <v>-59</v>
          </cell>
        </row>
        <row r="237">
          <cell r="B237">
            <v>436</v>
          </cell>
          <cell r="C237" t="str">
            <v>COMMUNITY CS OF CAMBRIDGE</v>
          </cell>
          <cell r="D237">
            <v>49</v>
          </cell>
          <cell r="E237" t="str">
            <v>CAMBRIDGE</v>
          </cell>
          <cell r="F237">
            <v>57</v>
          </cell>
          <cell r="G237" t="str">
            <v>CHELSEA</v>
          </cell>
          <cell r="I237">
            <v>436049057</v>
          </cell>
          <cell r="J237">
            <v>0</v>
          </cell>
          <cell r="K237">
            <v>0</v>
          </cell>
        </row>
        <row r="238">
          <cell r="B238">
            <v>436</v>
          </cell>
          <cell r="C238" t="str">
            <v>COMMUNITY CS OF CAMBRIDGE</v>
          </cell>
          <cell r="D238">
            <v>49</v>
          </cell>
          <cell r="E238" t="str">
            <v>CAMBRIDGE</v>
          </cell>
          <cell r="F238">
            <v>73</v>
          </cell>
          <cell r="G238" t="str">
            <v>DEDHAM</v>
          </cell>
          <cell r="I238">
            <v>436049073</v>
          </cell>
          <cell r="J238">
            <v>0</v>
          </cell>
          <cell r="K238">
            <v>-1</v>
          </cell>
        </row>
        <row r="239">
          <cell r="B239">
            <v>436</v>
          </cell>
          <cell r="C239" t="str">
            <v>COMMUNITY CS OF CAMBRIDGE</v>
          </cell>
          <cell r="D239">
            <v>49</v>
          </cell>
          <cell r="E239" t="str">
            <v>CAMBRIDGE</v>
          </cell>
          <cell r="F239">
            <v>93</v>
          </cell>
          <cell r="G239" t="str">
            <v>EVERETT</v>
          </cell>
          <cell r="I239">
            <v>436049093</v>
          </cell>
          <cell r="J239">
            <v>0</v>
          </cell>
          <cell r="K239">
            <v>-10</v>
          </cell>
        </row>
        <row r="240">
          <cell r="B240">
            <v>436</v>
          </cell>
          <cell r="C240" t="str">
            <v>COMMUNITY CS OF CAMBRIDGE</v>
          </cell>
          <cell r="D240">
            <v>49</v>
          </cell>
          <cell r="E240" t="str">
            <v>CAMBRIDGE</v>
          </cell>
          <cell r="F240">
            <v>133</v>
          </cell>
          <cell r="G240" t="str">
            <v>HOLBROOK</v>
          </cell>
          <cell r="I240">
            <v>436049133</v>
          </cell>
          <cell r="J240">
            <v>0</v>
          </cell>
          <cell r="K240">
            <v>0</v>
          </cell>
        </row>
        <row r="241">
          <cell r="B241">
            <v>436</v>
          </cell>
          <cell r="C241" t="str">
            <v>COMMUNITY CS OF CAMBRIDGE</v>
          </cell>
          <cell r="D241">
            <v>49</v>
          </cell>
          <cell r="E241" t="str">
            <v>CAMBRIDGE</v>
          </cell>
          <cell r="F241">
            <v>149</v>
          </cell>
          <cell r="G241" t="str">
            <v>LAWRENCE</v>
          </cell>
          <cell r="I241">
            <v>436049149</v>
          </cell>
          <cell r="J241">
            <v>0</v>
          </cell>
          <cell r="K241">
            <v>0</v>
          </cell>
        </row>
        <row r="242">
          <cell r="B242">
            <v>436</v>
          </cell>
          <cell r="C242" t="str">
            <v>COMMUNITY CS OF CAMBRIDGE</v>
          </cell>
          <cell r="D242">
            <v>49</v>
          </cell>
          <cell r="E242" t="str">
            <v>CAMBRIDGE</v>
          </cell>
          <cell r="F242">
            <v>165</v>
          </cell>
          <cell r="G242" t="str">
            <v>MALDEN</v>
          </cell>
          <cell r="I242">
            <v>436049165</v>
          </cell>
          <cell r="J242">
            <v>0</v>
          </cell>
          <cell r="K242">
            <v>14849.514009095787</v>
          </cell>
        </row>
        <row r="243">
          <cell r="B243">
            <v>436</v>
          </cell>
          <cell r="C243" t="str">
            <v>COMMUNITY CS OF CAMBRIDGE</v>
          </cell>
          <cell r="D243">
            <v>49</v>
          </cell>
          <cell r="E243" t="str">
            <v>CAMBRIDGE</v>
          </cell>
          <cell r="F243">
            <v>176</v>
          </cell>
          <cell r="G243" t="str">
            <v>MEDFORD</v>
          </cell>
          <cell r="I243">
            <v>436049176</v>
          </cell>
          <cell r="J243">
            <v>0</v>
          </cell>
          <cell r="K243">
            <v>0</v>
          </cell>
        </row>
        <row r="244">
          <cell r="B244">
            <v>436</v>
          </cell>
          <cell r="C244" t="str">
            <v>COMMUNITY CS OF CAMBRIDGE</v>
          </cell>
          <cell r="D244">
            <v>49</v>
          </cell>
          <cell r="E244" t="str">
            <v>CAMBRIDGE</v>
          </cell>
          <cell r="F244">
            <v>199</v>
          </cell>
          <cell r="G244" t="str">
            <v>NEEDHAM</v>
          </cell>
          <cell r="I244">
            <v>436049199</v>
          </cell>
          <cell r="J244">
            <v>0</v>
          </cell>
          <cell r="K244">
            <v>0</v>
          </cell>
        </row>
        <row r="245">
          <cell r="B245">
            <v>436</v>
          </cell>
          <cell r="C245" t="str">
            <v>COMMUNITY CS OF CAMBRIDGE</v>
          </cell>
          <cell r="D245">
            <v>49</v>
          </cell>
          <cell r="E245" t="str">
            <v>CAMBRIDGE</v>
          </cell>
          <cell r="F245">
            <v>201</v>
          </cell>
          <cell r="G245" t="str">
            <v>NEW BEDFORD</v>
          </cell>
          <cell r="I245">
            <v>436049201</v>
          </cell>
          <cell r="J245">
            <v>0</v>
          </cell>
          <cell r="K245">
            <v>0</v>
          </cell>
        </row>
        <row r="246">
          <cell r="B246">
            <v>436</v>
          </cell>
          <cell r="C246" t="str">
            <v>COMMUNITY CS OF CAMBRIDGE</v>
          </cell>
          <cell r="D246">
            <v>49</v>
          </cell>
          <cell r="E246" t="str">
            <v>CAMBRIDGE</v>
          </cell>
          <cell r="F246">
            <v>229</v>
          </cell>
          <cell r="G246" t="str">
            <v>PEABODY</v>
          </cell>
          <cell r="I246">
            <v>436049229</v>
          </cell>
          <cell r="J246">
            <v>0</v>
          </cell>
          <cell r="K246">
            <v>0</v>
          </cell>
        </row>
        <row r="247">
          <cell r="B247">
            <v>436</v>
          </cell>
          <cell r="C247" t="str">
            <v>COMMUNITY CS OF CAMBRIDGE</v>
          </cell>
          <cell r="D247">
            <v>49</v>
          </cell>
          <cell r="E247" t="str">
            <v>CAMBRIDGE</v>
          </cell>
          <cell r="F247">
            <v>244</v>
          </cell>
          <cell r="G247" t="str">
            <v>RANDOLPH</v>
          </cell>
          <cell r="I247">
            <v>436049244</v>
          </cell>
          <cell r="J247">
            <v>0</v>
          </cell>
          <cell r="K247">
            <v>-8</v>
          </cell>
        </row>
        <row r="248">
          <cell r="B248">
            <v>436</v>
          </cell>
          <cell r="C248" t="str">
            <v>COMMUNITY CS OF CAMBRIDGE</v>
          </cell>
          <cell r="D248">
            <v>49</v>
          </cell>
          <cell r="E248" t="str">
            <v>CAMBRIDGE</v>
          </cell>
          <cell r="F248">
            <v>248</v>
          </cell>
          <cell r="G248" t="str">
            <v>REVERE</v>
          </cell>
          <cell r="I248">
            <v>436049248</v>
          </cell>
          <cell r="J248">
            <v>0</v>
          </cell>
          <cell r="K248">
            <v>88</v>
          </cell>
        </row>
        <row r="249">
          <cell r="B249">
            <v>436</v>
          </cell>
          <cell r="C249" t="str">
            <v>COMMUNITY CS OF CAMBRIDGE</v>
          </cell>
          <cell r="D249">
            <v>49</v>
          </cell>
          <cell r="E249" t="str">
            <v>CAMBRIDGE</v>
          </cell>
          <cell r="F249">
            <v>258</v>
          </cell>
          <cell r="G249" t="str">
            <v>SALEM</v>
          </cell>
          <cell r="I249">
            <v>436049258</v>
          </cell>
          <cell r="J249">
            <v>0</v>
          </cell>
          <cell r="K249">
            <v>-1</v>
          </cell>
        </row>
        <row r="250">
          <cell r="B250">
            <v>436</v>
          </cell>
          <cell r="C250" t="str">
            <v>COMMUNITY CS OF CAMBRIDGE</v>
          </cell>
          <cell r="D250">
            <v>49</v>
          </cell>
          <cell r="E250" t="str">
            <v>CAMBRIDGE</v>
          </cell>
          <cell r="F250">
            <v>262</v>
          </cell>
          <cell r="G250" t="str">
            <v>SAUGUS</v>
          </cell>
          <cell r="I250">
            <v>436049262</v>
          </cell>
          <cell r="J250">
            <v>0</v>
          </cell>
          <cell r="K250">
            <v>-2</v>
          </cell>
        </row>
        <row r="251">
          <cell r="B251">
            <v>436</v>
          </cell>
          <cell r="C251" t="str">
            <v>COMMUNITY CS OF CAMBRIDGE</v>
          </cell>
          <cell r="D251">
            <v>49</v>
          </cell>
          <cell r="E251" t="str">
            <v>CAMBRIDGE</v>
          </cell>
          <cell r="F251">
            <v>274</v>
          </cell>
          <cell r="G251" t="str">
            <v>SOMERVILLE</v>
          </cell>
          <cell r="I251">
            <v>436049274</v>
          </cell>
          <cell r="J251">
            <v>0</v>
          </cell>
          <cell r="K251">
            <v>-4</v>
          </cell>
        </row>
        <row r="252">
          <cell r="B252">
            <v>436</v>
          </cell>
          <cell r="C252" t="str">
            <v>COMMUNITY CS OF CAMBRIDGE</v>
          </cell>
          <cell r="D252">
            <v>49</v>
          </cell>
          <cell r="E252" t="str">
            <v>CAMBRIDGE</v>
          </cell>
          <cell r="F252">
            <v>284</v>
          </cell>
          <cell r="G252" t="str">
            <v>STONEHAM</v>
          </cell>
          <cell r="I252">
            <v>436049284</v>
          </cell>
          <cell r="J252">
            <v>0</v>
          </cell>
          <cell r="K252">
            <v>0</v>
          </cell>
        </row>
        <row r="253">
          <cell r="B253">
            <v>436</v>
          </cell>
          <cell r="C253" t="str">
            <v>COMMUNITY CS OF CAMBRIDGE</v>
          </cell>
          <cell r="D253">
            <v>49</v>
          </cell>
          <cell r="E253" t="str">
            <v>CAMBRIDGE</v>
          </cell>
          <cell r="F253">
            <v>285</v>
          </cell>
          <cell r="G253" t="str">
            <v>STOUGHTON</v>
          </cell>
          <cell r="I253">
            <v>436049285</v>
          </cell>
          <cell r="J253">
            <v>0</v>
          </cell>
          <cell r="K253">
            <v>0</v>
          </cell>
        </row>
        <row r="254">
          <cell r="B254">
            <v>436</v>
          </cell>
          <cell r="C254" t="str">
            <v>COMMUNITY CS OF CAMBRIDGE</v>
          </cell>
          <cell r="D254">
            <v>49</v>
          </cell>
          <cell r="E254" t="str">
            <v>CAMBRIDGE</v>
          </cell>
          <cell r="F254">
            <v>308</v>
          </cell>
          <cell r="G254" t="str">
            <v>WALTHAM</v>
          </cell>
          <cell r="I254">
            <v>436049308</v>
          </cell>
          <cell r="J254">
            <v>0</v>
          </cell>
          <cell r="K254">
            <v>-4</v>
          </cell>
        </row>
        <row r="255">
          <cell r="B255">
            <v>436</v>
          </cell>
          <cell r="C255" t="str">
            <v>COMMUNITY CS OF CAMBRIDGE</v>
          </cell>
          <cell r="D255">
            <v>49</v>
          </cell>
          <cell r="E255" t="str">
            <v>CAMBRIDGE</v>
          </cell>
          <cell r="F255">
            <v>336</v>
          </cell>
          <cell r="G255" t="str">
            <v>WEYMOUTH</v>
          </cell>
          <cell r="I255">
            <v>436049336</v>
          </cell>
          <cell r="J255">
            <v>0</v>
          </cell>
          <cell r="K255">
            <v>-1</v>
          </cell>
        </row>
        <row r="256">
          <cell r="B256">
            <v>436</v>
          </cell>
          <cell r="C256" t="str">
            <v>COMMUNITY CS OF CAMBRIDGE</v>
          </cell>
          <cell r="D256">
            <v>49</v>
          </cell>
          <cell r="E256" t="str">
            <v>CAMBRIDGE</v>
          </cell>
          <cell r="F256">
            <v>346</v>
          </cell>
          <cell r="G256" t="str">
            <v>WINTHROP</v>
          </cell>
          <cell r="I256">
            <v>436049346</v>
          </cell>
          <cell r="J256">
            <v>0</v>
          </cell>
          <cell r="K256">
            <v>0</v>
          </cell>
        </row>
        <row r="257">
          <cell r="B257">
            <v>436</v>
          </cell>
          <cell r="C257" t="str">
            <v>COMMUNITY CS OF CAMBRIDGE</v>
          </cell>
          <cell r="D257">
            <v>49</v>
          </cell>
          <cell r="E257" t="str">
            <v>CAMBRIDGE</v>
          </cell>
          <cell r="F257">
            <v>730</v>
          </cell>
          <cell r="G257" t="str">
            <v>NORTHBORO SOUTHBORO</v>
          </cell>
          <cell r="I257">
            <v>436049730</v>
          </cell>
          <cell r="J257">
            <v>0</v>
          </cell>
          <cell r="K257">
            <v>0</v>
          </cell>
        </row>
        <row r="258">
          <cell r="B258">
            <v>437</v>
          </cell>
          <cell r="C258" t="str">
            <v>CITY ON A HILL - CIRCUIT ST</v>
          </cell>
          <cell r="D258">
            <v>35</v>
          </cell>
          <cell r="E258" t="str">
            <v>BOSTON</v>
          </cell>
          <cell r="F258">
            <v>35</v>
          </cell>
          <cell r="G258" t="str">
            <v>BOSTON</v>
          </cell>
          <cell r="I258">
            <v>437035035</v>
          </cell>
          <cell r="J258">
            <v>0</v>
          </cell>
          <cell r="K258">
            <v>0</v>
          </cell>
        </row>
        <row r="259">
          <cell r="B259">
            <v>437</v>
          </cell>
          <cell r="C259" t="str">
            <v>CITY ON A HILL - CIRCUIT ST</v>
          </cell>
          <cell r="D259">
            <v>35</v>
          </cell>
          <cell r="E259" t="str">
            <v>BOSTON</v>
          </cell>
          <cell r="F259">
            <v>44</v>
          </cell>
          <cell r="G259" t="str">
            <v>BROCKTON</v>
          </cell>
          <cell r="I259">
            <v>437035044</v>
          </cell>
          <cell r="J259">
            <v>0</v>
          </cell>
          <cell r="K259">
            <v>0</v>
          </cell>
        </row>
        <row r="260">
          <cell r="B260">
            <v>437</v>
          </cell>
          <cell r="C260" t="str">
            <v>CITY ON A HILL - CIRCUIT ST</v>
          </cell>
          <cell r="D260">
            <v>35</v>
          </cell>
          <cell r="E260" t="str">
            <v>BOSTON</v>
          </cell>
          <cell r="F260">
            <v>100</v>
          </cell>
          <cell r="G260" t="str">
            <v>FRAMINGHAM</v>
          </cell>
          <cell r="I260">
            <v>437035100</v>
          </cell>
          <cell r="J260">
            <v>0</v>
          </cell>
          <cell r="K260">
            <v>0</v>
          </cell>
        </row>
        <row r="261">
          <cell r="B261">
            <v>437</v>
          </cell>
          <cell r="C261" t="str">
            <v>CITY ON A HILL - CIRCUIT ST</v>
          </cell>
          <cell r="D261">
            <v>35</v>
          </cell>
          <cell r="E261" t="str">
            <v>BOSTON</v>
          </cell>
          <cell r="F261">
            <v>163</v>
          </cell>
          <cell r="G261" t="str">
            <v>LYNN</v>
          </cell>
          <cell r="I261">
            <v>437035163</v>
          </cell>
          <cell r="J261">
            <v>0</v>
          </cell>
          <cell r="K261">
            <v>0</v>
          </cell>
        </row>
        <row r="262">
          <cell r="B262">
            <v>437</v>
          </cell>
          <cell r="C262" t="str">
            <v>CITY ON A HILL - CIRCUIT ST</v>
          </cell>
          <cell r="D262">
            <v>35</v>
          </cell>
          <cell r="E262" t="str">
            <v>BOSTON</v>
          </cell>
          <cell r="F262">
            <v>244</v>
          </cell>
          <cell r="G262" t="str">
            <v>RANDOLPH</v>
          </cell>
          <cell r="I262">
            <v>437035244</v>
          </cell>
          <cell r="J262">
            <v>0</v>
          </cell>
          <cell r="K262">
            <v>0</v>
          </cell>
        </row>
        <row r="263">
          <cell r="B263">
            <v>438</v>
          </cell>
          <cell r="C263" t="str">
            <v>CODMAN ACADEMY</v>
          </cell>
          <cell r="D263">
            <v>35</v>
          </cell>
          <cell r="E263" t="str">
            <v>BOSTON</v>
          </cell>
          <cell r="F263">
            <v>35</v>
          </cell>
          <cell r="G263" t="str">
            <v>BOSTON</v>
          </cell>
          <cell r="I263">
            <v>438035035</v>
          </cell>
          <cell r="J263">
            <v>92</v>
          </cell>
          <cell r="K263">
            <v>-72</v>
          </cell>
        </row>
        <row r="264">
          <cell r="B264">
            <v>438</v>
          </cell>
          <cell r="C264" t="str">
            <v>CODMAN ACADEMY</v>
          </cell>
          <cell r="D264">
            <v>35</v>
          </cell>
          <cell r="E264" t="str">
            <v>BOSTON</v>
          </cell>
          <cell r="F264">
            <v>57</v>
          </cell>
          <cell r="G264" t="str">
            <v>CHELSEA</v>
          </cell>
          <cell r="I264">
            <v>438035057</v>
          </cell>
          <cell r="J264">
            <v>0</v>
          </cell>
          <cell r="K264">
            <v>-23</v>
          </cell>
        </row>
        <row r="265">
          <cell r="B265">
            <v>438</v>
          </cell>
          <cell r="C265" t="str">
            <v>CODMAN ACADEMY</v>
          </cell>
          <cell r="D265">
            <v>35</v>
          </cell>
          <cell r="E265" t="str">
            <v>BOSTON</v>
          </cell>
          <cell r="F265">
            <v>93</v>
          </cell>
          <cell r="G265" t="str">
            <v>EVERETT</v>
          </cell>
          <cell r="I265">
            <v>438035093</v>
          </cell>
          <cell r="J265">
            <v>0</v>
          </cell>
          <cell r="K265">
            <v>-2</v>
          </cell>
        </row>
        <row r="266">
          <cell r="B266">
            <v>438</v>
          </cell>
          <cell r="C266" t="str">
            <v>CODMAN ACADEMY</v>
          </cell>
          <cell r="D266">
            <v>35</v>
          </cell>
          <cell r="E266" t="str">
            <v>BOSTON</v>
          </cell>
          <cell r="F266">
            <v>220</v>
          </cell>
          <cell r="G266" t="str">
            <v>NORWOOD</v>
          </cell>
          <cell r="I266">
            <v>438035220</v>
          </cell>
          <cell r="J266">
            <v>0</v>
          </cell>
          <cell r="K266">
            <v>-24</v>
          </cell>
        </row>
        <row r="267">
          <cell r="B267">
            <v>438</v>
          </cell>
          <cell r="C267" t="str">
            <v>CODMAN ACADEMY</v>
          </cell>
          <cell r="D267">
            <v>35</v>
          </cell>
          <cell r="E267" t="str">
            <v>BOSTON</v>
          </cell>
          <cell r="F267">
            <v>244</v>
          </cell>
          <cell r="G267" t="str">
            <v>RANDOLPH</v>
          </cell>
          <cell r="I267">
            <v>438035244</v>
          </cell>
          <cell r="J267">
            <v>0</v>
          </cell>
          <cell r="K267">
            <v>-93</v>
          </cell>
        </row>
        <row r="268">
          <cell r="B268">
            <v>438</v>
          </cell>
          <cell r="C268" t="str">
            <v>CODMAN ACADEMY</v>
          </cell>
          <cell r="D268">
            <v>35</v>
          </cell>
          <cell r="E268" t="str">
            <v>BOSTON</v>
          </cell>
          <cell r="F268">
            <v>248</v>
          </cell>
          <cell r="G268" t="str">
            <v>REVERE</v>
          </cell>
          <cell r="I268">
            <v>438035248</v>
          </cell>
          <cell r="J268">
            <v>0</v>
          </cell>
          <cell r="K268">
            <v>-10</v>
          </cell>
        </row>
        <row r="269">
          <cell r="B269">
            <v>438</v>
          </cell>
          <cell r="C269" t="str">
            <v>CODMAN ACADEMY</v>
          </cell>
          <cell r="D269">
            <v>35</v>
          </cell>
          <cell r="E269" t="str">
            <v>BOSTON</v>
          </cell>
          <cell r="F269">
            <v>336</v>
          </cell>
          <cell r="G269" t="str">
            <v>WEYMOUTH</v>
          </cell>
          <cell r="I269">
            <v>438035336</v>
          </cell>
          <cell r="J269">
            <v>0</v>
          </cell>
          <cell r="K269">
            <v>-9</v>
          </cell>
        </row>
        <row r="270">
          <cell r="B270">
            <v>439</v>
          </cell>
          <cell r="C270" t="str">
            <v>CONSERVATORY LAB</v>
          </cell>
          <cell r="D270">
            <v>35</v>
          </cell>
          <cell r="E270" t="str">
            <v>BOSTON</v>
          </cell>
          <cell r="F270">
            <v>35</v>
          </cell>
          <cell r="G270" t="str">
            <v>BOSTON</v>
          </cell>
          <cell r="I270">
            <v>439035035</v>
          </cell>
          <cell r="J270">
            <v>0</v>
          </cell>
          <cell r="K270">
            <v>0</v>
          </cell>
        </row>
        <row r="271">
          <cell r="B271">
            <v>439</v>
          </cell>
          <cell r="C271" t="str">
            <v>CONSERVATORY LAB</v>
          </cell>
          <cell r="D271">
            <v>35</v>
          </cell>
          <cell r="E271" t="str">
            <v>BOSTON</v>
          </cell>
          <cell r="F271">
            <v>46</v>
          </cell>
          <cell r="G271" t="str">
            <v>BROOKLINE</v>
          </cell>
          <cell r="I271">
            <v>439035046</v>
          </cell>
          <cell r="J271">
            <v>0</v>
          </cell>
          <cell r="K271">
            <v>0</v>
          </cell>
        </row>
        <row r="272">
          <cell r="B272">
            <v>439</v>
          </cell>
          <cell r="C272" t="str">
            <v>CONSERVATORY LAB</v>
          </cell>
          <cell r="D272">
            <v>35</v>
          </cell>
          <cell r="E272" t="str">
            <v>BOSTON</v>
          </cell>
          <cell r="F272">
            <v>133</v>
          </cell>
          <cell r="G272" t="str">
            <v>HOLBROOK</v>
          </cell>
          <cell r="I272">
            <v>439035133</v>
          </cell>
          <cell r="J272">
            <v>0</v>
          </cell>
          <cell r="K272">
            <v>0</v>
          </cell>
        </row>
        <row r="273">
          <cell r="B273">
            <v>439</v>
          </cell>
          <cell r="C273" t="str">
            <v>CONSERVATORY LAB</v>
          </cell>
          <cell r="D273">
            <v>35</v>
          </cell>
          <cell r="E273" t="str">
            <v>BOSTON</v>
          </cell>
          <cell r="F273">
            <v>176</v>
          </cell>
          <cell r="G273" t="str">
            <v>MEDFORD</v>
          </cell>
          <cell r="I273">
            <v>439035176</v>
          </cell>
          <cell r="J273">
            <v>0</v>
          </cell>
          <cell r="K273">
            <v>0</v>
          </cell>
        </row>
        <row r="274">
          <cell r="B274">
            <v>439</v>
          </cell>
          <cell r="C274" t="str">
            <v>CONSERVATORY LAB</v>
          </cell>
          <cell r="D274">
            <v>35</v>
          </cell>
          <cell r="E274" t="str">
            <v>BOSTON</v>
          </cell>
          <cell r="F274">
            <v>243</v>
          </cell>
          <cell r="G274" t="str">
            <v>QUINCY</v>
          </cell>
          <cell r="I274">
            <v>439035243</v>
          </cell>
          <cell r="J274">
            <v>0</v>
          </cell>
          <cell r="K274">
            <v>0</v>
          </cell>
        </row>
        <row r="275">
          <cell r="B275">
            <v>439</v>
          </cell>
          <cell r="C275" t="str">
            <v>CONSERVATORY LAB</v>
          </cell>
          <cell r="D275">
            <v>35</v>
          </cell>
          <cell r="E275" t="str">
            <v>BOSTON</v>
          </cell>
          <cell r="F275">
            <v>244</v>
          </cell>
          <cell r="G275" t="str">
            <v>RANDOLPH</v>
          </cell>
          <cell r="I275">
            <v>439035244</v>
          </cell>
          <cell r="J275">
            <v>0</v>
          </cell>
          <cell r="K275">
            <v>0</v>
          </cell>
        </row>
        <row r="276">
          <cell r="B276">
            <v>440</v>
          </cell>
          <cell r="C276" t="str">
            <v>COMMUNITY DAY - PROSPECT</v>
          </cell>
          <cell r="D276">
            <v>149</v>
          </cell>
          <cell r="E276" t="str">
            <v>LAWRENCE</v>
          </cell>
          <cell r="F276">
            <v>128</v>
          </cell>
          <cell r="G276" t="str">
            <v>HAVERHILL</v>
          </cell>
          <cell r="I276">
            <v>440149128</v>
          </cell>
          <cell r="J276">
            <v>0</v>
          </cell>
          <cell r="K276">
            <v>0</v>
          </cell>
        </row>
        <row r="277">
          <cell r="B277">
            <v>440</v>
          </cell>
          <cell r="C277" t="str">
            <v>COMMUNITY DAY - PROSPECT</v>
          </cell>
          <cell r="D277">
            <v>149</v>
          </cell>
          <cell r="E277" t="str">
            <v>LAWRENCE</v>
          </cell>
          <cell r="F277">
            <v>149</v>
          </cell>
          <cell r="G277" t="str">
            <v>LAWRENCE</v>
          </cell>
          <cell r="I277">
            <v>440149149</v>
          </cell>
          <cell r="J277">
            <v>0</v>
          </cell>
          <cell r="K277">
            <v>0</v>
          </cell>
        </row>
        <row r="278">
          <cell r="B278">
            <v>440</v>
          </cell>
          <cell r="C278" t="str">
            <v>COMMUNITY DAY - PROSPECT</v>
          </cell>
          <cell r="D278">
            <v>149</v>
          </cell>
          <cell r="E278" t="str">
            <v>LAWRENCE</v>
          </cell>
          <cell r="F278">
            <v>181</v>
          </cell>
          <cell r="G278" t="str">
            <v>METHUEN</v>
          </cell>
          <cell r="I278">
            <v>440149181</v>
          </cell>
          <cell r="J278">
            <v>0</v>
          </cell>
          <cell r="K278">
            <v>0</v>
          </cell>
        </row>
        <row r="279">
          <cell r="B279">
            <v>440</v>
          </cell>
          <cell r="C279" t="str">
            <v>COMMUNITY DAY - PROSPECT</v>
          </cell>
          <cell r="D279">
            <v>149</v>
          </cell>
          <cell r="E279" t="str">
            <v>LAWRENCE</v>
          </cell>
          <cell r="F279">
            <v>211</v>
          </cell>
          <cell r="G279" t="str">
            <v>NORTH ANDOVER</v>
          </cell>
          <cell r="I279">
            <v>440149211</v>
          </cell>
          <cell r="J279">
            <v>0</v>
          </cell>
          <cell r="K279">
            <v>0</v>
          </cell>
        </row>
        <row r="280">
          <cell r="B280">
            <v>441</v>
          </cell>
          <cell r="C280" t="str">
            <v>SABIS INTERNATIONAL</v>
          </cell>
          <cell r="D280">
            <v>281</v>
          </cell>
          <cell r="E280" t="str">
            <v>SPRINGFIELD</v>
          </cell>
          <cell r="F280">
            <v>5</v>
          </cell>
          <cell r="G280" t="str">
            <v>AGAWAM</v>
          </cell>
          <cell r="I280">
            <v>441281005</v>
          </cell>
          <cell r="J280">
            <v>0</v>
          </cell>
          <cell r="K280">
            <v>0</v>
          </cell>
        </row>
        <row r="281">
          <cell r="B281">
            <v>441</v>
          </cell>
          <cell r="C281" t="str">
            <v>SABIS INTERNATIONAL</v>
          </cell>
          <cell r="D281">
            <v>281</v>
          </cell>
          <cell r="E281" t="str">
            <v>SPRINGFIELD</v>
          </cell>
          <cell r="F281">
            <v>61</v>
          </cell>
          <cell r="G281" t="str">
            <v>CHICOPEE</v>
          </cell>
          <cell r="I281">
            <v>441281061</v>
          </cell>
          <cell r="J281">
            <v>0</v>
          </cell>
          <cell r="K281">
            <v>0</v>
          </cell>
        </row>
        <row r="282">
          <cell r="B282">
            <v>441</v>
          </cell>
          <cell r="C282" t="str">
            <v>SABIS INTERNATIONAL</v>
          </cell>
          <cell r="D282">
            <v>281</v>
          </cell>
          <cell r="E282" t="str">
            <v>SPRINGFIELD</v>
          </cell>
          <cell r="F282">
            <v>87</v>
          </cell>
          <cell r="G282" t="str">
            <v>EAST LONGMEADOW</v>
          </cell>
          <cell r="I282">
            <v>441281087</v>
          </cell>
          <cell r="J282">
            <v>0</v>
          </cell>
          <cell r="K282">
            <v>0</v>
          </cell>
        </row>
        <row r="283">
          <cell r="B283">
            <v>441</v>
          </cell>
          <cell r="C283" t="str">
            <v>SABIS INTERNATIONAL</v>
          </cell>
          <cell r="D283">
            <v>281</v>
          </cell>
          <cell r="E283" t="str">
            <v>SPRINGFIELD</v>
          </cell>
          <cell r="F283">
            <v>159</v>
          </cell>
          <cell r="G283" t="str">
            <v>LONGMEADOW</v>
          </cell>
          <cell r="I283">
            <v>441281159</v>
          </cell>
          <cell r="J283">
            <v>0</v>
          </cell>
          <cell r="K283">
            <v>0</v>
          </cell>
        </row>
        <row r="284">
          <cell r="B284">
            <v>441</v>
          </cell>
          <cell r="C284" t="str">
            <v>SABIS INTERNATIONAL</v>
          </cell>
          <cell r="D284">
            <v>281</v>
          </cell>
          <cell r="E284" t="str">
            <v>SPRINGFIELD</v>
          </cell>
          <cell r="F284">
            <v>161</v>
          </cell>
          <cell r="G284" t="str">
            <v>LUDLOW</v>
          </cell>
          <cell r="I284">
            <v>441281161</v>
          </cell>
          <cell r="J284">
            <v>0</v>
          </cell>
          <cell r="K284">
            <v>0</v>
          </cell>
        </row>
        <row r="285">
          <cell r="B285">
            <v>441</v>
          </cell>
          <cell r="C285" t="str">
            <v>SABIS INTERNATIONAL</v>
          </cell>
          <cell r="D285">
            <v>281</v>
          </cell>
          <cell r="E285" t="str">
            <v>SPRINGFIELD</v>
          </cell>
          <cell r="F285">
            <v>281</v>
          </cell>
          <cell r="G285" t="str">
            <v>SPRINGFIELD</v>
          </cell>
          <cell r="I285">
            <v>441281281</v>
          </cell>
          <cell r="J285">
            <v>0</v>
          </cell>
          <cell r="K285">
            <v>0</v>
          </cell>
        </row>
        <row r="286">
          <cell r="B286">
            <v>441</v>
          </cell>
          <cell r="C286" t="str">
            <v>SABIS INTERNATIONAL</v>
          </cell>
          <cell r="D286">
            <v>281</v>
          </cell>
          <cell r="E286" t="str">
            <v>SPRINGFIELD</v>
          </cell>
          <cell r="F286">
            <v>332</v>
          </cell>
          <cell r="G286" t="str">
            <v>WEST SPRINGFIELD</v>
          </cell>
          <cell r="I286">
            <v>441281332</v>
          </cell>
          <cell r="J286">
            <v>0</v>
          </cell>
          <cell r="K286">
            <v>0</v>
          </cell>
        </row>
        <row r="287">
          <cell r="B287">
            <v>441</v>
          </cell>
          <cell r="C287" t="str">
            <v>SABIS INTERNATIONAL</v>
          </cell>
          <cell r="D287">
            <v>281</v>
          </cell>
          <cell r="E287" t="str">
            <v>SPRINGFIELD</v>
          </cell>
          <cell r="F287">
            <v>680</v>
          </cell>
          <cell r="G287" t="str">
            <v>HAMPDEN WILBRAHAM</v>
          </cell>
          <cell r="I287">
            <v>441281680</v>
          </cell>
          <cell r="J287">
            <v>0</v>
          </cell>
          <cell r="K287">
            <v>0</v>
          </cell>
        </row>
        <row r="288">
          <cell r="B288">
            <v>441</v>
          </cell>
          <cell r="C288" t="str">
            <v>SABIS INTERNATIONAL</v>
          </cell>
          <cell r="D288">
            <v>281</v>
          </cell>
          <cell r="E288" t="str">
            <v>SPRINGFIELD</v>
          </cell>
          <cell r="F288">
            <v>766</v>
          </cell>
          <cell r="G288" t="str">
            <v>SOUTHWICK TOLLAND GRANVILLE</v>
          </cell>
          <cell r="I288">
            <v>441281766</v>
          </cell>
          <cell r="J288">
            <v>0</v>
          </cell>
          <cell r="K288">
            <v>0</v>
          </cell>
        </row>
        <row r="289">
          <cell r="B289">
            <v>444</v>
          </cell>
          <cell r="C289" t="str">
            <v>NEIGHBORHOOD HOUSE</v>
          </cell>
          <cell r="D289">
            <v>35</v>
          </cell>
          <cell r="E289" t="str">
            <v>BOSTON</v>
          </cell>
          <cell r="F289">
            <v>1</v>
          </cell>
          <cell r="G289" t="str">
            <v>ABINGTON</v>
          </cell>
          <cell r="I289">
            <v>444035001</v>
          </cell>
          <cell r="J289">
            <v>0</v>
          </cell>
          <cell r="K289">
            <v>0</v>
          </cell>
        </row>
        <row r="290">
          <cell r="B290">
            <v>444</v>
          </cell>
          <cell r="C290" t="str">
            <v>NEIGHBORHOOD HOUSE</v>
          </cell>
          <cell r="D290">
            <v>35</v>
          </cell>
          <cell r="E290" t="str">
            <v>BOSTON</v>
          </cell>
          <cell r="F290">
            <v>35</v>
          </cell>
          <cell r="G290" t="str">
            <v>BOSTON</v>
          </cell>
          <cell r="I290">
            <v>444035035</v>
          </cell>
          <cell r="J290">
            <v>0</v>
          </cell>
          <cell r="K290">
            <v>0</v>
          </cell>
        </row>
        <row r="291">
          <cell r="B291">
            <v>444</v>
          </cell>
          <cell r="C291" t="str">
            <v>NEIGHBORHOOD HOUSE</v>
          </cell>
          <cell r="D291">
            <v>35</v>
          </cell>
          <cell r="E291" t="str">
            <v>BOSTON</v>
          </cell>
          <cell r="F291">
            <v>40</v>
          </cell>
          <cell r="G291" t="str">
            <v>BRAINTREE</v>
          </cell>
          <cell r="I291">
            <v>444035040</v>
          </cell>
          <cell r="J291">
            <v>0</v>
          </cell>
          <cell r="K291">
            <v>0</v>
          </cell>
        </row>
        <row r="292">
          <cell r="B292">
            <v>444</v>
          </cell>
          <cell r="C292" t="str">
            <v>NEIGHBORHOOD HOUSE</v>
          </cell>
          <cell r="D292">
            <v>35</v>
          </cell>
          <cell r="E292" t="str">
            <v>BOSTON</v>
          </cell>
          <cell r="F292">
            <v>44</v>
          </cell>
          <cell r="G292" t="str">
            <v>BROCKTON</v>
          </cell>
          <cell r="I292">
            <v>444035044</v>
          </cell>
          <cell r="J292">
            <v>0</v>
          </cell>
          <cell r="K292">
            <v>0</v>
          </cell>
        </row>
        <row r="293">
          <cell r="B293">
            <v>444</v>
          </cell>
          <cell r="C293" t="str">
            <v>NEIGHBORHOOD HOUSE</v>
          </cell>
          <cell r="D293">
            <v>35</v>
          </cell>
          <cell r="E293" t="str">
            <v>BOSTON</v>
          </cell>
          <cell r="F293">
            <v>57</v>
          </cell>
          <cell r="G293" t="str">
            <v>CHELSEA</v>
          </cell>
          <cell r="I293">
            <v>444035057</v>
          </cell>
          <cell r="J293">
            <v>0</v>
          </cell>
          <cell r="K293">
            <v>0</v>
          </cell>
        </row>
        <row r="294">
          <cell r="B294">
            <v>444</v>
          </cell>
          <cell r="C294" t="str">
            <v>NEIGHBORHOOD HOUSE</v>
          </cell>
          <cell r="D294">
            <v>35</v>
          </cell>
          <cell r="E294" t="str">
            <v>BOSTON</v>
          </cell>
          <cell r="F294">
            <v>73</v>
          </cell>
          <cell r="G294" t="str">
            <v>DEDHAM</v>
          </cell>
          <cell r="I294">
            <v>444035073</v>
          </cell>
          <cell r="J294">
            <v>0</v>
          </cell>
          <cell r="K294">
            <v>0</v>
          </cell>
        </row>
        <row r="295">
          <cell r="B295">
            <v>444</v>
          </cell>
          <cell r="C295" t="str">
            <v>NEIGHBORHOOD HOUSE</v>
          </cell>
          <cell r="D295">
            <v>35</v>
          </cell>
          <cell r="E295" t="str">
            <v>BOSTON</v>
          </cell>
          <cell r="F295">
            <v>220</v>
          </cell>
          <cell r="G295" t="str">
            <v>NORWOOD</v>
          </cell>
          <cell r="I295">
            <v>444035220</v>
          </cell>
          <cell r="J295">
            <v>0</v>
          </cell>
          <cell r="K295">
            <v>0</v>
          </cell>
        </row>
        <row r="296">
          <cell r="B296">
            <v>444</v>
          </cell>
          <cell r="C296" t="str">
            <v>NEIGHBORHOOD HOUSE</v>
          </cell>
          <cell r="D296">
            <v>35</v>
          </cell>
          <cell r="E296" t="str">
            <v>BOSTON</v>
          </cell>
          <cell r="F296">
            <v>243</v>
          </cell>
          <cell r="G296" t="str">
            <v>QUINCY</v>
          </cell>
          <cell r="I296">
            <v>444035243</v>
          </cell>
          <cell r="J296">
            <v>0</v>
          </cell>
          <cell r="K296">
            <v>0</v>
          </cell>
        </row>
        <row r="297">
          <cell r="B297">
            <v>444</v>
          </cell>
          <cell r="C297" t="str">
            <v>NEIGHBORHOOD HOUSE</v>
          </cell>
          <cell r="D297">
            <v>35</v>
          </cell>
          <cell r="E297" t="str">
            <v>BOSTON</v>
          </cell>
          <cell r="F297">
            <v>244</v>
          </cell>
          <cell r="G297" t="str">
            <v>RANDOLPH</v>
          </cell>
          <cell r="I297">
            <v>444035244</v>
          </cell>
          <cell r="J297">
            <v>0</v>
          </cell>
          <cell r="K297">
            <v>0</v>
          </cell>
        </row>
        <row r="298">
          <cell r="B298">
            <v>444</v>
          </cell>
          <cell r="C298" t="str">
            <v>NEIGHBORHOOD HOUSE</v>
          </cell>
          <cell r="D298">
            <v>35</v>
          </cell>
          <cell r="E298" t="str">
            <v>BOSTON</v>
          </cell>
          <cell r="F298">
            <v>336</v>
          </cell>
          <cell r="G298" t="str">
            <v>WEYMOUTH</v>
          </cell>
          <cell r="I298">
            <v>444035336</v>
          </cell>
          <cell r="J298">
            <v>0</v>
          </cell>
          <cell r="K298">
            <v>0</v>
          </cell>
        </row>
        <row r="299">
          <cell r="B299">
            <v>445</v>
          </cell>
          <cell r="C299" t="str">
            <v>ABBY KELLEY FOSTER</v>
          </cell>
          <cell r="D299">
            <v>348</v>
          </cell>
          <cell r="E299" t="str">
            <v>WORCESTER</v>
          </cell>
          <cell r="F299">
            <v>17</v>
          </cell>
          <cell r="G299" t="str">
            <v>AUBURN</v>
          </cell>
          <cell r="I299">
            <v>445348017</v>
          </cell>
          <cell r="J299">
            <v>0</v>
          </cell>
          <cell r="K299">
            <v>0</v>
          </cell>
        </row>
        <row r="300">
          <cell r="B300">
            <v>445</v>
          </cell>
          <cell r="C300" t="str">
            <v>ABBY KELLEY FOSTER</v>
          </cell>
          <cell r="D300">
            <v>348</v>
          </cell>
          <cell r="E300" t="str">
            <v>WORCESTER</v>
          </cell>
          <cell r="F300">
            <v>64</v>
          </cell>
          <cell r="G300" t="str">
            <v>CLINTON</v>
          </cell>
          <cell r="I300">
            <v>445348064</v>
          </cell>
          <cell r="J300">
            <v>0</v>
          </cell>
          <cell r="K300">
            <v>0</v>
          </cell>
        </row>
        <row r="301">
          <cell r="B301">
            <v>445</v>
          </cell>
          <cell r="C301" t="str">
            <v>ABBY KELLEY FOSTER</v>
          </cell>
          <cell r="D301">
            <v>348</v>
          </cell>
          <cell r="E301" t="str">
            <v>WORCESTER</v>
          </cell>
          <cell r="F301">
            <v>151</v>
          </cell>
          <cell r="G301" t="str">
            <v>LEICESTER</v>
          </cell>
          <cell r="I301">
            <v>445348151</v>
          </cell>
          <cell r="J301">
            <v>0</v>
          </cell>
          <cell r="K301">
            <v>0</v>
          </cell>
        </row>
        <row r="302">
          <cell r="B302">
            <v>445</v>
          </cell>
          <cell r="C302" t="str">
            <v>ABBY KELLEY FOSTER</v>
          </cell>
          <cell r="D302">
            <v>348</v>
          </cell>
          <cell r="E302" t="str">
            <v>WORCESTER</v>
          </cell>
          <cell r="F302">
            <v>153</v>
          </cell>
          <cell r="G302" t="str">
            <v>LEOMINSTER</v>
          </cell>
          <cell r="I302">
            <v>445348153</v>
          </cell>
          <cell r="J302">
            <v>0</v>
          </cell>
          <cell r="K302">
            <v>0</v>
          </cell>
        </row>
        <row r="303">
          <cell r="B303">
            <v>445</v>
          </cell>
          <cell r="C303" t="str">
            <v>ABBY KELLEY FOSTER</v>
          </cell>
          <cell r="D303">
            <v>348</v>
          </cell>
          <cell r="E303" t="str">
            <v>WORCESTER</v>
          </cell>
          <cell r="F303">
            <v>162</v>
          </cell>
          <cell r="G303" t="str">
            <v>LUNENBURG</v>
          </cell>
          <cell r="I303">
            <v>445348162</v>
          </cell>
          <cell r="J303">
            <v>0</v>
          </cell>
          <cell r="K303">
            <v>0</v>
          </cell>
        </row>
        <row r="304">
          <cell r="B304">
            <v>445</v>
          </cell>
          <cell r="C304" t="str">
            <v>ABBY KELLEY FOSTER</v>
          </cell>
          <cell r="D304">
            <v>348</v>
          </cell>
          <cell r="E304" t="str">
            <v>WORCESTER</v>
          </cell>
          <cell r="F304">
            <v>186</v>
          </cell>
          <cell r="G304" t="str">
            <v>MILLBURY</v>
          </cell>
          <cell r="I304">
            <v>445348186</v>
          </cell>
          <cell r="J304">
            <v>0</v>
          </cell>
          <cell r="K304">
            <v>0</v>
          </cell>
        </row>
        <row r="305">
          <cell r="B305">
            <v>445</v>
          </cell>
          <cell r="C305" t="str">
            <v>ABBY KELLEY FOSTER</v>
          </cell>
          <cell r="D305">
            <v>348</v>
          </cell>
          <cell r="E305" t="str">
            <v>WORCESTER</v>
          </cell>
          <cell r="F305">
            <v>214</v>
          </cell>
          <cell r="G305" t="str">
            <v>NORTHBRIDGE</v>
          </cell>
          <cell r="I305">
            <v>445348214</v>
          </cell>
          <cell r="J305">
            <v>0</v>
          </cell>
          <cell r="K305">
            <v>0</v>
          </cell>
        </row>
        <row r="306">
          <cell r="B306">
            <v>445</v>
          </cell>
          <cell r="C306" t="str">
            <v>ABBY KELLEY FOSTER</v>
          </cell>
          <cell r="D306">
            <v>348</v>
          </cell>
          <cell r="E306" t="str">
            <v>WORCESTER</v>
          </cell>
          <cell r="F306">
            <v>226</v>
          </cell>
          <cell r="G306" t="str">
            <v>OXFORD</v>
          </cell>
          <cell r="I306">
            <v>445348226</v>
          </cell>
          <cell r="J306">
            <v>0</v>
          </cell>
          <cell r="K306">
            <v>0</v>
          </cell>
        </row>
        <row r="307">
          <cell r="B307">
            <v>445</v>
          </cell>
          <cell r="C307" t="str">
            <v>ABBY KELLEY FOSTER</v>
          </cell>
          <cell r="D307">
            <v>348</v>
          </cell>
          <cell r="E307" t="str">
            <v>WORCESTER</v>
          </cell>
          <cell r="F307">
            <v>271</v>
          </cell>
          <cell r="G307" t="str">
            <v>SHREWSBURY</v>
          </cell>
          <cell r="I307">
            <v>445348271</v>
          </cell>
          <cell r="J307">
            <v>0</v>
          </cell>
          <cell r="K307">
            <v>0</v>
          </cell>
        </row>
        <row r="308">
          <cell r="B308">
            <v>445</v>
          </cell>
          <cell r="C308" t="str">
            <v>ABBY KELLEY FOSTER</v>
          </cell>
          <cell r="D308">
            <v>348</v>
          </cell>
          <cell r="E308" t="str">
            <v>WORCESTER</v>
          </cell>
          <cell r="F308">
            <v>277</v>
          </cell>
          <cell r="G308" t="str">
            <v>SOUTHBRIDGE</v>
          </cell>
          <cell r="I308">
            <v>445348277</v>
          </cell>
          <cell r="J308">
            <v>0</v>
          </cell>
          <cell r="K308">
            <v>0</v>
          </cell>
        </row>
        <row r="309">
          <cell r="B309">
            <v>445</v>
          </cell>
          <cell r="C309" t="str">
            <v>ABBY KELLEY FOSTER</v>
          </cell>
          <cell r="D309">
            <v>348</v>
          </cell>
          <cell r="E309" t="str">
            <v>WORCESTER</v>
          </cell>
          <cell r="F309">
            <v>316</v>
          </cell>
          <cell r="G309" t="str">
            <v>WEBSTER</v>
          </cell>
          <cell r="I309">
            <v>445348316</v>
          </cell>
          <cell r="J309">
            <v>0</v>
          </cell>
          <cell r="K309">
            <v>0</v>
          </cell>
        </row>
        <row r="310">
          <cell r="B310">
            <v>445</v>
          </cell>
          <cell r="C310" t="str">
            <v>ABBY KELLEY FOSTER</v>
          </cell>
          <cell r="D310">
            <v>348</v>
          </cell>
          <cell r="E310" t="str">
            <v>WORCESTER</v>
          </cell>
          <cell r="F310">
            <v>322</v>
          </cell>
          <cell r="G310" t="str">
            <v>WEST BOYLSTON</v>
          </cell>
          <cell r="I310">
            <v>445348322</v>
          </cell>
          <cell r="J310">
            <v>0</v>
          </cell>
          <cell r="K310">
            <v>0</v>
          </cell>
        </row>
        <row r="311">
          <cell r="B311">
            <v>445</v>
          </cell>
          <cell r="C311" t="str">
            <v>ABBY KELLEY FOSTER</v>
          </cell>
          <cell r="D311">
            <v>348</v>
          </cell>
          <cell r="E311" t="str">
            <v>WORCESTER</v>
          </cell>
          <cell r="F311">
            <v>348</v>
          </cell>
          <cell r="G311" t="str">
            <v>WORCESTER</v>
          </cell>
          <cell r="I311">
            <v>445348348</v>
          </cell>
          <cell r="J311">
            <v>0</v>
          </cell>
          <cell r="K311">
            <v>0</v>
          </cell>
        </row>
        <row r="312">
          <cell r="B312">
            <v>445</v>
          </cell>
          <cell r="C312" t="str">
            <v>ABBY KELLEY FOSTER</v>
          </cell>
          <cell r="D312">
            <v>348</v>
          </cell>
          <cell r="E312" t="str">
            <v>WORCESTER</v>
          </cell>
          <cell r="F312">
            <v>616</v>
          </cell>
          <cell r="G312" t="str">
            <v>AYER SHIRLEY</v>
          </cell>
          <cell r="I312">
            <v>445348616</v>
          </cell>
          <cell r="J312">
            <v>0</v>
          </cell>
          <cell r="K312">
            <v>0</v>
          </cell>
        </row>
        <row r="313">
          <cell r="B313">
            <v>445</v>
          </cell>
          <cell r="C313" t="str">
            <v>ABBY KELLEY FOSTER</v>
          </cell>
          <cell r="D313">
            <v>348</v>
          </cell>
          <cell r="E313" t="str">
            <v>WORCESTER</v>
          </cell>
          <cell r="F313">
            <v>753</v>
          </cell>
          <cell r="G313" t="str">
            <v>QUABBIN</v>
          </cell>
          <cell r="I313">
            <v>445348753</v>
          </cell>
          <cell r="J313">
            <v>0</v>
          </cell>
          <cell r="K313">
            <v>0</v>
          </cell>
        </row>
        <row r="314">
          <cell r="B314">
            <v>445</v>
          </cell>
          <cell r="C314" t="str">
            <v>ABBY KELLEY FOSTER</v>
          </cell>
          <cell r="D314">
            <v>348</v>
          </cell>
          <cell r="E314" t="str">
            <v>WORCESTER</v>
          </cell>
          <cell r="F314">
            <v>767</v>
          </cell>
          <cell r="G314" t="str">
            <v>SPENCER EAST BROOKFIELD</v>
          </cell>
          <cell r="I314">
            <v>445348767</v>
          </cell>
          <cell r="J314">
            <v>0</v>
          </cell>
          <cell r="K314">
            <v>0</v>
          </cell>
        </row>
        <row r="315">
          <cell r="B315">
            <v>445</v>
          </cell>
          <cell r="C315" t="str">
            <v>ABBY KELLEY FOSTER</v>
          </cell>
          <cell r="D315">
            <v>348</v>
          </cell>
          <cell r="E315" t="str">
            <v>WORCESTER</v>
          </cell>
          <cell r="F315">
            <v>775</v>
          </cell>
          <cell r="G315" t="str">
            <v>WACHUSETT</v>
          </cell>
          <cell r="I315">
            <v>445348775</v>
          </cell>
          <cell r="J315">
            <v>0</v>
          </cell>
          <cell r="K315">
            <v>0</v>
          </cell>
        </row>
        <row r="316">
          <cell r="B316">
            <v>446</v>
          </cell>
          <cell r="C316" t="str">
            <v>FOXBOROUGH REGIONAL</v>
          </cell>
          <cell r="D316">
            <v>99</v>
          </cell>
          <cell r="E316" t="str">
            <v>FOXBOROUGH</v>
          </cell>
          <cell r="F316">
            <v>16</v>
          </cell>
          <cell r="G316" t="str">
            <v>ATTLEBORO</v>
          </cell>
          <cell r="I316">
            <v>446099016</v>
          </cell>
          <cell r="J316">
            <v>0</v>
          </cell>
          <cell r="K316">
            <v>0</v>
          </cell>
        </row>
        <row r="317">
          <cell r="B317">
            <v>446</v>
          </cell>
          <cell r="C317" t="str">
            <v>FOXBOROUGH REGIONAL</v>
          </cell>
          <cell r="D317">
            <v>99</v>
          </cell>
          <cell r="E317" t="str">
            <v>FOXBOROUGH</v>
          </cell>
          <cell r="F317">
            <v>18</v>
          </cell>
          <cell r="G317" t="str">
            <v>AVON</v>
          </cell>
          <cell r="I317">
            <v>446099018</v>
          </cell>
          <cell r="J317">
            <v>0</v>
          </cell>
          <cell r="K317">
            <v>0</v>
          </cell>
        </row>
        <row r="318">
          <cell r="B318">
            <v>446</v>
          </cell>
          <cell r="C318" t="str">
            <v>FOXBOROUGH REGIONAL</v>
          </cell>
          <cell r="D318">
            <v>99</v>
          </cell>
          <cell r="E318" t="str">
            <v>FOXBOROUGH</v>
          </cell>
          <cell r="F318">
            <v>35</v>
          </cell>
          <cell r="G318" t="str">
            <v>BOSTON</v>
          </cell>
          <cell r="I318">
            <v>446099035</v>
          </cell>
          <cell r="J318">
            <v>0</v>
          </cell>
          <cell r="K318">
            <v>0</v>
          </cell>
        </row>
        <row r="319">
          <cell r="B319">
            <v>446</v>
          </cell>
          <cell r="C319" t="str">
            <v>FOXBOROUGH REGIONAL</v>
          </cell>
          <cell r="D319">
            <v>99</v>
          </cell>
          <cell r="E319" t="str">
            <v>FOXBOROUGH</v>
          </cell>
          <cell r="F319">
            <v>44</v>
          </cell>
          <cell r="G319" t="str">
            <v>BROCKTON</v>
          </cell>
          <cell r="I319">
            <v>446099044</v>
          </cell>
          <cell r="J319">
            <v>0</v>
          </cell>
          <cell r="K319">
            <v>591</v>
          </cell>
        </row>
        <row r="320">
          <cell r="B320">
            <v>446</v>
          </cell>
          <cell r="C320" t="str">
            <v>FOXBOROUGH REGIONAL</v>
          </cell>
          <cell r="D320">
            <v>99</v>
          </cell>
          <cell r="E320" t="str">
            <v>FOXBOROUGH</v>
          </cell>
          <cell r="F320">
            <v>50</v>
          </cell>
          <cell r="G320" t="str">
            <v>CANTON</v>
          </cell>
          <cell r="I320">
            <v>446099050</v>
          </cell>
          <cell r="J320">
            <v>0</v>
          </cell>
          <cell r="K320">
            <v>0</v>
          </cell>
        </row>
        <row r="321">
          <cell r="B321">
            <v>446</v>
          </cell>
          <cell r="C321" t="str">
            <v>FOXBOROUGH REGIONAL</v>
          </cell>
          <cell r="D321">
            <v>99</v>
          </cell>
          <cell r="E321" t="str">
            <v>FOXBOROUGH</v>
          </cell>
          <cell r="F321">
            <v>83</v>
          </cell>
          <cell r="G321" t="str">
            <v>EAST BRIDGEWATER</v>
          </cell>
          <cell r="I321">
            <v>446099083</v>
          </cell>
          <cell r="J321">
            <v>0</v>
          </cell>
          <cell r="K321">
            <v>0</v>
          </cell>
        </row>
        <row r="322">
          <cell r="B322">
            <v>446</v>
          </cell>
          <cell r="C322" t="str">
            <v>FOXBOROUGH REGIONAL</v>
          </cell>
          <cell r="D322">
            <v>99</v>
          </cell>
          <cell r="E322" t="str">
            <v>FOXBOROUGH</v>
          </cell>
          <cell r="F322">
            <v>88</v>
          </cell>
          <cell r="G322" t="str">
            <v>EASTON</v>
          </cell>
          <cell r="I322">
            <v>446099088</v>
          </cell>
          <cell r="J322">
            <v>0</v>
          </cell>
          <cell r="K322">
            <v>0</v>
          </cell>
        </row>
        <row r="323">
          <cell r="B323">
            <v>446</v>
          </cell>
          <cell r="C323" t="str">
            <v>FOXBOROUGH REGIONAL</v>
          </cell>
          <cell r="D323">
            <v>99</v>
          </cell>
          <cell r="E323" t="str">
            <v>FOXBOROUGH</v>
          </cell>
          <cell r="F323">
            <v>99</v>
          </cell>
          <cell r="G323" t="str">
            <v>FOXBOROUGH</v>
          </cell>
          <cell r="I323">
            <v>446099099</v>
          </cell>
          <cell r="J323">
            <v>0</v>
          </cell>
          <cell r="K323">
            <v>0</v>
          </cell>
        </row>
        <row r="324">
          <cell r="B324">
            <v>446</v>
          </cell>
          <cell r="C324" t="str">
            <v>FOXBOROUGH REGIONAL</v>
          </cell>
          <cell r="D324">
            <v>99</v>
          </cell>
          <cell r="E324" t="str">
            <v>FOXBOROUGH</v>
          </cell>
          <cell r="F324">
            <v>101</v>
          </cell>
          <cell r="G324" t="str">
            <v>FRANKLIN</v>
          </cell>
          <cell r="I324">
            <v>446099101</v>
          </cell>
          <cell r="J324">
            <v>0</v>
          </cell>
          <cell r="K324">
            <v>0</v>
          </cell>
        </row>
        <row r="325">
          <cell r="B325">
            <v>446</v>
          </cell>
          <cell r="C325" t="str">
            <v>FOXBOROUGH REGIONAL</v>
          </cell>
          <cell r="D325">
            <v>99</v>
          </cell>
          <cell r="E325" t="str">
            <v>FOXBOROUGH</v>
          </cell>
          <cell r="F325">
            <v>133</v>
          </cell>
          <cell r="G325" t="str">
            <v>HOLBROOK</v>
          </cell>
          <cell r="I325">
            <v>446099133</v>
          </cell>
          <cell r="J325">
            <v>0</v>
          </cell>
          <cell r="K325">
            <v>0</v>
          </cell>
        </row>
        <row r="326">
          <cell r="B326">
            <v>446</v>
          </cell>
          <cell r="C326" t="str">
            <v>FOXBOROUGH REGIONAL</v>
          </cell>
          <cell r="D326">
            <v>99</v>
          </cell>
          <cell r="E326" t="str">
            <v>FOXBOROUGH</v>
          </cell>
          <cell r="F326">
            <v>167</v>
          </cell>
          <cell r="G326" t="str">
            <v>MANSFIELD</v>
          </cell>
          <cell r="I326">
            <v>446099167</v>
          </cell>
          <cell r="J326">
            <v>0</v>
          </cell>
          <cell r="K326">
            <v>0</v>
          </cell>
        </row>
        <row r="327">
          <cell r="B327">
            <v>446</v>
          </cell>
          <cell r="C327" t="str">
            <v>FOXBOROUGH REGIONAL</v>
          </cell>
          <cell r="D327">
            <v>99</v>
          </cell>
          <cell r="E327" t="str">
            <v>FOXBOROUGH</v>
          </cell>
          <cell r="F327">
            <v>175</v>
          </cell>
          <cell r="G327" t="str">
            <v>MEDFIELD</v>
          </cell>
          <cell r="I327">
            <v>446099175</v>
          </cell>
          <cell r="J327">
            <v>0</v>
          </cell>
          <cell r="K327">
            <v>0</v>
          </cell>
        </row>
        <row r="328">
          <cell r="B328">
            <v>446</v>
          </cell>
          <cell r="C328" t="str">
            <v>FOXBOROUGH REGIONAL</v>
          </cell>
          <cell r="D328">
            <v>99</v>
          </cell>
          <cell r="E328" t="str">
            <v>FOXBOROUGH</v>
          </cell>
          <cell r="F328">
            <v>177</v>
          </cell>
          <cell r="G328" t="str">
            <v>MEDWAY</v>
          </cell>
          <cell r="I328">
            <v>446099177</v>
          </cell>
          <cell r="J328">
            <v>0</v>
          </cell>
          <cell r="K328">
            <v>0</v>
          </cell>
        </row>
        <row r="329">
          <cell r="B329">
            <v>446</v>
          </cell>
          <cell r="C329" t="str">
            <v>FOXBOROUGH REGIONAL</v>
          </cell>
          <cell r="D329">
            <v>99</v>
          </cell>
          <cell r="E329" t="str">
            <v>FOXBOROUGH</v>
          </cell>
          <cell r="F329">
            <v>208</v>
          </cell>
          <cell r="G329" t="str">
            <v>NORFOLK</v>
          </cell>
          <cell r="I329">
            <v>446099208</v>
          </cell>
          <cell r="J329">
            <v>0</v>
          </cell>
          <cell r="K329">
            <v>0</v>
          </cell>
        </row>
        <row r="330">
          <cell r="B330">
            <v>446</v>
          </cell>
          <cell r="C330" t="str">
            <v>FOXBOROUGH REGIONAL</v>
          </cell>
          <cell r="D330">
            <v>99</v>
          </cell>
          <cell r="E330" t="str">
            <v>FOXBOROUGH</v>
          </cell>
          <cell r="F330">
            <v>212</v>
          </cell>
          <cell r="G330" t="str">
            <v>NORTH ATTLEBOROUGH</v>
          </cell>
          <cell r="I330">
            <v>446099212</v>
          </cell>
          <cell r="J330">
            <v>0</v>
          </cell>
          <cell r="K330">
            <v>0</v>
          </cell>
        </row>
        <row r="331">
          <cell r="B331">
            <v>446</v>
          </cell>
          <cell r="C331" t="str">
            <v>FOXBOROUGH REGIONAL</v>
          </cell>
          <cell r="D331">
            <v>99</v>
          </cell>
          <cell r="E331" t="str">
            <v>FOXBOROUGH</v>
          </cell>
          <cell r="F331">
            <v>218</v>
          </cell>
          <cell r="G331" t="str">
            <v>NORTON</v>
          </cell>
          <cell r="I331">
            <v>446099218</v>
          </cell>
          <cell r="J331">
            <v>0</v>
          </cell>
          <cell r="K331">
            <v>0</v>
          </cell>
        </row>
        <row r="332">
          <cell r="B332">
            <v>446</v>
          </cell>
          <cell r="C332" t="str">
            <v>FOXBOROUGH REGIONAL</v>
          </cell>
          <cell r="D332">
            <v>99</v>
          </cell>
          <cell r="E332" t="str">
            <v>FOXBOROUGH</v>
          </cell>
          <cell r="F332">
            <v>220</v>
          </cell>
          <cell r="G332" t="str">
            <v>NORWOOD</v>
          </cell>
          <cell r="I332">
            <v>446099220</v>
          </cell>
          <cell r="J332">
            <v>0</v>
          </cell>
          <cell r="K332">
            <v>0</v>
          </cell>
        </row>
        <row r="333">
          <cell r="B333">
            <v>446</v>
          </cell>
          <cell r="C333" t="str">
            <v>FOXBOROUGH REGIONAL</v>
          </cell>
          <cell r="D333">
            <v>99</v>
          </cell>
          <cell r="E333" t="str">
            <v>FOXBOROUGH</v>
          </cell>
          <cell r="F333">
            <v>238</v>
          </cell>
          <cell r="G333" t="str">
            <v>PLAINVILLE</v>
          </cell>
          <cell r="I333">
            <v>446099238</v>
          </cell>
          <cell r="J333">
            <v>0</v>
          </cell>
          <cell r="K333">
            <v>0</v>
          </cell>
        </row>
        <row r="334">
          <cell r="B334">
            <v>446</v>
          </cell>
          <cell r="C334" t="str">
            <v>FOXBOROUGH REGIONAL</v>
          </cell>
          <cell r="D334">
            <v>99</v>
          </cell>
          <cell r="E334" t="str">
            <v>FOXBOROUGH</v>
          </cell>
          <cell r="F334">
            <v>244</v>
          </cell>
          <cell r="G334" t="str">
            <v>RANDOLPH</v>
          </cell>
          <cell r="I334">
            <v>446099244</v>
          </cell>
          <cell r="J334">
            <v>0</v>
          </cell>
          <cell r="K334">
            <v>0</v>
          </cell>
        </row>
        <row r="335">
          <cell r="B335">
            <v>446</v>
          </cell>
          <cell r="C335" t="str">
            <v>FOXBOROUGH REGIONAL</v>
          </cell>
          <cell r="D335">
            <v>99</v>
          </cell>
          <cell r="E335" t="str">
            <v>FOXBOROUGH</v>
          </cell>
          <cell r="F335">
            <v>266</v>
          </cell>
          <cell r="G335" t="str">
            <v>SHARON</v>
          </cell>
          <cell r="I335">
            <v>446099266</v>
          </cell>
          <cell r="J335">
            <v>0</v>
          </cell>
          <cell r="K335">
            <v>0</v>
          </cell>
        </row>
        <row r="336">
          <cell r="B336">
            <v>446</v>
          </cell>
          <cell r="C336" t="str">
            <v>FOXBOROUGH REGIONAL</v>
          </cell>
          <cell r="D336">
            <v>99</v>
          </cell>
          <cell r="E336" t="str">
            <v>FOXBOROUGH</v>
          </cell>
          <cell r="F336">
            <v>285</v>
          </cell>
          <cell r="G336" t="str">
            <v>STOUGHTON</v>
          </cell>
          <cell r="I336">
            <v>446099285</v>
          </cell>
          <cell r="J336">
            <v>0</v>
          </cell>
          <cell r="K336">
            <v>0</v>
          </cell>
        </row>
        <row r="337">
          <cell r="B337">
            <v>446</v>
          </cell>
          <cell r="C337" t="str">
            <v>FOXBOROUGH REGIONAL</v>
          </cell>
          <cell r="D337">
            <v>99</v>
          </cell>
          <cell r="E337" t="str">
            <v>FOXBOROUGH</v>
          </cell>
          <cell r="F337">
            <v>293</v>
          </cell>
          <cell r="G337" t="str">
            <v>TAUNTON</v>
          </cell>
          <cell r="I337">
            <v>446099293</v>
          </cell>
          <cell r="J337">
            <v>0</v>
          </cell>
          <cell r="K337">
            <v>0</v>
          </cell>
        </row>
        <row r="338">
          <cell r="B338">
            <v>446</v>
          </cell>
          <cell r="C338" t="str">
            <v>FOXBOROUGH REGIONAL</v>
          </cell>
          <cell r="D338">
            <v>99</v>
          </cell>
          <cell r="E338" t="str">
            <v>FOXBOROUGH</v>
          </cell>
          <cell r="F338">
            <v>307</v>
          </cell>
          <cell r="G338" t="str">
            <v>WALPOLE</v>
          </cell>
          <cell r="I338">
            <v>446099307</v>
          </cell>
          <cell r="J338">
            <v>0</v>
          </cell>
          <cell r="K338">
            <v>0</v>
          </cell>
        </row>
        <row r="339">
          <cell r="B339">
            <v>446</v>
          </cell>
          <cell r="C339" t="str">
            <v>FOXBOROUGH REGIONAL</v>
          </cell>
          <cell r="D339">
            <v>99</v>
          </cell>
          <cell r="E339" t="str">
            <v>FOXBOROUGH</v>
          </cell>
          <cell r="F339">
            <v>323</v>
          </cell>
          <cell r="G339" t="str">
            <v>WEST BRIDGEWATER</v>
          </cell>
          <cell r="I339">
            <v>446099323</v>
          </cell>
          <cell r="J339">
            <v>0</v>
          </cell>
          <cell r="K339">
            <v>0</v>
          </cell>
        </row>
        <row r="340">
          <cell r="B340">
            <v>446</v>
          </cell>
          <cell r="C340" t="str">
            <v>FOXBOROUGH REGIONAL</v>
          </cell>
          <cell r="D340">
            <v>99</v>
          </cell>
          <cell r="E340" t="str">
            <v>FOXBOROUGH</v>
          </cell>
          <cell r="F340">
            <v>336</v>
          </cell>
          <cell r="G340" t="str">
            <v>WEYMOUTH</v>
          </cell>
          <cell r="I340">
            <v>446099336</v>
          </cell>
          <cell r="J340">
            <v>0</v>
          </cell>
          <cell r="K340">
            <v>0</v>
          </cell>
        </row>
        <row r="341">
          <cell r="B341">
            <v>446</v>
          </cell>
          <cell r="C341" t="str">
            <v>FOXBOROUGH REGIONAL</v>
          </cell>
          <cell r="D341">
            <v>99</v>
          </cell>
          <cell r="E341" t="str">
            <v>FOXBOROUGH</v>
          </cell>
          <cell r="F341">
            <v>350</v>
          </cell>
          <cell r="G341" t="str">
            <v>WRENTHAM</v>
          </cell>
          <cell r="I341">
            <v>446099350</v>
          </cell>
          <cell r="J341">
            <v>0</v>
          </cell>
          <cell r="K341">
            <v>0</v>
          </cell>
        </row>
        <row r="342">
          <cell r="B342">
            <v>446</v>
          </cell>
          <cell r="C342" t="str">
            <v>FOXBOROUGH REGIONAL</v>
          </cell>
          <cell r="D342">
            <v>99</v>
          </cell>
          <cell r="E342" t="str">
            <v>FOXBOROUGH</v>
          </cell>
          <cell r="F342">
            <v>625</v>
          </cell>
          <cell r="G342" t="str">
            <v>BRIDGEWATER RAYNHAM</v>
          </cell>
          <cell r="I342">
            <v>446099625</v>
          </cell>
          <cell r="J342">
            <v>0</v>
          </cell>
          <cell r="K342">
            <v>0</v>
          </cell>
        </row>
        <row r="343">
          <cell r="B343">
            <v>446</v>
          </cell>
          <cell r="C343" t="str">
            <v>FOXBOROUGH REGIONAL</v>
          </cell>
          <cell r="D343">
            <v>99</v>
          </cell>
          <cell r="E343" t="str">
            <v>FOXBOROUGH</v>
          </cell>
          <cell r="F343">
            <v>690</v>
          </cell>
          <cell r="G343" t="str">
            <v>KING PHILIP</v>
          </cell>
          <cell r="I343">
            <v>446099690</v>
          </cell>
          <cell r="J343">
            <v>0</v>
          </cell>
          <cell r="K343">
            <v>0</v>
          </cell>
        </row>
        <row r="344">
          <cell r="B344">
            <v>447</v>
          </cell>
          <cell r="C344" t="str">
            <v>BENJAMIN FRANKLIN CLASSICAL</v>
          </cell>
          <cell r="D344">
            <v>101</v>
          </cell>
          <cell r="E344" t="str">
            <v>FRANKLIN</v>
          </cell>
          <cell r="F344">
            <v>14</v>
          </cell>
          <cell r="G344" t="str">
            <v>ASHLAND</v>
          </cell>
          <cell r="I344">
            <v>447101014</v>
          </cell>
          <cell r="J344">
            <v>0</v>
          </cell>
          <cell r="K344">
            <v>0</v>
          </cell>
        </row>
        <row r="345">
          <cell r="B345">
            <v>447</v>
          </cell>
          <cell r="C345" t="str">
            <v>BENJAMIN FRANKLIN CLASSICAL</v>
          </cell>
          <cell r="D345">
            <v>101</v>
          </cell>
          <cell r="E345" t="str">
            <v>FRANKLIN</v>
          </cell>
          <cell r="F345">
            <v>25</v>
          </cell>
          <cell r="G345" t="str">
            <v>BELLINGHAM</v>
          </cell>
          <cell r="I345">
            <v>447101025</v>
          </cell>
          <cell r="J345">
            <v>0</v>
          </cell>
          <cell r="K345">
            <v>0</v>
          </cell>
        </row>
        <row r="346">
          <cell r="B346">
            <v>447</v>
          </cell>
          <cell r="C346" t="str">
            <v>BENJAMIN FRANKLIN CLASSICAL</v>
          </cell>
          <cell r="D346">
            <v>101</v>
          </cell>
          <cell r="E346" t="str">
            <v>FRANKLIN</v>
          </cell>
          <cell r="F346">
            <v>101</v>
          </cell>
          <cell r="G346" t="str">
            <v>FRANKLIN</v>
          </cell>
          <cell r="I346">
            <v>447101101</v>
          </cell>
          <cell r="J346">
            <v>0</v>
          </cell>
          <cell r="K346">
            <v>0</v>
          </cell>
        </row>
        <row r="347">
          <cell r="B347">
            <v>447</v>
          </cell>
          <cell r="C347" t="str">
            <v>BENJAMIN FRANKLIN CLASSICAL</v>
          </cell>
          <cell r="D347">
            <v>101</v>
          </cell>
          <cell r="E347" t="str">
            <v>FRANKLIN</v>
          </cell>
          <cell r="F347">
            <v>138</v>
          </cell>
          <cell r="G347" t="str">
            <v>HOPEDALE</v>
          </cell>
          <cell r="I347">
            <v>447101138</v>
          </cell>
          <cell r="J347">
            <v>0</v>
          </cell>
          <cell r="K347">
            <v>0</v>
          </cell>
        </row>
        <row r="348">
          <cell r="B348">
            <v>447</v>
          </cell>
          <cell r="C348" t="str">
            <v>BENJAMIN FRANKLIN CLASSICAL</v>
          </cell>
          <cell r="D348">
            <v>101</v>
          </cell>
          <cell r="E348" t="str">
            <v>FRANKLIN</v>
          </cell>
          <cell r="F348">
            <v>139</v>
          </cell>
          <cell r="G348" t="str">
            <v>HOPKINTON</v>
          </cell>
          <cell r="I348">
            <v>447101139</v>
          </cell>
          <cell r="J348">
            <v>0</v>
          </cell>
          <cell r="K348">
            <v>0</v>
          </cell>
        </row>
        <row r="349">
          <cell r="B349">
            <v>447</v>
          </cell>
          <cell r="C349" t="str">
            <v>BENJAMIN FRANKLIN CLASSICAL</v>
          </cell>
          <cell r="D349">
            <v>101</v>
          </cell>
          <cell r="E349" t="str">
            <v>FRANKLIN</v>
          </cell>
          <cell r="F349">
            <v>167</v>
          </cell>
          <cell r="G349" t="str">
            <v>MANSFIELD</v>
          </cell>
          <cell r="I349">
            <v>447101167</v>
          </cell>
          <cell r="J349">
            <v>0</v>
          </cell>
          <cell r="K349">
            <v>0</v>
          </cell>
        </row>
        <row r="350">
          <cell r="B350">
            <v>447</v>
          </cell>
          <cell r="C350" t="str">
            <v>BENJAMIN FRANKLIN CLASSICAL</v>
          </cell>
          <cell r="D350">
            <v>101</v>
          </cell>
          <cell r="E350" t="str">
            <v>FRANKLIN</v>
          </cell>
          <cell r="F350">
            <v>177</v>
          </cell>
          <cell r="G350" t="str">
            <v>MEDWAY</v>
          </cell>
          <cell r="I350">
            <v>447101177</v>
          </cell>
          <cell r="J350">
            <v>0</v>
          </cell>
          <cell r="K350">
            <v>0</v>
          </cell>
        </row>
        <row r="351">
          <cell r="B351">
            <v>447</v>
          </cell>
          <cell r="C351" t="str">
            <v>BENJAMIN FRANKLIN CLASSICAL</v>
          </cell>
          <cell r="D351">
            <v>101</v>
          </cell>
          <cell r="E351" t="str">
            <v>FRANKLIN</v>
          </cell>
          <cell r="F351">
            <v>185</v>
          </cell>
          <cell r="G351" t="str">
            <v>MILFORD</v>
          </cell>
          <cell r="I351">
            <v>447101185</v>
          </cell>
          <cell r="J351">
            <v>0</v>
          </cell>
          <cell r="K351">
            <v>0</v>
          </cell>
        </row>
        <row r="352">
          <cell r="B352">
            <v>447</v>
          </cell>
          <cell r="C352" t="str">
            <v>BENJAMIN FRANKLIN CLASSICAL</v>
          </cell>
          <cell r="D352">
            <v>101</v>
          </cell>
          <cell r="E352" t="str">
            <v>FRANKLIN</v>
          </cell>
          <cell r="F352">
            <v>187</v>
          </cell>
          <cell r="G352" t="str">
            <v>MILLIS</v>
          </cell>
          <cell r="I352">
            <v>447101187</v>
          </cell>
          <cell r="J352">
            <v>0</v>
          </cell>
          <cell r="K352">
            <v>0</v>
          </cell>
        </row>
        <row r="353">
          <cell r="B353">
            <v>447</v>
          </cell>
          <cell r="C353" t="str">
            <v>BENJAMIN FRANKLIN CLASSICAL</v>
          </cell>
          <cell r="D353">
            <v>101</v>
          </cell>
          <cell r="E353" t="str">
            <v>FRANKLIN</v>
          </cell>
          <cell r="F353">
            <v>208</v>
          </cell>
          <cell r="G353" t="str">
            <v>NORFOLK</v>
          </cell>
          <cell r="I353">
            <v>447101208</v>
          </cell>
          <cell r="J353">
            <v>0</v>
          </cell>
          <cell r="K353">
            <v>0</v>
          </cell>
        </row>
        <row r="354">
          <cell r="B354">
            <v>447</v>
          </cell>
          <cell r="C354" t="str">
            <v>BENJAMIN FRANKLIN CLASSICAL</v>
          </cell>
          <cell r="D354">
            <v>101</v>
          </cell>
          <cell r="E354" t="str">
            <v>FRANKLIN</v>
          </cell>
          <cell r="F354">
            <v>212</v>
          </cell>
          <cell r="G354" t="str">
            <v>NORTH ATTLEBOROUGH</v>
          </cell>
          <cell r="I354">
            <v>447101212</v>
          </cell>
          <cell r="J354">
            <v>0</v>
          </cell>
          <cell r="K354">
            <v>0</v>
          </cell>
        </row>
        <row r="355">
          <cell r="B355">
            <v>447</v>
          </cell>
          <cell r="C355" t="str">
            <v>BENJAMIN FRANKLIN CLASSICAL</v>
          </cell>
          <cell r="D355">
            <v>101</v>
          </cell>
          <cell r="E355" t="str">
            <v>FRANKLIN</v>
          </cell>
          <cell r="F355">
            <v>214</v>
          </cell>
          <cell r="G355" t="str">
            <v>NORTHBRIDGE</v>
          </cell>
          <cell r="I355">
            <v>447101214</v>
          </cell>
          <cell r="J355">
            <v>0</v>
          </cell>
          <cell r="K355">
            <v>0</v>
          </cell>
        </row>
        <row r="356">
          <cell r="B356">
            <v>447</v>
          </cell>
          <cell r="C356" t="str">
            <v>BENJAMIN FRANKLIN CLASSICAL</v>
          </cell>
          <cell r="D356">
            <v>101</v>
          </cell>
          <cell r="E356" t="str">
            <v>FRANKLIN</v>
          </cell>
          <cell r="F356">
            <v>218</v>
          </cell>
          <cell r="G356" t="str">
            <v>NORTON</v>
          </cell>
          <cell r="I356">
            <v>447101218</v>
          </cell>
          <cell r="J356">
            <v>0</v>
          </cell>
          <cell r="K356">
            <v>0</v>
          </cell>
        </row>
        <row r="357">
          <cell r="B357">
            <v>447</v>
          </cell>
          <cell r="C357" t="str">
            <v>BENJAMIN FRANKLIN CLASSICAL</v>
          </cell>
          <cell r="D357">
            <v>101</v>
          </cell>
          <cell r="E357" t="str">
            <v>FRANKLIN</v>
          </cell>
          <cell r="F357">
            <v>220</v>
          </cell>
          <cell r="G357" t="str">
            <v>NORWOOD</v>
          </cell>
          <cell r="I357">
            <v>447101220</v>
          </cell>
          <cell r="J357">
            <v>0</v>
          </cell>
          <cell r="K357">
            <v>0</v>
          </cell>
        </row>
        <row r="358">
          <cell r="B358">
            <v>447</v>
          </cell>
          <cell r="C358" t="str">
            <v>BENJAMIN FRANKLIN CLASSICAL</v>
          </cell>
          <cell r="D358">
            <v>101</v>
          </cell>
          <cell r="E358" t="str">
            <v>FRANKLIN</v>
          </cell>
          <cell r="F358">
            <v>238</v>
          </cell>
          <cell r="G358" t="str">
            <v>PLAINVILLE</v>
          </cell>
          <cell r="I358">
            <v>447101238</v>
          </cell>
          <cell r="J358">
            <v>0</v>
          </cell>
          <cell r="K358">
            <v>0</v>
          </cell>
        </row>
        <row r="359">
          <cell r="B359">
            <v>447</v>
          </cell>
          <cell r="C359" t="str">
            <v>BENJAMIN FRANKLIN CLASSICAL</v>
          </cell>
          <cell r="D359">
            <v>101</v>
          </cell>
          <cell r="E359" t="str">
            <v>FRANKLIN</v>
          </cell>
          <cell r="F359">
            <v>307</v>
          </cell>
          <cell r="G359" t="str">
            <v>WALPOLE</v>
          </cell>
          <cell r="I359">
            <v>447101307</v>
          </cell>
          <cell r="J359">
            <v>0</v>
          </cell>
          <cell r="K359">
            <v>0</v>
          </cell>
        </row>
        <row r="360">
          <cell r="B360">
            <v>447</v>
          </cell>
          <cell r="C360" t="str">
            <v>BENJAMIN FRANKLIN CLASSICAL</v>
          </cell>
          <cell r="D360">
            <v>101</v>
          </cell>
          <cell r="E360" t="str">
            <v>FRANKLIN</v>
          </cell>
          <cell r="F360">
            <v>335</v>
          </cell>
          <cell r="G360" t="str">
            <v>WESTWOOD</v>
          </cell>
          <cell r="I360">
            <v>447101335</v>
          </cell>
          <cell r="J360">
            <v>0</v>
          </cell>
          <cell r="K360">
            <v>0</v>
          </cell>
        </row>
        <row r="361">
          <cell r="B361">
            <v>447</v>
          </cell>
          <cell r="C361" t="str">
            <v>BENJAMIN FRANKLIN CLASSICAL</v>
          </cell>
          <cell r="D361">
            <v>101</v>
          </cell>
          <cell r="E361" t="str">
            <v>FRANKLIN</v>
          </cell>
          <cell r="F361">
            <v>350</v>
          </cell>
          <cell r="G361" t="str">
            <v>WRENTHAM</v>
          </cell>
          <cell r="I361">
            <v>447101350</v>
          </cell>
          <cell r="J361">
            <v>0</v>
          </cell>
          <cell r="K361">
            <v>0</v>
          </cell>
        </row>
        <row r="362">
          <cell r="B362">
            <v>447</v>
          </cell>
          <cell r="C362" t="str">
            <v>BENJAMIN FRANKLIN CLASSICAL</v>
          </cell>
          <cell r="D362">
            <v>101</v>
          </cell>
          <cell r="E362" t="str">
            <v>FRANKLIN</v>
          </cell>
          <cell r="F362">
            <v>622</v>
          </cell>
          <cell r="G362" t="str">
            <v>BLACKSTONE MILLVILLE</v>
          </cell>
          <cell r="I362">
            <v>447101622</v>
          </cell>
          <cell r="J362">
            <v>0</v>
          </cell>
          <cell r="K362">
            <v>0</v>
          </cell>
        </row>
        <row r="363">
          <cell r="B363">
            <v>447</v>
          </cell>
          <cell r="C363" t="str">
            <v>BENJAMIN FRANKLIN CLASSICAL</v>
          </cell>
          <cell r="D363">
            <v>101</v>
          </cell>
          <cell r="E363" t="str">
            <v>FRANKLIN</v>
          </cell>
          <cell r="F363">
            <v>650</v>
          </cell>
          <cell r="G363" t="str">
            <v>DIGHTON REHOBOTH</v>
          </cell>
          <cell r="I363">
            <v>447101650</v>
          </cell>
          <cell r="J363">
            <v>0</v>
          </cell>
          <cell r="K363">
            <v>0</v>
          </cell>
        </row>
        <row r="364">
          <cell r="B364">
            <v>447</v>
          </cell>
          <cell r="C364" t="str">
            <v>BENJAMIN FRANKLIN CLASSICAL</v>
          </cell>
          <cell r="D364">
            <v>101</v>
          </cell>
          <cell r="E364" t="str">
            <v>FRANKLIN</v>
          </cell>
          <cell r="F364">
            <v>690</v>
          </cell>
          <cell r="G364" t="str">
            <v>KING PHILIP</v>
          </cell>
          <cell r="I364">
            <v>447101690</v>
          </cell>
          <cell r="J364">
            <v>0</v>
          </cell>
          <cell r="K364">
            <v>0</v>
          </cell>
        </row>
        <row r="365">
          <cell r="B365">
            <v>449</v>
          </cell>
          <cell r="C365" t="str">
            <v>BOSTON COLLEGIATE</v>
          </cell>
          <cell r="D365">
            <v>35</v>
          </cell>
          <cell r="E365" t="str">
            <v>BOSTON</v>
          </cell>
          <cell r="F365">
            <v>35</v>
          </cell>
          <cell r="G365" t="str">
            <v>BOSTON</v>
          </cell>
          <cell r="I365">
            <v>449035035</v>
          </cell>
          <cell r="J365">
            <v>0</v>
          </cell>
          <cell r="K365">
            <v>92</v>
          </cell>
        </row>
        <row r="366">
          <cell r="B366">
            <v>449</v>
          </cell>
          <cell r="C366" t="str">
            <v>BOSTON COLLEGIATE</v>
          </cell>
          <cell r="D366">
            <v>35</v>
          </cell>
          <cell r="E366" t="str">
            <v>BOSTON</v>
          </cell>
          <cell r="F366">
            <v>44</v>
          </cell>
          <cell r="G366" t="str">
            <v>BROCKTON</v>
          </cell>
          <cell r="I366">
            <v>449035044</v>
          </cell>
          <cell r="J366">
            <v>0</v>
          </cell>
          <cell r="K366">
            <v>0</v>
          </cell>
        </row>
        <row r="367">
          <cell r="B367">
            <v>449</v>
          </cell>
          <cell r="C367" t="str">
            <v>BOSTON COLLEGIATE</v>
          </cell>
          <cell r="D367">
            <v>35</v>
          </cell>
          <cell r="E367" t="str">
            <v>BOSTON</v>
          </cell>
          <cell r="F367">
            <v>49</v>
          </cell>
          <cell r="G367" t="str">
            <v>CAMBRIDGE</v>
          </cell>
          <cell r="I367">
            <v>449035049</v>
          </cell>
          <cell r="J367">
            <v>0</v>
          </cell>
          <cell r="K367">
            <v>0</v>
          </cell>
        </row>
        <row r="368">
          <cell r="B368">
            <v>449</v>
          </cell>
          <cell r="C368" t="str">
            <v>BOSTON COLLEGIATE</v>
          </cell>
          <cell r="D368">
            <v>35</v>
          </cell>
          <cell r="E368" t="str">
            <v>BOSTON</v>
          </cell>
          <cell r="F368">
            <v>57</v>
          </cell>
          <cell r="G368" t="str">
            <v>CHELSEA</v>
          </cell>
          <cell r="I368">
            <v>449035057</v>
          </cell>
          <cell r="J368">
            <v>0</v>
          </cell>
          <cell r="K368">
            <v>0</v>
          </cell>
        </row>
        <row r="369">
          <cell r="B369">
            <v>449</v>
          </cell>
          <cell r="C369" t="str">
            <v>BOSTON COLLEGIATE</v>
          </cell>
          <cell r="D369">
            <v>35</v>
          </cell>
          <cell r="E369" t="str">
            <v>BOSTON</v>
          </cell>
          <cell r="F369">
            <v>165</v>
          </cell>
          <cell r="G369" t="str">
            <v>MALDEN</v>
          </cell>
          <cell r="I369">
            <v>449035165</v>
          </cell>
          <cell r="J369">
            <v>0</v>
          </cell>
          <cell r="K369">
            <v>519.35917557954053</v>
          </cell>
        </row>
        <row r="370">
          <cell r="B370">
            <v>449</v>
          </cell>
          <cell r="C370" t="str">
            <v>BOSTON COLLEGIATE</v>
          </cell>
          <cell r="D370">
            <v>35</v>
          </cell>
          <cell r="E370" t="str">
            <v>BOSTON</v>
          </cell>
          <cell r="F370">
            <v>170</v>
          </cell>
          <cell r="G370" t="str">
            <v>MARLBOROUGH</v>
          </cell>
          <cell r="I370">
            <v>449035170</v>
          </cell>
          <cell r="J370">
            <v>0</v>
          </cell>
          <cell r="K370">
            <v>-1</v>
          </cell>
        </row>
        <row r="371">
          <cell r="B371">
            <v>449</v>
          </cell>
          <cell r="C371" t="str">
            <v>BOSTON COLLEGIATE</v>
          </cell>
          <cell r="D371">
            <v>35</v>
          </cell>
          <cell r="E371" t="str">
            <v>BOSTON</v>
          </cell>
          <cell r="F371">
            <v>220</v>
          </cell>
          <cell r="G371" t="str">
            <v>NORWOOD</v>
          </cell>
          <cell r="I371">
            <v>449035220</v>
          </cell>
          <cell r="J371">
            <v>0</v>
          </cell>
          <cell r="K371">
            <v>0</v>
          </cell>
        </row>
        <row r="372">
          <cell r="B372">
            <v>449</v>
          </cell>
          <cell r="C372" t="str">
            <v>BOSTON COLLEGIATE</v>
          </cell>
          <cell r="D372">
            <v>35</v>
          </cell>
          <cell r="E372" t="str">
            <v>BOSTON</v>
          </cell>
          <cell r="F372">
            <v>243</v>
          </cell>
          <cell r="G372" t="str">
            <v>QUINCY</v>
          </cell>
          <cell r="I372">
            <v>449035243</v>
          </cell>
          <cell r="J372">
            <v>0</v>
          </cell>
          <cell r="K372">
            <v>-1</v>
          </cell>
        </row>
        <row r="373">
          <cell r="B373">
            <v>449</v>
          </cell>
          <cell r="C373" t="str">
            <v>BOSTON COLLEGIATE</v>
          </cell>
          <cell r="D373">
            <v>35</v>
          </cell>
          <cell r="E373" t="str">
            <v>BOSTON</v>
          </cell>
          <cell r="F373">
            <v>244</v>
          </cell>
          <cell r="G373" t="str">
            <v>RANDOLPH</v>
          </cell>
          <cell r="I373">
            <v>449035244</v>
          </cell>
          <cell r="J373">
            <v>0</v>
          </cell>
          <cell r="K373">
            <v>0</v>
          </cell>
        </row>
        <row r="374">
          <cell r="B374">
            <v>449</v>
          </cell>
          <cell r="C374" t="str">
            <v>BOSTON COLLEGIATE</v>
          </cell>
          <cell r="D374">
            <v>35</v>
          </cell>
          <cell r="E374" t="str">
            <v>BOSTON</v>
          </cell>
          <cell r="F374">
            <v>248</v>
          </cell>
          <cell r="G374" t="str">
            <v>REVERE</v>
          </cell>
          <cell r="I374">
            <v>449035248</v>
          </cell>
          <cell r="J374">
            <v>0</v>
          </cell>
          <cell r="K374">
            <v>0</v>
          </cell>
        </row>
        <row r="375">
          <cell r="B375">
            <v>449</v>
          </cell>
          <cell r="C375" t="str">
            <v>BOSTON COLLEGIATE</v>
          </cell>
          <cell r="D375">
            <v>35</v>
          </cell>
          <cell r="E375" t="str">
            <v>BOSTON</v>
          </cell>
          <cell r="F375">
            <v>285</v>
          </cell>
          <cell r="G375" t="str">
            <v>STOUGHTON</v>
          </cell>
          <cell r="I375">
            <v>449035285</v>
          </cell>
          <cell r="J375">
            <v>0</v>
          </cell>
          <cell r="K375">
            <v>0</v>
          </cell>
        </row>
        <row r="376">
          <cell r="B376">
            <v>449</v>
          </cell>
          <cell r="C376" t="str">
            <v>BOSTON COLLEGIATE</v>
          </cell>
          <cell r="D376">
            <v>35</v>
          </cell>
          <cell r="E376" t="str">
            <v>BOSTON</v>
          </cell>
          <cell r="F376">
            <v>336</v>
          </cell>
          <cell r="G376" t="str">
            <v>WEYMOUTH</v>
          </cell>
          <cell r="I376">
            <v>449035336</v>
          </cell>
          <cell r="J376">
            <v>0</v>
          </cell>
          <cell r="K376">
            <v>0</v>
          </cell>
        </row>
        <row r="377">
          <cell r="B377">
            <v>450</v>
          </cell>
          <cell r="C377" t="str">
            <v>HILLTOWN COOPERATIVE</v>
          </cell>
          <cell r="D377">
            <v>86</v>
          </cell>
          <cell r="E377" t="str">
            <v>EASTHAMPTON</v>
          </cell>
          <cell r="F377">
            <v>8</v>
          </cell>
          <cell r="G377" t="str">
            <v>AMHERST</v>
          </cell>
          <cell r="I377">
            <v>450086008</v>
          </cell>
          <cell r="J377">
            <v>0</v>
          </cell>
          <cell r="K377">
            <v>0</v>
          </cell>
        </row>
        <row r="378">
          <cell r="B378">
            <v>450</v>
          </cell>
          <cell r="C378" t="str">
            <v>HILLTOWN COOPERATIVE</v>
          </cell>
          <cell r="D378">
            <v>86</v>
          </cell>
          <cell r="E378" t="str">
            <v>EASTHAMPTON</v>
          </cell>
          <cell r="F378">
            <v>86</v>
          </cell>
          <cell r="G378" t="str">
            <v>EASTHAMPTON</v>
          </cell>
          <cell r="I378">
            <v>450086086</v>
          </cell>
          <cell r="J378">
            <v>0</v>
          </cell>
          <cell r="K378">
            <v>0</v>
          </cell>
        </row>
        <row r="379">
          <cell r="B379">
            <v>450</v>
          </cell>
          <cell r="C379" t="str">
            <v>HILLTOWN COOPERATIVE</v>
          </cell>
          <cell r="D379">
            <v>86</v>
          </cell>
          <cell r="E379" t="str">
            <v>EASTHAMPTON</v>
          </cell>
          <cell r="F379">
            <v>117</v>
          </cell>
          <cell r="G379" t="str">
            <v>HADLEY</v>
          </cell>
          <cell r="I379">
            <v>450086117</v>
          </cell>
          <cell r="J379">
            <v>0</v>
          </cell>
          <cell r="K379">
            <v>0</v>
          </cell>
        </row>
        <row r="380">
          <cell r="B380">
            <v>450</v>
          </cell>
          <cell r="C380" t="str">
            <v>HILLTOWN COOPERATIVE</v>
          </cell>
          <cell r="D380">
            <v>86</v>
          </cell>
          <cell r="E380" t="str">
            <v>EASTHAMPTON</v>
          </cell>
          <cell r="F380">
            <v>127</v>
          </cell>
          <cell r="G380" t="str">
            <v>HATFIELD</v>
          </cell>
          <cell r="I380">
            <v>450086127</v>
          </cell>
          <cell r="J380">
            <v>0</v>
          </cell>
          <cell r="K380">
            <v>0</v>
          </cell>
        </row>
        <row r="381">
          <cell r="B381">
            <v>450</v>
          </cell>
          <cell r="C381" t="str">
            <v>HILLTOWN COOPERATIVE</v>
          </cell>
          <cell r="D381">
            <v>86</v>
          </cell>
          <cell r="E381" t="str">
            <v>EASTHAMPTON</v>
          </cell>
          <cell r="F381">
            <v>137</v>
          </cell>
          <cell r="G381" t="str">
            <v>HOLYOKE</v>
          </cell>
          <cell r="I381">
            <v>450086137</v>
          </cell>
          <cell r="J381">
            <v>0</v>
          </cell>
          <cell r="K381">
            <v>0</v>
          </cell>
        </row>
        <row r="382">
          <cell r="B382">
            <v>450</v>
          </cell>
          <cell r="C382" t="str">
            <v>HILLTOWN COOPERATIVE</v>
          </cell>
          <cell r="D382">
            <v>86</v>
          </cell>
          <cell r="E382" t="str">
            <v>EASTHAMPTON</v>
          </cell>
          <cell r="F382">
            <v>210</v>
          </cell>
          <cell r="G382" t="str">
            <v>NORTHAMPTON</v>
          </cell>
          <cell r="I382">
            <v>450086210</v>
          </cell>
          <cell r="J382">
            <v>0</v>
          </cell>
          <cell r="K382">
            <v>2724</v>
          </cell>
        </row>
        <row r="383">
          <cell r="B383">
            <v>450</v>
          </cell>
          <cell r="C383" t="str">
            <v>HILLTOWN COOPERATIVE</v>
          </cell>
          <cell r="D383">
            <v>86</v>
          </cell>
          <cell r="E383" t="str">
            <v>EASTHAMPTON</v>
          </cell>
          <cell r="F383">
            <v>275</v>
          </cell>
          <cell r="G383" t="str">
            <v>SOUTHAMPTON</v>
          </cell>
          <cell r="I383">
            <v>450086275</v>
          </cell>
          <cell r="J383">
            <v>0</v>
          </cell>
          <cell r="K383">
            <v>0</v>
          </cell>
        </row>
        <row r="384">
          <cell r="B384">
            <v>450</v>
          </cell>
          <cell r="C384" t="str">
            <v>HILLTOWN COOPERATIVE</v>
          </cell>
          <cell r="D384">
            <v>86</v>
          </cell>
          <cell r="E384" t="str">
            <v>EASTHAMPTON</v>
          </cell>
          <cell r="F384">
            <v>278</v>
          </cell>
          <cell r="G384" t="str">
            <v>SOUTH HADLEY</v>
          </cell>
          <cell r="I384">
            <v>450086278</v>
          </cell>
          <cell r="J384">
            <v>0</v>
          </cell>
          <cell r="K384">
            <v>0</v>
          </cell>
        </row>
        <row r="385">
          <cell r="B385">
            <v>450</v>
          </cell>
          <cell r="C385" t="str">
            <v>HILLTOWN COOPERATIVE</v>
          </cell>
          <cell r="D385">
            <v>86</v>
          </cell>
          <cell r="E385" t="str">
            <v>EASTHAMPTON</v>
          </cell>
          <cell r="F385">
            <v>327</v>
          </cell>
          <cell r="G385" t="str">
            <v>WESTHAMPTON</v>
          </cell>
          <cell r="I385">
            <v>450086327</v>
          </cell>
          <cell r="J385">
            <v>0</v>
          </cell>
          <cell r="K385">
            <v>0</v>
          </cell>
        </row>
        <row r="386">
          <cell r="B386">
            <v>450</v>
          </cell>
          <cell r="C386" t="str">
            <v>HILLTOWN COOPERATIVE</v>
          </cell>
          <cell r="D386">
            <v>86</v>
          </cell>
          <cell r="E386" t="str">
            <v>EASTHAMPTON</v>
          </cell>
          <cell r="F386">
            <v>337</v>
          </cell>
          <cell r="G386" t="str">
            <v>WHATELY</v>
          </cell>
          <cell r="I386">
            <v>450086337</v>
          </cell>
          <cell r="J386">
            <v>0</v>
          </cell>
          <cell r="K386">
            <v>0</v>
          </cell>
        </row>
        <row r="387">
          <cell r="B387">
            <v>450</v>
          </cell>
          <cell r="C387" t="str">
            <v>HILLTOWN COOPERATIVE</v>
          </cell>
          <cell r="D387">
            <v>86</v>
          </cell>
          <cell r="E387" t="str">
            <v>EASTHAMPTON</v>
          </cell>
          <cell r="F387">
            <v>340</v>
          </cell>
          <cell r="G387" t="str">
            <v>WILLIAMSBURG</v>
          </cell>
          <cell r="I387">
            <v>450086340</v>
          </cell>
          <cell r="J387">
            <v>0</v>
          </cell>
          <cell r="K387">
            <v>0</v>
          </cell>
        </row>
        <row r="388">
          <cell r="B388">
            <v>450</v>
          </cell>
          <cell r="C388" t="str">
            <v>HILLTOWN COOPERATIVE</v>
          </cell>
          <cell r="D388">
            <v>86</v>
          </cell>
          <cell r="E388" t="str">
            <v>EASTHAMPTON</v>
          </cell>
          <cell r="F388">
            <v>605</v>
          </cell>
          <cell r="G388" t="str">
            <v>AMHERST PELHAM</v>
          </cell>
          <cell r="I388">
            <v>450086605</v>
          </cell>
          <cell r="J388">
            <v>0</v>
          </cell>
          <cell r="K388">
            <v>0</v>
          </cell>
        </row>
        <row r="389">
          <cell r="B389">
            <v>450</v>
          </cell>
          <cell r="C389" t="str">
            <v>HILLTOWN COOPERATIVE</v>
          </cell>
          <cell r="D389">
            <v>86</v>
          </cell>
          <cell r="E389" t="str">
            <v>EASTHAMPTON</v>
          </cell>
          <cell r="F389">
            <v>632</v>
          </cell>
          <cell r="G389" t="str">
            <v>CHESTERFIELD GOSHEN</v>
          </cell>
          <cell r="I389">
            <v>450086632</v>
          </cell>
          <cell r="J389">
            <v>0</v>
          </cell>
          <cell r="K389">
            <v>0</v>
          </cell>
        </row>
        <row r="390">
          <cell r="B390">
            <v>450</v>
          </cell>
          <cell r="C390" t="str">
            <v>HILLTOWN COOPERATIVE</v>
          </cell>
          <cell r="D390">
            <v>86</v>
          </cell>
          <cell r="E390" t="str">
            <v>EASTHAMPTON</v>
          </cell>
          <cell r="F390">
            <v>635</v>
          </cell>
          <cell r="G390" t="str">
            <v>CENTRAL BERKSHIRE</v>
          </cell>
          <cell r="I390">
            <v>450086635</v>
          </cell>
          <cell r="J390">
            <v>0</v>
          </cell>
          <cell r="K390">
            <v>0</v>
          </cell>
        </row>
        <row r="391">
          <cell r="B391">
            <v>450</v>
          </cell>
          <cell r="C391" t="str">
            <v>HILLTOWN COOPERATIVE</v>
          </cell>
          <cell r="D391">
            <v>86</v>
          </cell>
          <cell r="E391" t="str">
            <v>EASTHAMPTON</v>
          </cell>
          <cell r="F391">
            <v>674</v>
          </cell>
          <cell r="G391" t="str">
            <v>GILL MONTAGUE</v>
          </cell>
          <cell r="I391">
            <v>450086674</v>
          </cell>
          <cell r="J391">
            <v>0</v>
          </cell>
          <cell r="K391">
            <v>-2644</v>
          </cell>
        </row>
        <row r="392">
          <cell r="B392">
            <v>450</v>
          </cell>
          <cell r="C392" t="str">
            <v>HILLTOWN COOPERATIVE</v>
          </cell>
          <cell r="D392">
            <v>86</v>
          </cell>
          <cell r="E392" t="str">
            <v>EASTHAMPTON</v>
          </cell>
          <cell r="F392">
            <v>683</v>
          </cell>
          <cell r="G392" t="str">
            <v>HAMPSHIRE</v>
          </cell>
          <cell r="I392">
            <v>450086683</v>
          </cell>
          <cell r="J392">
            <v>0</v>
          </cell>
          <cell r="K392">
            <v>0</v>
          </cell>
        </row>
        <row r="393">
          <cell r="B393">
            <v>450</v>
          </cell>
          <cell r="C393" t="str">
            <v>HILLTOWN COOPERATIVE</v>
          </cell>
          <cell r="D393">
            <v>86</v>
          </cell>
          <cell r="E393" t="str">
            <v>EASTHAMPTON</v>
          </cell>
          <cell r="F393">
            <v>717</v>
          </cell>
          <cell r="G393" t="str">
            <v>MOHAWK TRAIL</v>
          </cell>
          <cell r="I393">
            <v>450086717</v>
          </cell>
          <cell r="J393">
            <v>0</v>
          </cell>
          <cell r="K393">
            <v>0</v>
          </cell>
        </row>
        <row r="394">
          <cell r="B394">
            <v>453</v>
          </cell>
          <cell r="C394" t="str">
            <v>HOLYOKE COMMUNITY</v>
          </cell>
          <cell r="D394">
            <v>137</v>
          </cell>
          <cell r="E394" t="str">
            <v>HOLYOKE</v>
          </cell>
          <cell r="F394">
            <v>61</v>
          </cell>
          <cell r="G394" t="str">
            <v>CHICOPEE</v>
          </cell>
          <cell r="I394">
            <v>453137061</v>
          </cell>
          <cell r="J394">
            <v>0</v>
          </cell>
          <cell r="K394">
            <v>0</v>
          </cell>
        </row>
        <row r="395">
          <cell r="B395">
            <v>453</v>
          </cell>
          <cell r="C395" t="str">
            <v>HOLYOKE COMMUNITY</v>
          </cell>
          <cell r="D395">
            <v>137</v>
          </cell>
          <cell r="E395" t="str">
            <v>HOLYOKE</v>
          </cell>
          <cell r="F395">
            <v>86</v>
          </cell>
          <cell r="G395" t="str">
            <v>EASTHAMPTON</v>
          </cell>
          <cell r="I395">
            <v>453137086</v>
          </cell>
          <cell r="J395">
            <v>0</v>
          </cell>
          <cell r="K395">
            <v>0</v>
          </cell>
        </row>
        <row r="396">
          <cell r="B396">
            <v>453</v>
          </cell>
          <cell r="C396" t="str">
            <v>HOLYOKE COMMUNITY</v>
          </cell>
          <cell r="D396">
            <v>137</v>
          </cell>
          <cell r="E396" t="str">
            <v>HOLYOKE</v>
          </cell>
          <cell r="F396">
            <v>137</v>
          </cell>
          <cell r="G396" t="str">
            <v>HOLYOKE</v>
          </cell>
          <cell r="I396">
            <v>453137137</v>
          </cell>
          <cell r="J396">
            <v>0</v>
          </cell>
          <cell r="K396">
            <v>0</v>
          </cell>
        </row>
        <row r="397">
          <cell r="B397">
            <v>453</v>
          </cell>
          <cell r="C397" t="str">
            <v>HOLYOKE COMMUNITY</v>
          </cell>
          <cell r="D397">
            <v>137</v>
          </cell>
          <cell r="E397" t="str">
            <v>HOLYOKE</v>
          </cell>
          <cell r="F397">
            <v>161</v>
          </cell>
          <cell r="G397" t="str">
            <v>LUDLOW</v>
          </cell>
          <cell r="I397">
            <v>453137161</v>
          </cell>
          <cell r="J397">
            <v>0</v>
          </cell>
          <cell r="K397">
            <v>0</v>
          </cell>
        </row>
        <row r="398">
          <cell r="B398">
            <v>453</v>
          </cell>
          <cell r="C398" t="str">
            <v>HOLYOKE COMMUNITY</v>
          </cell>
          <cell r="D398">
            <v>137</v>
          </cell>
          <cell r="E398" t="str">
            <v>HOLYOKE</v>
          </cell>
          <cell r="F398">
            <v>236</v>
          </cell>
          <cell r="G398" t="str">
            <v>PITTSFIELD</v>
          </cell>
          <cell r="I398">
            <v>453137236</v>
          </cell>
          <cell r="J398">
            <v>0</v>
          </cell>
          <cell r="K398">
            <v>0</v>
          </cell>
        </row>
        <row r="399">
          <cell r="B399">
            <v>453</v>
          </cell>
          <cell r="C399" t="str">
            <v>HOLYOKE COMMUNITY</v>
          </cell>
          <cell r="D399">
            <v>137</v>
          </cell>
          <cell r="E399" t="str">
            <v>HOLYOKE</v>
          </cell>
          <cell r="F399">
            <v>278</v>
          </cell>
          <cell r="G399" t="str">
            <v>SOUTH HADLEY</v>
          </cell>
          <cell r="I399">
            <v>453137278</v>
          </cell>
          <cell r="J399">
            <v>0</v>
          </cell>
          <cell r="K399">
            <v>0</v>
          </cell>
        </row>
        <row r="400">
          <cell r="B400">
            <v>453</v>
          </cell>
          <cell r="C400" t="str">
            <v>HOLYOKE COMMUNITY</v>
          </cell>
          <cell r="D400">
            <v>137</v>
          </cell>
          <cell r="E400" t="str">
            <v>HOLYOKE</v>
          </cell>
          <cell r="F400">
            <v>281</v>
          </cell>
          <cell r="G400" t="str">
            <v>SPRINGFIELD</v>
          </cell>
          <cell r="I400">
            <v>453137281</v>
          </cell>
          <cell r="J400">
            <v>0</v>
          </cell>
          <cell r="K400">
            <v>0</v>
          </cell>
        </row>
        <row r="401">
          <cell r="B401">
            <v>453</v>
          </cell>
          <cell r="C401" t="str">
            <v>HOLYOKE COMMUNITY</v>
          </cell>
          <cell r="D401">
            <v>137</v>
          </cell>
          <cell r="E401" t="str">
            <v>HOLYOKE</v>
          </cell>
          <cell r="F401">
            <v>325</v>
          </cell>
          <cell r="G401" t="str">
            <v>WESTFIELD</v>
          </cell>
          <cell r="I401">
            <v>453137325</v>
          </cell>
          <cell r="J401">
            <v>0</v>
          </cell>
          <cell r="K401">
            <v>0</v>
          </cell>
        </row>
        <row r="402">
          <cell r="B402">
            <v>453</v>
          </cell>
          <cell r="C402" t="str">
            <v>HOLYOKE COMMUNITY</v>
          </cell>
          <cell r="D402">
            <v>137</v>
          </cell>
          <cell r="E402" t="str">
            <v>HOLYOKE</v>
          </cell>
          <cell r="F402">
            <v>332</v>
          </cell>
          <cell r="G402" t="str">
            <v>WEST SPRINGFIELD</v>
          </cell>
          <cell r="I402">
            <v>453137332</v>
          </cell>
          <cell r="J402">
            <v>0</v>
          </cell>
          <cell r="K402">
            <v>0</v>
          </cell>
        </row>
        <row r="403">
          <cell r="B403">
            <v>454</v>
          </cell>
          <cell r="C403" t="str">
            <v>LAWRENCE FAMILY DEVELOPMENT</v>
          </cell>
          <cell r="D403">
            <v>149</v>
          </cell>
          <cell r="E403" t="str">
            <v>LAWRENCE</v>
          </cell>
          <cell r="F403">
            <v>9</v>
          </cell>
          <cell r="G403" t="str">
            <v>ANDOVER</v>
          </cell>
          <cell r="I403">
            <v>454149009</v>
          </cell>
          <cell r="J403">
            <v>0</v>
          </cell>
          <cell r="K403">
            <v>0</v>
          </cell>
        </row>
        <row r="404">
          <cell r="B404">
            <v>454</v>
          </cell>
          <cell r="C404" t="str">
            <v>LAWRENCE FAMILY DEVELOPMENT</v>
          </cell>
          <cell r="D404">
            <v>149</v>
          </cell>
          <cell r="E404" t="str">
            <v>LAWRENCE</v>
          </cell>
          <cell r="F404">
            <v>128</v>
          </cell>
          <cell r="G404" t="str">
            <v>HAVERHILL</v>
          </cell>
          <cell r="I404">
            <v>454149128</v>
          </cell>
          <cell r="J404">
            <v>0</v>
          </cell>
          <cell r="K404">
            <v>0</v>
          </cell>
        </row>
        <row r="405">
          <cell r="B405">
            <v>454</v>
          </cell>
          <cell r="C405" t="str">
            <v>LAWRENCE FAMILY DEVELOPMENT</v>
          </cell>
          <cell r="D405">
            <v>149</v>
          </cell>
          <cell r="E405" t="str">
            <v>LAWRENCE</v>
          </cell>
          <cell r="F405">
            <v>149</v>
          </cell>
          <cell r="G405" t="str">
            <v>LAWRENCE</v>
          </cell>
          <cell r="I405">
            <v>454149149</v>
          </cell>
          <cell r="J405">
            <v>0</v>
          </cell>
          <cell r="K405">
            <v>0</v>
          </cell>
        </row>
        <row r="406">
          <cell r="B406">
            <v>454</v>
          </cell>
          <cell r="C406" t="str">
            <v>LAWRENCE FAMILY DEVELOPMENT</v>
          </cell>
          <cell r="D406">
            <v>149</v>
          </cell>
          <cell r="E406" t="str">
            <v>LAWRENCE</v>
          </cell>
          <cell r="F406">
            <v>181</v>
          </cell>
          <cell r="G406" t="str">
            <v>METHUEN</v>
          </cell>
          <cell r="I406">
            <v>454149181</v>
          </cell>
          <cell r="J406">
            <v>0</v>
          </cell>
          <cell r="K406">
            <v>0</v>
          </cell>
        </row>
        <row r="407">
          <cell r="B407">
            <v>455</v>
          </cell>
          <cell r="C407" t="str">
            <v>HILL VIEW MONTESSORI</v>
          </cell>
          <cell r="D407">
            <v>128</v>
          </cell>
          <cell r="E407" t="str">
            <v>HAVERHILL</v>
          </cell>
          <cell r="F407">
            <v>7</v>
          </cell>
          <cell r="G407" t="str">
            <v>AMESBURY</v>
          </cell>
          <cell r="I407">
            <v>455128007</v>
          </cell>
          <cell r="J407">
            <v>0</v>
          </cell>
          <cell r="K407">
            <v>0</v>
          </cell>
        </row>
        <row r="408">
          <cell r="B408">
            <v>455</v>
          </cell>
          <cell r="C408" t="str">
            <v>HILL VIEW MONTESSORI</v>
          </cell>
          <cell r="D408">
            <v>128</v>
          </cell>
          <cell r="E408" t="str">
            <v>HAVERHILL</v>
          </cell>
          <cell r="F408">
            <v>128</v>
          </cell>
          <cell r="G408" t="str">
            <v>HAVERHILL</v>
          </cell>
          <cell r="I408">
            <v>455128128</v>
          </cell>
          <cell r="J408">
            <v>0</v>
          </cell>
          <cell r="K408">
            <v>0</v>
          </cell>
        </row>
        <row r="409">
          <cell r="B409">
            <v>455</v>
          </cell>
          <cell r="C409" t="str">
            <v>HILL VIEW MONTESSORI</v>
          </cell>
          <cell r="D409">
            <v>128</v>
          </cell>
          <cell r="E409" t="str">
            <v>HAVERHILL</v>
          </cell>
          <cell r="F409">
            <v>149</v>
          </cell>
          <cell r="G409" t="str">
            <v>LAWRENCE</v>
          </cell>
          <cell r="I409">
            <v>455128149</v>
          </cell>
          <cell r="J409">
            <v>0</v>
          </cell>
          <cell r="K409">
            <v>0</v>
          </cell>
        </row>
        <row r="410">
          <cell r="B410">
            <v>455</v>
          </cell>
          <cell r="C410" t="str">
            <v>HILL VIEW MONTESSORI</v>
          </cell>
          <cell r="D410">
            <v>128</v>
          </cell>
          <cell r="E410" t="str">
            <v>HAVERHILL</v>
          </cell>
          <cell r="F410">
            <v>181</v>
          </cell>
          <cell r="G410" t="str">
            <v>METHUEN</v>
          </cell>
          <cell r="I410">
            <v>455128181</v>
          </cell>
          <cell r="J410">
            <v>0</v>
          </cell>
          <cell r="K410">
            <v>0</v>
          </cell>
        </row>
        <row r="411">
          <cell r="B411">
            <v>455</v>
          </cell>
          <cell r="C411" t="str">
            <v>HILL VIEW MONTESSORI</v>
          </cell>
          <cell r="D411">
            <v>128</v>
          </cell>
          <cell r="E411" t="str">
            <v>HAVERHILL</v>
          </cell>
          <cell r="F411">
            <v>745</v>
          </cell>
          <cell r="G411" t="str">
            <v>PENTUCKET</v>
          </cell>
          <cell r="I411">
            <v>455128745</v>
          </cell>
          <cell r="J411">
            <v>0</v>
          </cell>
          <cell r="K411">
            <v>0</v>
          </cell>
        </row>
        <row r="412">
          <cell r="B412">
            <v>456</v>
          </cell>
          <cell r="C412" t="str">
            <v>LOWELL COMMUNITY</v>
          </cell>
          <cell r="D412">
            <v>160</v>
          </cell>
          <cell r="E412" t="str">
            <v>LOWELL</v>
          </cell>
          <cell r="F412">
            <v>9</v>
          </cell>
          <cell r="G412" t="str">
            <v>ANDOVER</v>
          </cell>
          <cell r="I412">
            <v>456160009</v>
          </cell>
          <cell r="J412">
            <v>0</v>
          </cell>
          <cell r="K412">
            <v>0</v>
          </cell>
        </row>
        <row r="413">
          <cell r="B413">
            <v>456</v>
          </cell>
          <cell r="C413" t="str">
            <v>LOWELL COMMUNITY</v>
          </cell>
          <cell r="D413">
            <v>160</v>
          </cell>
          <cell r="E413" t="str">
            <v>LOWELL</v>
          </cell>
          <cell r="F413">
            <v>31</v>
          </cell>
          <cell r="G413" t="str">
            <v>BILLERICA</v>
          </cell>
          <cell r="I413">
            <v>456160031</v>
          </cell>
          <cell r="J413">
            <v>0</v>
          </cell>
          <cell r="K413">
            <v>0</v>
          </cell>
        </row>
        <row r="414">
          <cell r="B414">
            <v>456</v>
          </cell>
          <cell r="C414" t="str">
            <v>LOWELL COMMUNITY</v>
          </cell>
          <cell r="D414">
            <v>160</v>
          </cell>
          <cell r="E414" t="str">
            <v>LOWELL</v>
          </cell>
          <cell r="F414">
            <v>56</v>
          </cell>
          <cell r="G414" t="str">
            <v>CHELMSFORD</v>
          </cell>
          <cell r="I414">
            <v>456160056</v>
          </cell>
          <cell r="J414">
            <v>0</v>
          </cell>
          <cell r="K414">
            <v>0</v>
          </cell>
        </row>
        <row r="415">
          <cell r="B415">
            <v>456</v>
          </cell>
          <cell r="C415" t="str">
            <v>LOWELL COMMUNITY</v>
          </cell>
          <cell r="D415">
            <v>160</v>
          </cell>
          <cell r="E415" t="str">
            <v>LOWELL</v>
          </cell>
          <cell r="F415">
            <v>79</v>
          </cell>
          <cell r="G415" t="str">
            <v>DRACUT</v>
          </cell>
          <cell r="I415">
            <v>456160079</v>
          </cell>
          <cell r="J415">
            <v>0</v>
          </cell>
          <cell r="K415">
            <v>0</v>
          </cell>
        </row>
        <row r="416">
          <cell r="B416">
            <v>456</v>
          </cell>
          <cell r="C416" t="str">
            <v>LOWELL COMMUNITY</v>
          </cell>
          <cell r="D416">
            <v>160</v>
          </cell>
          <cell r="E416" t="str">
            <v>LOWELL</v>
          </cell>
          <cell r="F416">
            <v>100</v>
          </cell>
          <cell r="G416" t="str">
            <v>FRAMINGHAM</v>
          </cell>
          <cell r="I416">
            <v>456160100</v>
          </cell>
          <cell r="J416">
            <v>0</v>
          </cell>
          <cell r="K416">
            <v>0</v>
          </cell>
        </row>
        <row r="417">
          <cell r="B417">
            <v>456</v>
          </cell>
          <cell r="C417" t="str">
            <v>LOWELL COMMUNITY</v>
          </cell>
          <cell r="D417">
            <v>160</v>
          </cell>
          <cell r="E417" t="str">
            <v>LOWELL</v>
          </cell>
          <cell r="F417">
            <v>149</v>
          </cell>
          <cell r="G417" t="str">
            <v>LAWRENCE</v>
          </cell>
          <cell r="I417">
            <v>456160149</v>
          </cell>
          <cell r="J417">
            <v>0</v>
          </cell>
          <cell r="K417">
            <v>0</v>
          </cell>
        </row>
        <row r="418">
          <cell r="B418">
            <v>456</v>
          </cell>
          <cell r="C418" t="str">
            <v>LOWELL COMMUNITY</v>
          </cell>
          <cell r="D418">
            <v>160</v>
          </cell>
          <cell r="E418" t="str">
            <v>LOWELL</v>
          </cell>
          <cell r="F418">
            <v>160</v>
          </cell>
          <cell r="G418" t="str">
            <v>LOWELL</v>
          </cell>
          <cell r="I418">
            <v>456160160</v>
          </cell>
          <cell r="J418">
            <v>0</v>
          </cell>
          <cell r="K418">
            <v>0</v>
          </cell>
        </row>
        <row r="419">
          <cell r="B419">
            <v>456</v>
          </cell>
          <cell r="C419" t="str">
            <v>LOWELL COMMUNITY</v>
          </cell>
          <cell r="D419">
            <v>160</v>
          </cell>
          <cell r="E419" t="str">
            <v>LOWELL</v>
          </cell>
          <cell r="F419">
            <v>170</v>
          </cell>
          <cell r="G419" t="str">
            <v>MARLBOROUGH</v>
          </cell>
          <cell r="I419">
            <v>456160170</v>
          </cell>
          <cell r="J419">
            <v>0</v>
          </cell>
          <cell r="K419">
            <v>0</v>
          </cell>
        </row>
        <row r="420">
          <cell r="B420">
            <v>456</v>
          </cell>
          <cell r="C420" t="str">
            <v>LOWELL COMMUNITY</v>
          </cell>
          <cell r="D420">
            <v>160</v>
          </cell>
          <cell r="E420" t="str">
            <v>LOWELL</v>
          </cell>
          <cell r="F420">
            <v>295</v>
          </cell>
          <cell r="G420" t="str">
            <v>TEWKSBURY</v>
          </cell>
          <cell r="I420">
            <v>456160295</v>
          </cell>
          <cell r="J420">
            <v>0</v>
          </cell>
          <cell r="K420">
            <v>0</v>
          </cell>
        </row>
        <row r="421">
          <cell r="B421">
            <v>456</v>
          </cell>
          <cell r="C421" t="str">
            <v>LOWELL COMMUNITY</v>
          </cell>
          <cell r="D421">
            <v>160</v>
          </cell>
          <cell r="E421" t="str">
            <v>LOWELL</v>
          </cell>
          <cell r="F421">
            <v>301</v>
          </cell>
          <cell r="G421" t="str">
            <v>TYNGSBOROUGH</v>
          </cell>
          <cell r="I421">
            <v>456160301</v>
          </cell>
          <cell r="J421">
            <v>0</v>
          </cell>
          <cell r="K421">
            <v>0</v>
          </cell>
        </row>
        <row r="422">
          <cell r="B422">
            <v>456</v>
          </cell>
          <cell r="C422" t="str">
            <v>LOWELL COMMUNITY</v>
          </cell>
          <cell r="D422">
            <v>160</v>
          </cell>
          <cell r="E422" t="str">
            <v>LOWELL</v>
          </cell>
          <cell r="F422">
            <v>616</v>
          </cell>
          <cell r="G422" t="str">
            <v>AYER SHIRLEY</v>
          </cell>
          <cell r="I422">
            <v>456160616</v>
          </cell>
          <cell r="J422">
            <v>0</v>
          </cell>
          <cell r="K422">
            <v>0</v>
          </cell>
        </row>
        <row r="423">
          <cell r="B423">
            <v>458</v>
          </cell>
          <cell r="C423" t="str">
            <v>LOWELL MIDDLESEX ACADEMY</v>
          </cell>
          <cell r="D423">
            <v>160</v>
          </cell>
          <cell r="E423" t="str">
            <v>LOWELL</v>
          </cell>
          <cell r="F423">
            <v>31</v>
          </cell>
          <cell r="G423" t="str">
            <v>BILLERICA</v>
          </cell>
          <cell r="I423">
            <v>458160031</v>
          </cell>
          <cell r="J423">
            <v>0</v>
          </cell>
          <cell r="K423">
            <v>0</v>
          </cell>
        </row>
        <row r="424">
          <cell r="B424">
            <v>458</v>
          </cell>
          <cell r="C424" t="str">
            <v>LOWELL MIDDLESEX ACADEMY</v>
          </cell>
          <cell r="D424">
            <v>160</v>
          </cell>
          <cell r="E424" t="str">
            <v>LOWELL</v>
          </cell>
          <cell r="F424">
            <v>56</v>
          </cell>
          <cell r="G424" t="str">
            <v>CHELMSFORD</v>
          </cell>
          <cell r="I424">
            <v>458160056</v>
          </cell>
          <cell r="J424">
            <v>0</v>
          </cell>
          <cell r="K424">
            <v>0</v>
          </cell>
        </row>
        <row r="425">
          <cell r="B425">
            <v>458</v>
          </cell>
          <cell r="C425" t="str">
            <v>LOWELL MIDDLESEX ACADEMY</v>
          </cell>
          <cell r="D425">
            <v>160</v>
          </cell>
          <cell r="E425" t="str">
            <v>LOWELL</v>
          </cell>
          <cell r="F425">
            <v>79</v>
          </cell>
          <cell r="G425" t="str">
            <v>DRACUT</v>
          </cell>
          <cell r="I425">
            <v>458160079</v>
          </cell>
          <cell r="J425">
            <v>0</v>
          </cell>
          <cell r="K425">
            <v>0</v>
          </cell>
        </row>
        <row r="426">
          <cell r="B426">
            <v>458</v>
          </cell>
          <cell r="C426" t="str">
            <v>LOWELL MIDDLESEX ACADEMY</v>
          </cell>
          <cell r="D426">
            <v>160</v>
          </cell>
          <cell r="E426" t="str">
            <v>LOWELL</v>
          </cell>
          <cell r="F426">
            <v>149</v>
          </cell>
          <cell r="G426" t="str">
            <v>LAWRENCE</v>
          </cell>
          <cell r="I426">
            <v>458160149</v>
          </cell>
          <cell r="J426">
            <v>0</v>
          </cell>
          <cell r="K426">
            <v>0</v>
          </cell>
        </row>
        <row r="427">
          <cell r="B427">
            <v>458</v>
          </cell>
          <cell r="C427" t="str">
            <v>LOWELL MIDDLESEX ACADEMY</v>
          </cell>
          <cell r="D427">
            <v>160</v>
          </cell>
          <cell r="E427" t="str">
            <v>LOWELL</v>
          </cell>
          <cell r="F427">
            <v>160</v>
          </cell>
          <cell r="G427" t="str">
            <v>LOWELL</v>
          </cell>
          <cell r="I427">
            <v>458160160</v>
          </cell>
          <cell r="J427">
            <v>0</v>
          </cell>
          <cell r="K427">
            <v>0</v>
          </cell>
        </row>
        <row r="428">
          <cell r="B428">
            <v>458</v>
          </cell>
          <cell r="C428" t="str">
            <v>LOWELL MIDDLESEX ACADEMY</v>
          </cell>
          <cell r="D428">
            <v>160</v>
          </cell>
          <cell r="E428" t="str">
            <v>LOWELL</v>
          </cell>
          <cell r="F428">
            <v>181</v>
          </cell>
          <cell r="G428" t="str">
            <v>METHUEN</v>
          </cell>
          <cell r="I428">
            <v>458160181</v>
          </cell>
          <cell r="J428">
            <v>0</v>
          </cell>
          <cell r="K428">
            <v>0</v>
          </cell>
        </row>
        <row r="429">
          <cell r="B429">
            <v>458</v>
          </cell>
          <cell r="C429" t="str">
            <v>LOWELL MIDDLESEX ACADEMY</v>
          </cell>
          <cell r="D429">
            <v>160</v>
          </cell>
          <cell r="E429" t="str">
            <v>LOWELL</v>
          </cell>
          <cell r="F429">
            <v>295</v>
          </cell>
          <cell r="G429" t="str">
            <v>TEWKSBURY</v>
          </cell>
          <cell r="I429">
            <v>458160295</v>
          </cell>
          <cell r="J429">
            <v>0</v>
          </cell>
          <cell r="K429">
            <v>0</v>
          </cell>
        </row>
        <row r="430">
          <cell r="B430">
            <v>458</v>
          </cell>
          <cell r="C430" t="str">
            <v>LOWELL MIDDLESEX ACADEMY</v>
          </cell>
          <cell r="D430">
            <v>160</v>
          </cell>
          <cell r="E430" t="str">
            <v>LOWELL</v>
          </cell>
          <cell r="F430">
            <v>301</v>
          </cell>
          <cell r="G430" t="str">
            <v>TYNGSBOROUGH</v>
          </cell>
          <cell r="I430">
            <v>458160301</v>
          </cell>
          <cell r="J430">
            <v>0</v>
          </cell>
          <cell r="K430">
            <v>0</v>
          </cell>
        </row>
        <row r="431">
          <cell r="B431">
            <v>458</v>
          </cell>
          <cell r="C431" t="str">
            <v>LOWELL MIDDLESEX ACADEMY</v>
          </cell>
          <cell r="D431">
            <v>160</v>
          </cell>
          <cell r="E431" t="str">
            <v>LOWELL</v>
          </cell>
          <cell r="F431">
            <v>326</v>
          </cell>
          <cell r="G431" t="str">
            <v>WESTFORD</v>
          </cell>
          <cell r="I431">
            <v>458160326</v>
          </cell>
          <cell r="J431">
            <v>0</v>
          </cell>
          <cell r="K431">
            <v>0</v>
          </cell>
        </row>
        <row r="432">
          <cell r="B432">
            <v>458</v>
          </cell>
          <cell r="C432" t="str">
            <v>LOWELL MIDDLESEX ACADEMY</v>
          </cell>
          <cell r="D432">
            <v>160</v>
          </cell>
          <cell r="E432" t="str">
            <v>LOWELL</v>
          </cell>
          <cell r="F432">
            <v>673</v>
          </cell>
          <cell r="G432" t="str">
            <v>GROTON DUNSTABLE</v>
          </cell>
          <cell r="I432">
            <v>458160673</v>
          </cell>
          <cell r="J432">
            <v>0</v>
          </cell>
          <cell r="K432">
            <v>0</v>
          </cell>
        </row>
        <row r="433">
          <cell r="B433">
            <v>463</v>
          </cell>
          <cell r="C433" t="str">
            <v>KIPP ACADEMY BOSTON</v>
          </cell>
          <cell r="D433">
            <v>35</v>
          </cell>
          <cell r="E433" t="str">
            <v>BOSTON</v>
          </cell>
          <cell r="F433">
            <v>10</v>
          </cell>
          <cell r="G433" t="str">
            <v>ARLINGTON</v>
          </cell>
          <cell r="I433">
            <v>463035010</v>
          </cell>
          <cell r="J433">
            <v>0</v>
          </cell>
          <cell r="K433">
            <v>0</v>
          </cell>
        </row>
        <row r="434">
          <cell r="B434">
            <v>463</v>
          </cell>
          <cell r="C434" t="str">
            <v>KIPP ACADEMY BOSTON</v>
          </cell>
          <cell r="D434">
            <v>35</v>
          </cell>
          <cell r="E434" t="str">
            <v>BOSTON</v>
          </cell>
          <cell r="F434">
            <v>35</v>
          </cell>
          <cell r="G434" t="str">
            <v>BOSTON</v>
          </cell>
          <cell r="I434">
            <v>463035035</v>
          </cell>
          <cell r="J434">
            <v>0</v>
          </cell>
          <cell r="K434">
            <v>16513</v>
          </cell>
        </row>
        <row r="435">
          <cell r="B435">
            <v>463</v>
          </cell>
          <cell r="C435" t="str">
            <v>KIPP ACADEMY BOSTON</v>
          </cell>
          <cell r="D435">
            <v>35</v>
          </cell>
          <cell r="E435" t="str">
            <v>BOSTON</v>
          </cell>
          <cell r="F435">
            <v>174</v>
          </cell>
          <cell r="G435" t="str">
            <v>MAYNARD</v>
          </cell>
          <cell r="I435">
            <v>463035174</v>
          </cell>
          <cell r="J435">
            <v>0</v>
          </cell>
          <cell r="K435">
            <v>0</v>
          </cell>
        </row>
        <row r="436">
          <cell r="B436">
            <v>463</v>
          </cell>
          <cell r="C436" t="str">
            <v>KIPP ACADEMY BOSTON</v>
          </cell>
          <cell r="D436">
            <v>35</v>
          </cell>
          <cell r="E436" t="str">
            <v>BOSTON</v>
          </cell>
          <cell r="F436">
            <v>207</v>
          </cell>
          <cell r="G436" t="str">
            <v>NEWTON</v>
          </cell>
          <cell r="I436">
            <v>463035207</v>
          </cell>
          <cell r="J436">
            <v>0</v>
          </cell>
          <cell r="K436">
            <v>-17317</v>
          </cell>
        </row>
        <row r="437">
          <cell r="B437">
            <v>464</v>
          </cell>
          <cell r="C437" t="str">
            <v>MARBLEHEAD COMMUNITY</v>
          </cell>
          <cell r="D437">
            <v>168</v>
          </cell>
          <cell r="E437" t="str">
            <v>MARBLEHEAD</v>
          </cell>
          <cell r="F437">
            <v>163</v>
          </cell>
          <cell r="G437" t="str">
            <v>LYNN</v>
          </cell>
          <cell r="I437">
            <v>464168163</v>
          </cell>
          <cell r="J437">
            <v>0</v>
          </cell>
          <cell r="K437">
            <v>0</v>
          </cell>
        </row>
        <row r="438">
          <cell r="B438">
            <v>464</v>
          </cell>
          <cell r="C438" t="str">
            <v>MARBLEHEAD COMMUNITY</v>
          </cell>
          <cell r="D438">
            <v>168</v>
          </cell>
          <cell r="E438" t="str">
            <v>MARBLEHEAD</v>
          </cell>
          <cell r="F438">
            <v>168</v>
          </cell>
          <cell r="G438" t="str">
            <v>MARBLEHEAD</v>
          </cell>
          <cell r="I438">
            <v>464168168</v>
          </cell>
          <cell r="J438">
            <v>0</v>
          </cell>
          <cell r="K438">
            <v>0</v>
          </cell>
        </row>
        <row r="439">
          <cell r="B439">
            <v>464</v>
          </cell>
          <cell r="C439" t="str">
            <v>MARBLEHEAD COMMUNITY</v>
          </cell>
          <cell r="D439">
            <v>168</v>
          </cell>
          <cell r="E439" t="str">
            <v>MARBLEHEAD</v>
          </cell>
          <cell r="F439">
            <v>196</v>
          </cell>
          <cell r="G439" t="str">
            <v>NAHANT</v>
          </cell>
          <cell r="I439">
            <v>464168196</v>
          </cell>
          <cell r="J439">
            <v>0</v>
          </cell>
          <cell r="K439">
            <v>0</v>
          </cell>
        </row>
        <row r="440">
          <cell r="B440">
            <v>464</v>
          </cell>
          <cell r="C440" t="str">
            <v>MARBLEHEAD COMMUNITY</v>
          </cell>
          <cell r="D440">
            <v>168</v>
          </cell>
          <cell r="E440" t="str">
            <v>MARBLEHEAD</v>
          </cell>
          <cell r="F440">
            <v>229</v>
          </cell>
          <cell r="G440" t="str">
            <v>PEABODY</v>
          </cell>
          <cell r="I440">
            <v>464168229</v>
          </cell>
          <cell r="J440">
            <v>0</v>
          </cell>
          <cell r="K440">
            <v>0</v>
          </cell>
        </row>
        <row r="441">
          <cell r="B441">
            <v>464</v>
          </cell>
          <cell r="C441" t="str">
            <v>MARBLEHEAD COMMUNITY</v>
          </cell>
          <cell r="D441">
            <v>168</v>
          </cell>
          <cell r="E441" t="str">
            <v>MARBLEHEAD</v>
          </cell>
          <cell r="F441">
            <v>258</v>
          </cell>
          <cell r="G441" t="str">
            <v>SALEM</v>
          </cell>
          <cell r="I441">
            <v>464168258</v>
          </cell>
          <cell r="J441">
            <v>0</v>
          </cell>
          <cell r="K441">
            <v>0</v>
          </cell>
        </row>
        <row r="442">
          <cell r="B442">
            <v>464</v>
          </cell>
          <cell r="C442" t="str">
            <v>MARBLEHEAD COMMUNITY</v>
          </cell>
          <cell r="D442">
            <v>168</v>
          </cell>
          <cell r="E442" t="str">
            <v>MARBLEHEAD</v>
          </cell>
          <cell r="F442">
            <v>291</v>
          </cell>
          <cell r="G442" t="str">
            <v>SWAMPSCOTT</v>
          </cell>
          <cell r="I442">
            <v>464168291</v>
          </cell>
          <cell r="J442">
            <v>0</v>
          </cell>
          <cell r="K442">
            <v>0</v>
          </cell>
        </row>
        <row r="443">
          <cell r="B443">
            <v>466</v>
          </cell>
          <cell r="C443" t="str">
            <v>MARTHA'S VINEYARD</v>
          </cell>
          <cell r="D443">
            <v>700</v>
          </cell>
          <cell r="E443" t="str">
            <v>MARTHAS VINEYARD</v>
          </cell>
          <cell r="F443">
            <v>96</v>
          </cell>
          <cell r="G443" t="str">
            <v>FALMOUTH</v>
          </cell>
          <cell r="I443">
            <v>466700096</v>
          </cell>
          <cell r="J443">
            <v>0</v>
          </cell>
          <cell r="K443">
            <v>0</v>
          </cell>
        </row>
        <row r="444">
          <cell r="B444">
            <v>466</v>
          </cell>
          <cell r="C444" t="str">
            <v>MARTHA'S VINEYARD</v>
          </cell>
          <cell r="D444">
            <v>700</v>
          </cell>
          <cell r="E444" t="str">
            <v>MARTHAS VINEYARD</v>
          </cell>
          <cell r="F444">
            <v>700</v>
          </cell>
          <cell r="G444" t="str">
            <v>MARTHAS VINEYARD</v>
          </cell>
          <cell r="I444">
            <v>466700700</v>
          </cell>
          <cell r="J444">
            <v>-29621</v>
          </cell>
          <cell r="K444">
            <v>-29621</v>
          </cell>
        </row>
        <row r="445">
          <cell r="B445">
            <v>466</v>
          </cell>
          <cell r="C445" t="str">
            <v>MARTHA'S VINEYARD</v>
          </cell>
          <cell r="D445">
            <v>774</v>
          </cell>
          <cell r="E445" t="str">
            <v>UPISLAND</v>
          </cell>
          <cell r="F445">
            <v>89</v>
          </cell>
          <cell r="G445" t="str">
            <v>EDGARTOWN</v>
          </cell>
          <cell r="I445">
            <v>466774089</v>
          </cell>
          <cell r="J445">
            <v>0</v>
          </cell>
          <cell r="K445">
            <v>0</v>
          </cell>
        </row>
        <row r="446">
          <cell r="B446">
            <v>466</v>
          </cell>
          <cell r="C446" t="str">
            <v>MARTHA'S VINEYARD</v>
          </cell>
          <cell r="D446">
            <v>774</v>
          </cell>
          <cell r="E446" t="str">
            <v>UPISLAND</v>
          </cell>
          <cell r="F446">
            <v>221</v>
          </cell>
          <cell r="G446" t="str">
            <v>OAK BLUFFS</v>
          </cell>
          <cell r="I446">
            <v>466774221</v>
          </cell>
          <cell r="J446">
            <v>0</v>
          </cell>
          <cell r="K446">
            <v>0</v>
          </cell>
        </row>
        <row r="447">
          <cell r="B447">
            <v>466</v>
          </cell>
          <cell r="C447" t="str">
            <v>MARTHA'S VINEYARD</v>
          </cell>
          <cell r="D447">
            <v>774</v>
          </cell>
          <cell r="E447" t="str">
            <v>UPISLAND</v>
          </cell>
          <cell r="F447">
            <v>296</v>
          </cell>
          <cell r="G447" t="str">
            <v>TISBURY</v>
          </cell>
          <cell r="I447">
            <v>466774296</v>
          </cell>
          <cell r="J447">
            <v>0</v>
          </cell>
          <cell r="K447">
            <v>0</v>
          </cell>
        </row>
        <row r="448">
          <cell r="B448">
            <v>466</v>
          </cell>
          <cell r="C448" t="str">
            <v>MARTHA'S VINEYARD</v>
          </cell>
          <cell r="D448">
            <v>774</v>
          </cell>
          <cell r="E448" t="str">
            <v>UPISLAND</v>
          </cell>
          <cell r="F448">
            <v>774</v>
          </cell>
          <cell r="G448" t="str">
            <v>UPISLAND</v>
          </cell>
          <cell r="I448">
            <v>466774774</v>
          </cell>
          <cell r="J448">
            <v>0</v>
          </cell>
          <cell r="K448">
            <v>1.2680880364496261</v>
          </cell>
        </row>
        <row r="449">
          <cell r="B449">
            <v>469</v>
          </cell>
          <cell r="C449" t="str">
            <v>MATCH</v>
          </cell>
          <cell r="D449">
            <v>35</v>
          </cell>
          <cell r="E449" t="str">
            <v>BOSTON</v>
          </cell>
          <cell r="F449">
            <v>35</v>
          </cell>
          <cell r="G449" t="str">
            <v>BOSTON</v>
          </cell>
          <cell r="I449">
            <v>469035035</v>
          </cell>
          <cell r="J449">
            <v>0</v>
          </cell>
          <cell r="K449">
            <v>0</v>
          </cell>
        </row>
        <row r="450">
          <cell r="B450">
            <v>469</v>
          </cell>
          <cell r="C450" t="str">
            <v>MATCH</v>
          </cell>
          <cell r="D450">
            <v>35</v>
          </cell>
          <cell r="E450" t="str">
            <v>BOSTON</v>
          </cell>
          <cell r="F450">
            <v>40</v>
          </cell>
          <cell r="G450" t="str">
            <v>BRAINTREE</v>
          </cell>
          <cell r="I450">
            <v>469035040</v>
          </cell>
          <cell r="J450">
            <v>0</v>
          </cell>
          <cell r="K450">
            <v>0</v>
          </cell>
        </row>
        <row r="451">
          <cell r="B451">
            <v>469</v>
          </cell>
          <cell r="C451" t="str">
            <v>MATCH</v>
          </cell>
          <cell r="D451">
            <v>35</v>
          </cell>
          <cell r="E451" t="str">
            <v>BOSTON</v>
          </cell>
          <cell r="F451">
            <v>44</v>
          </cell>
          <cell r="G451" t="str">
            <v>BROCKTON</v>
          </cell>
          <cell r="I451">
            <v>469035044</v>
          </cell>
          <cell r="J451">
            <v>0</v>
          </cell>
          <cell r="K451">
            <v>0</v>
          </cell>
        </row>
        <row r="452">
          <cell r="B452">
            <v>469</v>
          </cell>
          <cell r="C452" t="str">
            <v>MATCH</v>
          </cell>
          <cell r="D452">
            <v>35</v>
          </cell>
          <cell r="E452" t="str">
            <v>BOSTON</v>
          </cell>
          <cell r="F452">
            <v>57</v>
          </cell>
          <cell r="G452" t="str">
            <v>CHELSEA</v>
          </cell>
          <cell r="I452">
            <v>469035057</v>
          </cell>
          <cell r="J452">
            <v>0</v>
          </cell>
          <cell r="K452">
            <v>0</v>
          </cell>
        </row>
        <row r="453">
          <cell r="B453">
            <v>469</v>
          </cell>
          <cell r="C453" t="str">
            <v>MATCH</v>
          </cell>
          <cell r="D453">
            <v>35</v>
          </cell>
          <cell r="E453" t="str">
            <v>BOSTON</v>
          </cell>
          <cell r="F453">
            <v>93</v>
          </cell>
          <cell r="G453" t="str">
            <v>EVERETT</v>
          </cell>
          <cell r="I453">
            <v>469035093</v>
          </cell>
          <cell r="J453">
            <v>0</v>
          </cell>
          <cell r="K453">
            <v>0</v>
          </cell>
        </row>
        <row r="454">
          <cell r="B454">
            <v>469</v>
          </cell>
          <cell r="C454" t="str">
            <v>MATCH</v>
          </cell>
          <cell r="D454">
            <v>35</v>
          </cell>
          <cell r="E454" t="str">
            <v>BOSTON</v>
          </cell>
          <cell r="F454">
            <v>243</v>
          </cell>
          <cell r="G454" t="str">
            <v>QUINCY</v>
          </cell>
          <cell r="I454">
            <v>469035243</v>
          </cell>
          <cell r="J454">
            <v>0</v>
          </cell>
          <cell r="K454">
            <v>0</v>
          </cell>
        </row>
        <row r="455">
          <cell r="B455">
            <v>469</v>
          </cell>
          <cell r="C455" t="str">
            <v>MATCH</v>
          </cell>
          <cell r="D455">
            <v>35</v>
          </cell>
          <cell r="E455" t="str">
            <v>BOSTON</v>
          </cell>
          <cell r="F455">
            <v>244</v>
          </cell>
          <cell r="G455" t="str">
            <v>RANDOLPH</v>
          </cell>
          <cell r="I455">
            <v>469035244</v>
          </cell>
          <cell r="J455">
            <v>0</v>
          </cell>
          <cell r="K455">
            <v>0</v>
          </cell>
        </row>
        <row r="456">
          <cell r="B456">
            <v>470</v>
          </cell>
          <cell r="C456" t="str">
            <v>MYSTIC VALLEY REGIONAL</v>
          </cell>
          <cell r="D456">
            <v>165</v>
          </cell>
          <cell r="E456" t="str">
            <v>MALDEN</v>
          </cell>
          <cell r="F456">
            <v>35</v>
          </cell>
          <cell r="G456" t="str">
            <v>BOSTON</v>
          </cell>
          <cell r="I456">
            <v>470165035</v>
          </cell>
          <cell r="J456">
            <v>0</v>
          </cell>
          <cell r="K456">
            <v>0</v>
          </cell>
        </row>
        <row r="457">
          <cell r="B457">
            <v>470</v>
          </cell>
          <cell r="C457" t="str">
            <v>MYSTIC VALLEY REGIONAL</v>
          </cell>
          <cell r="D457">
            <v>165</v>
          </cell>
          <cell r="E457" t="str">
            <v>MALDEN</v>
          </cell>
          <cell r="F457">
            <v>48</v>
          </cell>
          <cell r="G457" t="str">
            <v>BURLINGTON</v>
          </cell>
          <cell r="I457">
            <v>470165048</v>
          </cell>
          <cell r="J457">
            <v>0</v>
          </cell>
          <cell r="K457">
            <v>0</v>
          </cell>
        </row>
        <row r="458">
          <cell r="B458">
            <v>470</v>
          </cell>
          <cell r="C458" t="str">
            <v>MYSTIC VALLEY REGIONAL</v>
          </cell>
          <cell r="D458">
            <v>165</v>
          </cell>
          <cell r="E458" t="str">
            <v>MALDEN</v>
          </cell>
          <cell r="F458">
            <v>57</v>
          </cell>
          <cell r="G458" t="str">
            <v>CHELSEA</v>
          </cell>
          <cell r="I458">
            <v>470165057</v>
          </cell>
          <cell r="J458">
            <v>0</v>
          </cell>
          <cell r="K458">
            <v>0</v>
          </cell>
        </row>
        <row r="459">
          <cell r="B459">
            <v>470</v>
          </cell>
          <cell r="C459" t="str">
            <v>MYSTIC VALLEY REGIONAL</v>
          </cell>
          <cell r="D459">
            <v>165</v>
          </cell>
          <cell r="E459" t="str">
            <v>MALDEN</v>
          </cell>
          <cell r="F459">
            <v>93</v>
          </cell>
          <cell r="G459" t="str">
            <v>EVERETT</v>
          </cell>
          <cell r="I459">
            <v>470165093</v>
          </cell>
          <cell r="J459">
            <v>0</v>
          </cell>
          <cell r="K459">
            <v>0</v>
          </cell>
        </row>
        <row r="460">
          <cell r="B460">
            <v>470</v>
          </cell>
          <cell r="C460" t="str">
            <v>MYSTIC VALLEY REGIONAL</v>
          </cell>
          <cell r="D460">
            <v>165</v>
          </cell>
          <cell r="E460" t="str">
            <v>MALDEN</v>
          </cell>
          <cell r="F460">
            <v>163</v>
          </cell>
          <cell r="G460" t="str">
            <v>LYNN</v>
          </cell>
          <cell r="I460">
            <v>470165163</v>
          </cell>
          <cell r="J460">
            <v>0</v>
          </cell>
          <cell r="K460">
            <v>0</v>
          </cell>
        </row>
        <row r="461">
          <cell r="B461">
            <v>470</v>
          </cell>
          <cell r="C461" t="str">
            <v>MYSTIC VALLEY REGIONAL</v>
          </cell>
          <cell r="D461">
            <v>165</v>
          </cell>
          <cell r="E461" t="str">
            <v>MALDEN</v>
          </cell>
          <cell r="F461">
            <v>165</v>
          </cell>
          <cell r="G461" t="str">
            <v>MALDEN</v>
          </cell>
          <cell r="I461">
            <v>470165165</v>
          </cell>
          <cell r="J461">
            <v>0</v>
          </cell>
          <cell r="K461">
            <v>340917.91125842463</v>
          </cell>
        </row>
        <row r="462">
          <cell r="B462">
            <v>470</v>
          </cell>
          <cell r="C462" t="str">
            <v>MYSTIC VALLEY REGIONAL</v>
          </cell>
          <cell r="D462">
            <v>165</v>
          </cell>
          <cell r="E462" t="str">
            <v>MALDEN</v>
          </cell>
          <cell r="F462">
            <v>176</v>
          </cell>
          <cell r="G462" t="str">
            <v>MEDFORD</v>
          </cell>
          <cell r="I462">
            <v>470165176</v>
          </cell>
          <cell r="J462">
            <v>0</v>
          </cell>
          <cell r="K462">
            <v>0</v>
          </cell>
        </row>
        <row r="463">
          <cell r="B463">
            <v>470</v>
          </cell>
          <cell r="C463" t="str">
            <v>MYSTIC VALLEY REGIONAL</v>
          </cell>
          <cell r="D463">
            <v>165</v>
          </cell>
          <cell r="E463" t="str">
            <v>MALDEN</v>
          </cell>
          <cell r="F463">
            <v>178</v>
          </cell>
          <cell r="G463" t="str">
            <v>MELROSE</v>
          </cell>
          <cell r="I463">
            <v>470165178</v>
          </cell>
          <cell r="J463">
            <v>0</v>
          </cell>
          <cell r="K463">
            <v>0</v>
          </cell>
        </row>
        <row r="464">
          <cell r="B464">
            <v>470</v>
          </cell>
          <cell r="C464" t="str">
            <v>MYSTIC VALLEY REGIONAL</v>
          </cell>
          <cell r="D464">
            <v>165</v>
          </cell>
          <cell r="E464" t="str">
            <v>MALDEN</v>
          </cell>
          <cell r="F464">
            <v>229</v>
          </cell>
          <cell r="G464" t="str">
            <v>PEABODY</v>
          </cell>
          <cell r="I464">
            <v>470165229</v>
          </cell>
          <cell r="J464">
            <v>0</v>
          </cell>
          <cell r="K464">
            <v>0</v>
          </cell>
        </row>
        <row r="465">
          <cell r="B465">
            <v>470</v>
          </cell>
          <cell r="C465" t="str">
            <v>MYSTIC VALLEY REGIONAL</v>
          </cell>
          <cell r="D465">
            <v>165</v>
          </cell>
          <cell r="E465" t="str">
            <v>MALDEN</v>
          </cell>
          <cell r="F465">
            <v>246</v>
          </cell>
          <cell r="G465" t="str">
            <v>READING</v>
          </cell>
          <cell r="I465">
            <v>470165246</v>
          </cell>
          <cell r="J465">
            <v>0</v>
          </cell>
          <cell r="K465">
            <v>0</v>
          </cell>
        </row>
        <row r="466">
          <cell r="B466">
            <v>470</v>
          </cell>
          <cell r="C466" t="str">
            <v>MYSTIC VALLEY REGIONAL</v>
          </cell>
          <cell r="D466">
            <v>165</v>
          </cell>
          <cell r="E466" t="str">
            <v>MALDEN</v>
          </cell>
          <cell r="F466">
            <v>248</v>
          </cell>
          <cell r="G466" t="str">
            <v>REVERE</v>
          </cell>
          <cell r="I466">
            <v>470165248</v>
          </cell>
          <cell r="J466">
            <v>0</v>
          </cell>
          <cell r="K466">
            <v>0</v>
          </cell>
        </row>
        <row r="467">
          <cell r="B467">
            <v>470</v>
          </cell>
          <cell r="C467" t="str">
            <v>MYSTIC VALLEY REGIONAL</v>
          </cell>
          <cell r="D467">
            <v>165</v>
          </cell>
          <cell r="E467" t="str">
            <v>MALDEN</v>
          </cell>
          <cell r="F467">
            <v>262</v>
          </cell>
          <cell r="G467" t="str">
            <v>SAUGUS</v>
          </cell>
          <cell r="I467">
            <v>470165262</v>
          </cell>
          <cell r="J467">
            <v>0</v>
          </cell>
          <cell r="K467">
            <v>0</v>
          </cell>
        </row>
        <row r="468">
          <cell r="B468">
            <v>470</v>
          </cell>
          <cell r="C468" t="str">
            <v>MYSTIC VALLEY REGIONAL</v>
          </cell>
          <cell r="D468">
            <v>165</v>
          </cell>
          <cell r="E468" t="str">
            <v>MALDEN</v>
          </cell>
          <cell r="F468">
            <v>284</v>
          </cell>
          <cell r="G468" t="str">
            <v>STONEHAM</v>
          </cell>
          <cell r="I468">
            <v>470165284</v>
          </cell>
          <cell r="J468">
            <v>0</v>
          </cell>
          <cell r="K468">
            <v>0</v>
          </cell>
        </row>
        <row r="469">
          <cell r="B469">
            <v>470</v>
          </cell>
          <cell r="C469" t="str">
            <v>MYSTIC VALLEY REGIONAL</v>
          </cell>
          <cell r="D469">
            <v>165</v>
          </cell>
          <cell r="E469" t="str">
            <v>MALDEN</v>
          </cell>
          <cell r="F469">
            <v>305</v>
          </cell>
          <cell r="G469" t="str">
            <v>WAKEFIELD</v>
          </cell>
          <cell r="I469">
            <v>470165305</v>
          </cell>
          <cell r="J469">
            <v>0</v>
          </cell>
          <cell r="K469">
            <v>0</v>
          </cell>
        </row>
        <row r="470">
          <cell r="B470">
            <v>470</v>
          </cell>
          <cell r="C470" t="str">
            <v>MYSTIC VALLEY REGIONAL</v>
          </cell>
          <cell r="D470">
            <v>165</v>
          </cell>
          <cell r="E470" t="str">
            <v>MALDEN</v>
          </cell>
          <cell r="F470">
            <v>314</v>
          </cell>
          <cell r="G470" t="str">
            <v>WATERTOWN</v>
          </cell>
          <cell r="I470">
            <v>470165314</v>
          </cell>
          <cell r="J470">
            <v>0</v>
          </cell>
          <cell r="K470">
            <v>0</v>
          </cell>
        </row>
        <row r="471">
          <cell r="B471">
            <v>470</v>
          </cell>
          <cell r="C471" t="str">
            <v>MYSTIC VALLEY REGIONAL</v>
          </cell>
          <cell r="D471">
            <v>165</v>
          </cell>
          <cell r="E471" t="str">
            <v>MALDEN</v>
          </cell>
          <cell r="F471">
            <v>342</v>
          </cell>
          <cell r="G471" t="str">
            <v>WILMINGTON</v>
          </cell>
          <cell r="I471">
            <v>470165342</v>
          </cell>
          <cell r="J471">
            <v>0</v>
          </cell>
          <cell r="K471">
            <v>0</v>
          </cell>
        </row>
        <row r="472">
          <cell r="B472">
            <v>470</v>
          </cell>
          <cell r="C472" t="str">
            <v>MYSTIC VALLEY REGIONAL</v>
          </cell>
          <cell r="D472">
            <v>165</v>
          </cell>
          <cell r="E472" t="str">
            <v>MALDEN</v>
          </cell>
          <cell r="F472">
            <v>344</v>
          </cell>
          <cell r="G472" t="str">
            <v>WINCHESTER</v>
          </cell>
          <cell r="I472">
            <v>470165344</v>
          </cell>
          <cell r="J472">
            <v>0</v>
          </cell>
          <cell r="K472">
            <v>0</v>
          </cell>
        </row>
        <row r="473">
          <cell r="B473">
            <v>470</v>
          </cell>
          <cell r="C473" t="str">
            <v>MYSTIC VALLEY REGIONAL</v>
          </cell>
          <cell r="D473">
            <v>165</v>
          </cell>
          <cell r="E473" t="str">
            <v>MALDEN</v>
          </cell>
          <cell r="F473">
            <v>347</v>
          </cell>
          <cell r="G473" t="str">
            <v>WOBURN</v>
          </cell>
          <cell r="I473">
            <v>470165347</v>
          </cell>
          <cell r="J473">
            <v>0</v>
          </cell>
          <cell r="K473">
            <v>0</v>
          </cell>
        </row>
        <row r="474">
          <cell r="B474">
            <v>470</v>
          </cell>
          <cell r="C474" t="str">
            <v>MYSTIC VALLEY REGIONAL</v>
          </cell>
          <cell r="D474">
            <v>165</v>
          </cell>
          <cell r="E474" t="str">
            <v>MALDEN</v>
          </cell>
          <cell r="F474">
            <v>705</v>
          </cell>
          <cell r="G474" t="str">
            <v>MASCONOMET</v>
          </cell>
          <cell r="I474">
            <v>470165705</v>
          </cell>
          <cell r="J474">
            <v>0</v>
          </cell>
          <cell r="K474">
            <v>0</v>
          </cell>
        </row>
        <row r="475">
          <cell r="B475">
            <v>474</v>
          </cell>
          <cell r="C475" t="str">
            <v>SIZER SCHOOL, A NORTH CENTRAL CHARTER ESSENTIAL SCHOOL</v>
          </cell>
          <cell r="D475">
            <v>97</v>
          </cell>
          <cell r="E475" t="str">
            <v>FITCHBURG</v>
          </cell>
          <cell r="F475">
            <v>17</v>
          </cell>
          <cell r="G475" t="str">
            <v>AUBURN</v>
          </cell>
          <cell r="I475">
            <v>474097017</v>
          </cell>
          <cell r="J475">
            <v>0</v>
          </cell>
          <cell r="K475">
            <v>0</v>
          </cell>
        </row>
        <row r="476">
          <cell r="B476">
            <v>474</v>
          </cell>
          <cell r="C476" t="str">
            <v>SIZER SCHOOL, A NORTH CENTRAL CHARTER ESSENTIAL SCHOOL</v>
          </cell>
          <cell r="D476">
            <v>97</v>
          </cell>
          <cell r="E476" t="str">
            <v>FITCHBURG</v>
          </cell>
          <cell r="F476">
            <v>57</v>
          </cell>
          <cell r="G476" t="str">
            <v>CHELSEA</v>
          </cell>
          <cell r="I476">
            <v>474097057</v>
          </cell>
          <cell r="J476">
            <v>0</v>
          </cell>
          <cell r="K476">
            <v>0</v>
          </cell>
        </row>
        <row r="477">
          <cell r="B477">
            <v>474</v>
          </cell>
          <cell r="C477" t="str">
            <v>SIZER SCHOOL, A NORTH CENTRAL CHARTER ESSENTIAL SCHOOL</v>
          </cell>
          <cell r="D477">
            <v>97</v>
          </cell>
          <cell r="E477" t="str">
            <v>FITCHBURG</v>
          </cell>
          <cell r="F477">
            <v>64</v>
          </cell>
          <cell r="G477" t="str">
            <v>CLINTON</v>
          </cell>
          <cell r="I477">
            <v>474097064</v>
          </cell>
          <cell r="J477">
            <v>0</v>
          </cell>
          <cell r="K477">
            <v>0</v>
          </cell>
        </row>
        <row r="478">
          <cell r="B478">
            <v>474</v>
          </cell>
          <cell r="C478" t="str">
            <v>SIZER SCHOOL, A NORTH CENTRAL CHARTER ESSENTIAL SCHOOL</v>
          </cell>
          <cell r="D478">
            <v>97</v>
          </cell>
          <cell r="E478" t="str">
            <v>FITCHBURG</v>
          </cell>
          <cell r="F478">
            <v>97</v>
          </cell>
          <cell r="G478" t="str">
            <v>FITCHBURG</v>
          </cell>
          <cell r="I478">
            <v>474097097</v>
          </cell>
          <cell r="J478">
            <v>0</v>
          </cell>
          <cell r="K478">
            <v>0</v>
          </cell>
        </row>
        <row r="479">
          <cell r="B479">
            <v>474</v>
          </cell>
          <cell r="C479" t="str">
            <v>SIZER SCHOOL, A NORTH CENTRAL CHARTER ESSENTIAL SCHOOL</v>
          </cell>
          <cell r="D479">
            <v>97</v>
          </cell>
          <cell r="E479" t="str">
            <v>FITCHBURG</v>
          </cell>
          <cell r="F479">
            <v>103</v>
          </cell>
          <cell r="G479" t="str">
            <v>GARDNER</v>
          </cell>
          <cell r="I479">
            <v>474097103</v>
          </cell>
          <cell r="J479">
            <v>0</v>
          </cell>
          <cell r="K479">
            <v>0</v>
          </cell>
        </row>
        <row r="480">
          <cell r="B480">
            <v>474</v>
          </cell>
          <cell r="C480" t="str">
            <v>SIZER SCHOOL, A NORTH CENTRAL CHARTER ESSENTIAL SCHOOL</v>
          </cell>
          <cell r="D480">
            <v>97</v>
          </cell>
          <cell r="E480" t="str">
            <v>FITCHBURG</v>
          </cell>
          <cell r="F480">
            <v>138</v>
          </cell>
          <cell r="G480" t="str">
            <v>HOPEDALE</v>
          </cell>
          <cell r="I480">
            <v>474097138</v>
          </cell>
          <cell r="J480">
            <v>0</v>
          </cell>
          <cell r="K480">
            <v>0</v>
          </cell>
        </row>
        <row r="481">
          <cell r="B481">
            <v>474</v>
          </cell>
          <cell r="C481" t="str">
            <v>SIZER SCHOOL, A NORTH CENTRAL CHARTER ESSENTIAL SCHOOL</v>
          </cell>
          <cell r="D481">
            <v>97</v>
          </cell>
          <cell r="E481" t="str">
            <v>FITCHBURG</v>
          </cell>
          <cell r="F481">
            <v>153</v>
          </cell>
          <cell r="G481" t="str">
            <v>LEOMINSTER</v>
          </cell>
          <cell r="I481">
            <v>474097153</v>
          </cell>
          <cell r="J481">
            <v>0</v>
          </cell>
          <cell r="K481">
            <v>0</v>
          </cell>
        </row>
        <row r="482">
          <cell r="B482">
            <v>474</v>
          </cell>
          <cell r="C482" t="str">
            <v>SIZER SCHOOL, A NORTH CENTRAL CHARTER ESSENTIAL SCHOOL</v>
          </cell>
          <cell r="D482">
            <v>97</v>
          </cell>
          <cell r="E482" t="str">
            <v>FITCHBURG</v>
          </cell>
          <cell r="F482">
            <v>158</v>
          </cell>
          <cell r="G482" t="str">
            <v>LITTLETON</v>
          </cell>
          <cell r="I482">
            <v>474097158</v>
          </cell>
          <cell r="J482">
            <v>0</v>
          </cell>
          <cell r="K482">
            <v>0</v>
          </cell>
        </row>
        <row r="483">
          <cell r="B483">
            <v>474</v>
          </cell>
          <cell r="C483" t="str">
            <v>SIZER SCHOOL, A NORTH CENTRAL CHARTER ESSENTIAL SCHOOL</v>
          </cell>
          <cell r="D483">
            <v>97</v>
          </cell>
          <cell r="E483" t="str">
            <v>FITCHBURG</v>
          </cell>
          <cell r="F483">
            <v>162</v>
          </cell>
          <cell r="G483" t="str">
            <v>LUNENBURG</v>
          </cell>
          <cell r="I483">
            <v>474097162</v>
          </cell>
          <cell r="J483">
            <v>0</v>
          </cell>
          <cell r="K483">
            <v>0</v>
          </cell>
        </row>
        <row r="484">
          <cell r="B484">
            <v>474</v>
          </cell>
          <cell r="C484" t="str">
            <v>SIZER SCHOOL, A NORTH CENTRAL CHARTER ESSENTIAL SCHOOL</v>
          </cell>
          <cell r="D484">
            <v>97</v>
          </cell>
          <cell r="E484" t="str">
            <v>FITCHBURG</v>
          </cell>
          <cell r="F484">
            <v>163</v>
          </cell>
          <cell r="G484" t="str">
            <v>LYNN</v>
          </cell>
          <cell r="I484">
            <v>474097163</v>
          </cell>
          <cell r="J484">
            <v>0</v>
          </cell>
          <cell r="K484">
            <v>0</v>
          </cell>
        </row>
        <row r="485">
          <cell r="B485">
            <v>474</v>
          </cell>
          <cell r="C485" t="str">
            <v>SIZER SCHOOL, A NORTH CENTRAL CHARTER ESSENTIAL SCHOOL</v>
          </cell>
          <cell r="D485">
            <v>97</v>
          </cell>
          <cell r="E485" t="str">
            <v>FITCHBURG</v>
          </cell>
          <cell r="F485">
            <v>295</v>
          </cell>
          <cell r="G485" t="str">
            <v>TEWKSBURY</v>
          </cell>
          <cell r="I485">
            <v>474097295</v>
          </cell>
          <cell r="J485">
            <v>0</v>
          </cell>
          <cell r="K485">
            <v>0</v>
          </cell>
        </row>
        <row r="486">
          <cell r="B486">
            <v>474</v>
          </cell>
          <cell r="C486" t="str">
            <v>SIZER SCHOOL, A NORTH CENTRAL CHARTER ESSENTIAL SCHOOL</v>
          </cell>
          <cell r="D486">
            <v>97</v>
          </cell>
          <cell r="E486" t="str">
            <v>FITCHBURG</v>
          </cell>
          <cell r="F486">
            <v>307</v>
          </cell>
          <cell r="G486" t="str">
            <v>WALPOLE</v>
          </cell>
          <cell r="I486">
            <v>474097307</v>
          </cell>
          <cell r="J486">
            <v>0</v>
          </cell>
          <cell r="K486">
            <v>0</v>
          </cell>
        </row>
        <row r="487">
          <cell r="B487">
            <v>474</v>
          </cell>
          <cell r="C487" t="str">
            <v>SIZER SCHOOL, A NORTH CENTRAL CHARTER ESSENTIAL SCHOOL</v>
          </cell>
          <cell r="D487">
            <v>97</v>
          </cell>
          <cell r="E487" t="str">
            <v>FITCHBURG</v>
          </cell>
          <cell r="F487">
            <v>343</v>
          </cell>
          <cell r="G487" t="str">
            <v>WINCHENDON</v>
          </cell>
          <cell r="I487">
            <v>474097343</v>
          </cell>
          <cell r="J487">
            <v>0</v>
          </cell>
          <cell r="K487">
            <v>0</v>
          </cell>
        </row>
        <row r="488">
          <cell r="B488">
            <v>474</v>
          </cell>
          <cell r="C488" t="str">
            <v>SIZER SCHOOL, A NORTH CENTRAL CHARTER ESSENTIAL SCHOOL</v>
          </cell>
          <cell r="D488">
            <v>97</v>
          </cell>
          <cell r="E488" t="str">
            <v>FITCHBURG</v>
          </cell>
          <cell r="F488">
            <v>348</v>
          </cell>
          <cell r="G488" t="str">
            <v>WORCESTER</v>
          </cell>
          <cell r="I488">
            <v>474097348</v>
          </cell>
          <cell r="J488">
            <v>0</v>
          </cell>
          <cell r="K488">
            <v>0</v>
          </cell>
        </row>
        <row r="489">
          <cell r="B489">
            <v>474</v>
          </cell>
          <cell r="C489" t="str">
            <v>SIZER SCHOOL, A NORTH CENTRAL CHARTER ESSENTIAL SCHOOL</v>
          </cell>
          <cell r="D489">
            <v>97</v>
          </cell>
          <cell r="E489" t="str">
            <v>FITCHBURG</v>
          </cell>
          <cell r="F489">
            <v>610</v>
          </cell>
          <cell r="G489" t="str">
            <v>ASHBURNHAM WESTMINSTER</v>
          </cell>
          <cell r="I489">
            <v>474097610</v>
          </cell>
          <cell r="J489">
            <v>0</v>
          </cell>
          <cell r="K489">
            <v>0</v>
          </cell>
        </row>
        <row r="490">
          <cell r="B490">
            <v>474</v>
          </cell>
          <cell r="C490" t="str">
            <v>SIZER SCHOOL, A NORTH CENTRAL CHARTER ESSENTIAL SCHOOL</v>
          </cell>
          <cell r="D490">
            <v>97</v>
          </cell>
          <cell r="E490" t="str">
            <v>FITCHBURG</v>
          </cell>
          <cell r="F490">
            <v>615</v>
          </cell>
          <cell r="G490" t="str">
            <v>ATHOL ROYALSTON</v>
          </cell>
          <cell r="I490">
            <v>474097615</v>
          </cell>
          <cell r="J490">
            <v>0</v>
          </cell>
          <cell r="K490">
            <v>0</v>
          </cell>
        </row>
        <row r="491">
          <cell r="B491">
            <v>474</v>
          </cell>
          <cell r="C491" t="str">
            <v>SIZER SCHOOL, A NORTH CENTRAL CHARTER ESSENTIAL SCHOOL</v>
          </cell>
          <cell r="D491">
            <v>97</v>
          </cell>
          <cell r="E491" t="str">
            <v>FITCHBURG</v>
          </cell>
          <cell r="F491">
            <v>616</v>
          </cell>
          <cell r="G491" t="str">
            <v>AYER SHIRLEY</v>
          </cell>
          <cell r="I491">
            <v>474097616</v>
          </cell>
          <cell r="J491">
            <v>0</v>
          </cell>
          <cell r="K491">
            <v>0</v>
          </cell>
        </row>
        <row r="492">
          <cell r="B492">
            <v>474</v>
          </cell>
          <cell r="C492" t="str">
            <v>SIZER SCHOOL, A NORTH CENTRAL CHARTER ESSENTIAL SCHOOL</v>
          </cell>
          <cell r="D492">
            <v>97</v>
          </cell>
          <cell r="E492" t="str">
            <v>FITCHBURG</v>
          </cell>
          <cell r="F492">
            <v>720</v>
          </cell>
          <cell r="G492" t="str">
            <v>NARRAGANSETT</v>
          </cell>
          <cell r="I492">
            <v>474097720</v>
          </cell>
          <cell r="J492">
            <v>0</v>
          </cell>
          <cell r="K492">
            <v>0</v>
          </cell>
        </row>
        <row r="493">
          <cell r="B493">
            <v>474</v>
          </cell>
          <cell r="C493" t="str">
            <v>SIZER SCHOOL, A NORTH CENTRAL CHARTER ESSENTIAL SCHOOL</v>
          </cell>
          <cell r="D493">
            <v>97</v>
          </cell>
          <cell r="E493" t="str">
            <v>FITCHBURG</v>
          </cell>
          <cell r="F493">
            <v>725</v>
          </cell>
          <cell r="G493" t="str">
            <v>NASHOBA</v>
          </cell>
          <cell r="I493">
            <v>474097725</v>
          </cell>
          <cell r="J493">
            <v>0</v>
          </cell>
          <cell r="K493">
            <v>0</v>
          </cell>
        </row>
        <row r="494">
          <cell r="B494">
            <v>474</v>
          </cell>
          <cell r="C494" t="str">
            <v>SIZER SCHOOL, A NORTH CENTRAL CHARTER ESSENTIAL SCHOOL</v>
          </cell>
          <cell r="D494">
            <v>97</v>
          </cell>
          <cell r="E494" t="str">
            <v>FITCHBURG</v>
          </cell>
          <cell r="F494">
            <v>735</v>
          </cell>
          <cell r="G494" t="str">
            <v>NORTH MIDDLESEX</v>
          </cell>
          <cell r="I494">
            <v>474097735</v>
          </cell>
          <cell r="J494">
            <v>0</v>
          </cell>
          <cell r="K494">
            <v>0</v>
          </cell>
        </row>
        <row r="495">
          <cell r="B495">
            <v>474</v>
          </cell>
          <cell r="C495" t="str">
            <v>SIZER SCHOOL, A NORTH CENTRAL CHARTER ESSENTIAL SCHOOL</v>
          </cell>
          <cell r="D495">
            <v>97</v>
          </cell>
          <cell r="E495" t="str">
            <v>FITCHBURG</v>
          </cell>
          <cell r="F495">
            <v>753</v>
          </cell>
          <cell r="G495" t="str">
            <v>QUABBIN</v>
          </cell>
          <cell r="I495">
            <v>474097753</v>
          </cell>
          <cell r="J495">
            <v>0</v>
          </cell>
          <cell r="K495">
            <v>0</v>
          </cell>
        </row>
        <row r="496">
          <cell r="B496">
            <v>474</v>
          </cell>
          <cell r="C496" t="str">
            <v>SIZER SCHOOL, A NORTH CENTRAL CHARTER ESSENTIAL SCHOOL</v>
          </cell>
          <cell r="D496">
            <v>97</v>
          </cell>
          <cell r="E496" t="str">
            <v>FITCHBURG</v>
          </cell>
          <cell r="F496">
            <v>755</v>
          </cell>
          <cell r="G496" t="str">
            <v>RALPH C MAHAR</v>
          </cell>
          <cell r="I496">
            <v>474097755</v>
          </cell>
          <cell r="J496">
            <v>0</v>
          </cell>
          <cell r="K496">
            <v>0</v>
          </cell>
        </row>
        <row r="497">
          <cell r="B497">
            <v>474</v>
          </cell>
          <cell r="C497" t="str">
            <v>SIZER SCHOOL, A NORTH CENTRAL CHARTER ESSENTIAL SCHOOL</v>
          </cell>
          <cell r="D497">
            <v>97</v>
          </cell>
          <cell r="E497" t="str">
            <v>FITCHBURG</v>
          </cell>
          <cell r="F497">
            <v>773</v>
          </cell>
          <cell r="G497" t="str">
            <v>TRITON</v>
          </cell>
          <cell r="I497">
            <v>474097773</v>
          </cell>
          <cell r="J497">
            <v>0</v>
          </cell>
          <cell r="K497">
            <v>0</v>
          </cell>
        </row>
        <row r="498">
          <cell r="B498">
            <v>474</v>
          </cell>
          <cell r="C498" t="str">
            <v>SIZER SCHOOL, A NORTH CENTRAL CHARTER ESSENTIAL SCHOOL</v>
          </cell>
          <cell r="D498">
            <v>97</v>
          </cell>
          <cell r="E498" t="str">
            <v>FITCHBURG</v>
          </cell>
          <cell r="F498">
            <v>775</v>
          </cell>
          <cell r="G498" t="str">
            <v>WACHUSETT</v>
          </cell>
          <cell r="I498">
            <v>474097775</v>
          </cell>
          <cell r="J498">
            <v>0</v>
          </cell>
          <cell r="K498">
            <v>0</v>
          </cell>
        </row>
        <row r="499">
          <cell r="B499">
            <v>478</v>
          </cell>
          <cell r="C499" t="str">
            <v>FRANCIS W. PARKER CHARTER ESSENTIAL</v>
          </cell>
          <cell r="D499">
            <v>352</v>
          </cell>
          <cell r="E499" t="str">
            <v>DEVENS</v>
          </cell>
          <cell r="F499">
            <v>51</v>
          </cell>
          <cell r="G499" t="str">
            <v>CARLISLE</v>
          </cell>
          <cell r="I499">
            <v>478352051</v>
          </cell>
          <cell r="J499">
            <v>0</v>
          </cell>
          <cell r="K499">
            <v>0</v>
          </cell>
        </row>
        <row r="500">
          <cell r="B500">
            <v>478</v>
          </cell>
          <cell r="C500" t="str">
            <v>FRANCIS W. PARKER CHARTER ESSENTIAL</v>
          </cell>
          <cell r="D500">
            <v>352</v>
          </cell>
          <cell r="E500" t="str">
            <v>DEVENS</v>
          </cell>
          <cell r="F500">
            <v>64</v>
          </cell>
          <cell r="G500" t="str">
            <v>CLINTON</v>
          </cell>
          <cell r="I500">
            <v>478352064</v>
          </cell>
          <cell r="J500">
            <v>0</v>
          </cell>
          <cell r="K500">
            <v>0</v>
          </cell>
        </row>
        <row r="501">
          <cell r="B501">
            <v>478</v>
          </cell>
          <cell r="C501" t="str">
            <v>FRANCIS W. PARKER CHARTER ESSENTIAL</v>
          </cell>
          <cell r="D501">
            <v>352</v>
          </cell>
          <cell r="E501" t="str">
            <v>DEVENS</v>
          </cell>
          <cell r="F501">
            <v>67</v>
          </cell>
          <cell r="G501" t="str">
            <v>CONCORD</v>
          </cell>
          <cell r="I501">
            <v>478352067</v>
          </cell>
          <cell r="J501">
            <v>0</v>
          </cell>
          <cell r="K501">
            <v>0</v>
          </cell>
        </row>
        <row r="502">
          <cell r="B502">
            <v>478</v>
          </cell>
          <cell r="C502" t="str">
            <v>FRANCIS W. PARKER CHARTER ESSENTIAL</v>
          </cell>
          <cell r="D502">
            <v>352</v>
          </cell>
          <cell r="E502" t="str">
            <v>DEVENS</v>
          </cell>
          <cell r="F502">
            <v>97</v>
          </cell>
          <cell r="G502" t="str">
            <v>FITCHBURG</v>
          </cell>
          <cell r="I502">
            <v>478352097</v>
          </cell>
          <cell r="J502">
            <v>0</v>
          </cell>
          <cell r="K502">
            <v>0</v>
          </cell>
        </row>
        <row r="503">
          <cell r="B503">
            <v>478</v>
          </cell>
          <cell r="C503" t="str">
            <v>FRANCIS W. PARKER CHARTER ESSENTIAL</v>
          </cell>
          <cell r="D503">
            <v>352</v>
          </cell>
          <cell r="E503" t="str">
            <v>DEVENS</v>
          </cell>
          <cell r="F503">
            <v>125</v>
          </cell>
          <cell r="G503" t="str">
            <v>HARVARD</v>
          </cell>
          <cell r="I503">
            <v>478352125</v>
          </cell>
          <cell r="J503">
            <v>0</v>
          </cell>
          <cell r="K503">
            <v>0</v>
          </cell>
        </row>
        <row r="504">
          <cell r="B504">
            <v>478</v>
          </cell>
          <cell r="C504" t="str">
            <v>FRANCIS W. PARKER CHARTER ESSENTIAL</v>
          </cell>
          <cell r="D504">
            <v>352</v>
          </cell>
          <cell r="E504" t="str">
            <v>DEVENS</v>
          </cell>
          <cell r="F504">
            <v>153</v>
          </cell>
          <cell r="G504" t="str">
            <v>LEOMINSTER</v>
          </cell>
          <cell r="I504">
            <v>478352153</v>
          </cell>
          <cell r="J504">
            <v>0</v>
          </cell>
          <cell r="K504">
            <v>0</v>
          </cell>
        </row>
        <row r="505">
          <cell r="B505">
            <v>478</v>
          </cell>
          <cell r="C505" t="str">
            <v>FRANCIS W. PARKER CHARTER ESSENTIAL</v>
          </cell>
          <cell r="D505">
            <v>352</v>
          </cell>
          <cell r="E505" t="str">
            <v>DEVENS</v>
          </cell>
          <cell r="F505">
            <v>158</v>
          </cell>
          <cell r="G505" t="str">
            <v>LITTLETON</v>
          </cell>
          <cell r="I505">
            <v>478352158</v>
          </cell>
          <cell r="J505">
            <v>0</v>
          </cell>
          <cell r="K505">
            <v>0</v>
          </cell>
        </row>
        <row r="506">
          <cell r="B506">
            <v>478</v>
          </cell>
          <cell r="C506" t="str">
            <v>FRANCIS W. PARKER CHARTER ESSENTIAL</v>
          </cell>
          <cell r="D506">
            <v>352</v>
          </cell>
          <cell r="E506" t="str">
            <v>DEVENS</v>
          </cell>
          <cell r="F506">
            <v>162</v>
          </cell>
          <cell r="G506" t="str">
            <v>LUNENBURG</v>
          </cell>
          <cell r="I506">
            <v>478352162</v>
          </cell>
          <cell r="J506">
            <v>0</v>
          </cell>
          <cell r="K506">
            <v>0</v>
          </cell>
        </row>
        <row r="507">
          <cell r="B507">
            <v>478</v>
          </cell>
          <cell r="C507" t="str">
            <v>FRANCIS W. PARKER CHARTER ESSENTIAL</v>
          </cell>
          <cell r="D507">
            <v>352</v>
          </cell>
          <cell r="E507" t="str">
            <v>DEVENS</v>
          </cell>
          <cell r="F507">
            <v>170</v>
          </cell>
          <cell r="G507" t="str">
            <v>MARLBOROUGH</v>
          </cell>
          <cell r="I507">
            <v>478352170</v>
          </cell>
          <cell r="J507">
            <v>0</v>
          </cell>
          <cell r="K507">
            <v>0</v>
          </cell>
        </row>
        <row r="508">
          <cell r="B508">
            <v>478</v>
          </cell>
          <cell r="C508" t="str">
            <v>FRANCIS W. PARKER CHARTER ESSENTIAL</v>
          </cell>
          <cell r="D508">
            <v>352</v>
          </cell>
          <cell r="E508" t="str">
            <v>DEVENS</v>
          </cell>
          <cell r="F508">
            <v>174</v>
          </cell>
          <cell r="G508" t="str">
            <v>MAYNARD</v>
          </cell>
          <cell r="I508">
            <v>478352174</v>
          </cell>
          <cell r="J508">
            <v>0</v>
          </cell>
          <cell r="K508">
            <v>0</v>
          </cell>
        </row>
        <row r="509">
          <cell r="B509">
            <v>478</v>
          </cell>
          <cell r="C509" t="str">
            <v>FRANCIS W. PARKER CHARTER ESSENTIAL</v>
          </cell>
          <cell r="D509">
            <v>352</v>
          </cell>
          <cell r="E509" t="str">
            <v>DEVENS</v>
          </cell>
          <cell r="F509">
            <v>186</v>
          </cell>
          <cell r="G509" t="str">
            <v>MILLBURY</v>
          </cell>
          <cell r="I509">
            <v>478352186</v>
          </cell>
          <cell r="J509">
            <v>0</v>
          </cell>
          <cell r="K509">
            <v>0</v>
          </cell>
        </row>
        <row r="510">
          <cell r="B510">
            <v>478</v>
          </cell>
          <cell r="C510" t="str">
            <v>FRANCIS W. PARKER CHARTER ESSENTIAL</v>
          </cell>
          <cell r="D510">
            <v>352</v>
          </cell>
          <cell r="E510" t="str">
            <v>DEVENS</v>
          </cell>
          <cell r="F510">
            <v>271</v>
          </cell>
          <cell r="G510" t="str">
            <v>SHREWSBURY</v>
          </cell>
          <cell r="I510">
            <v>478352271</v>
          </cell>
          <cell r="J510">
            <v>0</v>
          </cell>
          <cell r="K510">
            <v>0</v>
          </cell>
        </row>
        <row r="511">
          <cell r="B511">
            <v>478</v>
          </cell>
          <cell r="C511" t="str">
            <v>FRANCIS W. PARKER CHARTER ESSENTIAL</v>
          </cell>
          <cell r="D511">
            <v>352</v>
          </cell>
          <cell r="E511" t="str">
            <v>DEVENS</v>
          </cell>
          <cell r="F511">
            <v>288</v>
          </cell>
          <cell r="G511" t="str">
            <v>SUDBURY</v>
          </cell>
          <cell r="I511">
            <v>478352288</v>
          </cell>
          <cell r="J511">
            <v>0</v>
          </cell>
          <cell r="K511">
            <v>0</v>
          </cell>
        </row>
        <row r="512">
          <cell r="B512">
            <v>478</v>
          </cell>
          <cell r="C512" t="str">
            <v>FRANCIS W. PARKER CHARTER ESSENTIAL</v>
          </cell>
          <cell r="D512">
            <v>352</v>
          </cell>
          <cell r="E512" t="str">
            <v>DEVENS</v>
          </cell>
          <cell r="F512">
            <v>322</v>
          </cell>
          <cell r="G512" t="str">
            <v>WEST BOYLSTON</v>
          </cell>
          <cell r="I512">
            <v>478352322</v>
          </cell>
          <cell r="J512">
            <v>0</v>
          </cell>
          <cell r="K512">
            <v>0</v>
          </cell>
        </row>
        <row r="513">
          <cell r="B513">
            <v>478</v>
          </cell>
          <cell r="C513" t="str">
            <v>FRANCIS W. PARKER CHARTER ESSENTIAL</v>
          </cell>
          <cell r="D513">
            <v>352</v>
          </cell>
          <cell r="E513" t="str">
            <v>DEVENS</v>
          </cell>
          <cell r="F513">
            <v>326</v>
          </cell>
          <cell r="G513" t="str">
            <v>WESTFORD</v>
          </cell>
          <cell r="I513">
            <v>478352326</v>
          </cell>
          <cell r="J513">
            <v>0</v>
          </cell>
          <cell r="K513">
            <v>0</v>
          </cell>
        </row>
        <row r="514">
          <cell r="B514">
            <v>478</v>
          </cell>
          <cell r="C514" t="str">
            <v>FRANCIS W. PARKER CHARTER ESSENTIAL</v>
          </cell>
          <cell r="D514">
            <v>352</v>
          </cell>
          <cell r="E514" t="str">
            <v>DEVENS</v>
          </cell>
          <cell r="F514">
            <v>348</v>
          </cell>
          <cell r="G514" t="str">
            <v>WORCESTER</v>
          </cell>
          <cell r="I514">
            <v>478352348</v>
          </cell>
          <cell r="J514">
            <v>0</v>
          </cell>
          <cell r="K514">
            <v>0</v>
          </cell>
        </row>
        <row r="515">
          <cell r="B515">
            <v>478</v>
          </cell>
          <cell r="C515" t="str">
            <v>FRANCIS W. PARKER CHARTER ESSENTIAL</v>
          </cell>
          <cell r="D515">
            <v>352</v>
          </cell>
          <cell r="E515" t="str">
            <v>DEVENS</v>
          </cell>
          <cell r="F515">
            <v>352</v>
          </cell>
          <cell r="G515" t="str">
            <v>DEVENS</v>
          </cell>
          <cell r="I515">
            <v>478352352</v>
          </cell>
          <cell r="J515">
            <v>0</v>
          </cell>
          <cell r="K515">
            <v>0</v>
          </cell>
        </row>
        <row r="516">
          <cell r="B516">
            <v>478</v>
          </cell>
          <cell r="C516" t="str">
            <v>FRANCIS W. PARKER CHARTER ESSENTIAL</v>
          </cell>
          <cell r="D516">
            <v>352</v>
          </cell>
          <cell r="E516" t="str">
            <v>DEVENS</v>
          </cell>
          <cell r="F516">
            <v>600</v>
          </cell>
          <cell r="G516" t="str">
            <v>ACTON BOXBOROUGH</v>
          </cell>
          <cell r="I516">
            <v>478352600</v>
          </cell>
          <cell r="J516">
            <v>0</v>
          </cell>
          <cell r="K516">
            <v>0</v>
          </cell>
        </row>
        <row r="517">
          <cell r="B517">
            <v>478</v>
          </cell>
          <cell r="C517" t="str">
            <v>FRANCIS W. PARKER CHARTER ESSENTIAL</v>
          </cell>
          <cell r="D517">
            <v>352</v>
          </cell>
          <cell r="E517" t="str">
            <v>DEVENS</v>
          </cell>
          <cell r="F517">
            <v>610</v>
          </cell>
          <cell r="G517" t="str">
            <v>ASHBURNHAM WESTMINSTER</v>
          </cell>
          <cell r="I517">
            <v>478352610</v>
          </cell>
          <cell r="J517">
            <v>0</v>
          </cell>
          <cell r="K517">
            <v>0</v>
          </cell>
        </row>
        <row r="518">
          <cell r="B518">
            <v>478</v>
          </cell>
          <cell r="C518" t="str">
            <v>FRANCIS W. PARKER CHARTER ESSENTIAL</v>
          </cell>
          <cell r="D518">
            <v>352</v>
          </cell>
          <cell r="E518" t="str">
            <v>DEVENS</v>
          </cell>
          <cell r="F518">
            <v>616</v>
          </cell>
          <cell r="G518" t="str">
            <v>AYER SHIRLEY</v>
          </cell>
          <cell r="I518">
            <v>478352616</v>
          </cell>
          <cell r="J518">
            <v>0</v>
          </cell>
          <cell r="K518">
            <v>0</v>
          </cell>
        </row>
        <row r="519">
          <cell r="B519">
            <v>478</v>
          </cell>
          <cell r="C519" t="str">
            <v>FRANCIS W. PARKER CHARTER ESSENTIAL</v>
          </cell>
          <cell r="D519">
            <v>352</v>
          </cell>
          <cell r="E519" t="str">
            <v>DEVENS</v>
          </cell>
          <cell r="F519">
            <v>620</v>
          </cell>
          <cell r="G519" t="str">
            <v>BERLIN BOYLSTON</v>
          </cell>
          <cell r="I519">
            <v>478352620</v>
          </cell>
          <cell r="J519">
            <v>0</v>
          </cell>
          <cell r="K519">
            <v>0</v>
          </cell>
        </row>
        <row r="520">
          <cell r="B520">
            <v>478</v>
          </cell>
          <cell r="C520" t="str">
            <v>FRANCIS W. PARKER CHARTER ESSENTIAL</v>
          </cell>
          <cell r="D520">
            <v>352</v>
          </cell>
          <cell r="E520" t="str">
            <v>DEVENS</v>
          </cell>
          <cell r="F520">
            <v>640</v>
          </cell>
          <cell r="G520" t="str">
            <v>CONCORD CARLISLE</v>
          </cell>
          <cell r="I520">
            <v>478352640</v>
          </cell>
          <cell r="J520">
            <v>0</v>
          </cell>
          <cell r="K520">
            <v>0</v>
          </cell>
        </row>
        <row r="521">
          <cell r="B521">
            <v>478</v>
          </cell>
          <cell r="C521" t="str">
            <v>FRANCIS W. PARKER CHARTER ESSENTIAL</v>
          </cell>
          <cell r="D521">
            <v>352</v>
          </cell>
          <cell r="E521" t="str">
            <v>DEVENS</v>
          </cell>
          <cell r="F521">
            <v>673</v>
          </cell>
          <cell r="G521" t="str">
            <v>GROTON DUNSTABLE</v>
          </cell>
          <cell r="I521">
            <v>478352673</v>
          </cell>
          <cell r="J521">
            <v>0</v>
          </cell>
          <cell r="K521">
            <v>0</v>
          </cell>
        </row>
        <row r="522">
          <cell r="B522">
            <v>478</v>
          </cell>
          <cell r="C522" t="str">
            <v>FRANCIS W. PARKER CHARTER ESSENTIAL</v>
          </cell>
          <cell r="D522">
            <v>352</v>
          </cell>
          <cell r="E522" t="str">
            <v>DEVENS</v>
          </cell>
          <cell r="F522">
            <v>720</v>
          </cell>
          <cell r="G522" t="str">
            <v>NARRAGANSETT</v>
          </cell>
          <cell r="I522">
            <v>478352720</v>
          </cell>
          <cell r="J522">
            <v>0</v>
          </cell>
          <cell r="K522">
            <v>0</v>
          </cell>
        </row>
        <row r="523">
          <cell r="B523">
            <v>478</v>
          </cell>
          <cell r="C523" t="str">
            <v>FRANCIS W. PARKER CHARTER ESSENTIAL</v>
          </cell>
          <cell r="D523">
            <v>352</v>
          </cell>
          <cell r="E523" t="str">
            <v>DEVENS</v>
          </cell>
          <cell r="F523">
            <v>725</v>
          </cell>
          <cell r="G523" t="str">
            <v>NASHOBA</v>
          </cell>
          <cell r="I523">
            <v>478352725</v>
          </cell>
          <cell r="J523">
            <v>0</v>
          </cell>
          <cell r="K523">
            <v>0</v>
          </cell>
        </row>
        <row r="524">
          <cell r="B524">
            <v>478</v>
          </cell>
          <cell r="C524" t="str">
            <v>FRANCIS W. PARKER CHARTER ESSENTIAL</v>
          </cell>
          <cell r="D524">
            <v>352</v>
          </cell>
          <cell r="E524" t="str">
            <v>DEVENS</v>
          </cell>
          <cell r="F524">
            <v>730</v>
          </cell>
          <cell r="G524" t="str">
            <v>NORTHBORO SOUTHBORO</v>
          </cell>
          <cell r="I524">
            <v>478352730</v>
          </cell>
          <cell r="J524">
            <v>0</v>
          </cell>
          <cell r="K524">
            <v>0</v>
          </cell>
        </row>
        <row r="525">
          <cell r="B525">
            <v>478</v>
          </cell>
          <cell r="C525" t="str">
            <v>FRANCIS W. PARKER CHARTER ESSENTIAL</v>
          </cell>
          <cell r="D525">
            <v>352</v>
          </cell>
          <cell r="E525" t="str">
            <v>DEVENS</v>
          </cell>
          <cell r="F525">
            <v>735</v>
          </cell>
          <cell r="G525" t="str">
            <v>NORTH MIDDLESEX</v>
          </cell>
          <cell r="I525">
            <v>478352735</v>
          </cell>
          <cell r="J525">
            <v>0</v>
          </cell>
          <cell r="K525">
            <v>0</v>
          </cell>
        </row>
        <row r="526">
          <cell r="B526">
            <v>478</v>
          </cell>
          <cell r="C526" t="str">
            <v>FRANCIS W. PARKER CHARTER ESSENTIAL</v>
          </cell>
          <cell r="D526">
            <v>352</v>
          </cell>
          <cell r="E526" t="str">
            <v>DEVENS</v>
          </cell>
          <cell r="F526">
            <v>753</v>
          </cell>
          <cell r="G526" t="str">
            <v>QUABBIN</v>
          </cell>
          <cell r="I526">
            <v>478352753</v>
          </cell>
          <cell r="J526">
            <v>0</v>
          </cell>
          <cell r="K526">
            <v>0</v>
          </cell>
        </row>
        <row r="527">
          <cell r="B527">
            <v>478</v>
          </cell>
          <cell r="C527" t="str">
            <v>FRANCIS W. PARKER CHARTER ESSENTIAL</v>
          </cell>
          <cell r="D527">
            <v>352</v>
          </cell>
          <cell r="E527" t="str">
            <v>DEVENS</v>
          </cell>
          <cell r="F527">
            <v>775</v>
          </cell>
          <cell r="G527" t="str">
            <v>WACHUSETT</v>
          </cell>
          <cell r="I527">
            <v>478352775</v>
          </cell>
          <cell r="J527">
            <v>0</v>
          </cell>
          <cell r="K527">
            <v>0</v>
          </cell>
        </row>
        <row r="528">
          <cell r="B528">
            <v>479</v>
          </cell>
          <cell r="C528" t="str">
            <v>PIONEER VALLEY PERFORMING ARTS</v>
          </cell>
          <cell r="D528">
            <v>278</v>
          </cell>
          <cell r="E528" t="str">
            <v>SOUTH HADLEY</v>
          </cell>
          <cell r="F528">
            <v>5</v>
          </cell>
          <cell r="G528" t="str">
            <v>AGAWAM</v>
          </cell>
          <cell r="I528">
            <v>479278005</v>
          </cell>
          <cell r="J528">
            <v>0</v>
          </cell>
          <cell r="K528">
            <v>0</v>
          </cell>
        </row>
        <row r="529">
          <cell r="B529">
            <v>479</v>
          </cell>
          <cell r="C529" t="str">
            <v>PIONEER VALLEY PERFORMING ARTS</v>
          </cell>
          <cell r="D529">
            <v>278</v>
          </cell>
          <cell r="E529" t="str">
            <v>SOUTH HADLEY</v>
          </cell>
          <cell r="F529">
            <v>24</v>
          </cell>
          <cell r="G529" t="str">
            <v>BELCHERTOWN</v>
          </cell>
          <cell r="I529">
            <v>479278024</v>
          </cell>
          <cell r="J529">
            <v>0</v>
          </cell>
          <cell r="K529">
            <v>0</v>
          </cell>
        </row>
        <row r="530">
          <cell r="B530">
            <v>479</v>
          </cell>
          <cell r="C530" t="str">
            <v>PIONEER VALLEY PERFORMING ARTS</v>
          </cell>
          <cell r="D530">
            <v>278</v>
          </cell>
          <cell r="E530" t="str">
            <v>SOUTH HADLEY</v>
          </cell>
          <cell r="F530">
            <v>61</v>
          </cell>
          <cell r="G530" t="str">
            <v>CHICOPEE</v>
          </cell>
          <cell r="I530">
            <v>479278061</v>
          </cell>
          <cell r="J530">
            <v>0</v>
          </cell>
          <cell r="K530">
            <v>0</v>
          </cell>
        </row>
        <row r="531">
          <cell r="B531">
            <v>479</v>
          </cell>
          <cell r="C531" t="str">
            <v>PIONEER VALLEY PERFORMING ARTS</v>
          </cell>
          <cell r="D531">
            <v>278</v>
          </cell>
          <cell r="E531" t="str">
            <v>SOUTH HADLEY</v>
          </cell>
          <cell r="F531">
            <v>86</v>
          </cell>
          <cell r="G531" t="str">
            <v>EASTHAMPTON</v>
          </cell>
          <cell r="I531">
            <v>479278086</v>
          </cell>
          <cell r="J531">
            <v>0</v>
          </cell>
          <cell r="K531">
            <v>0</v>
          </cell>
        </row>
        <row r="532">
          <cell r="B532">
            <v>479</v>
          </cell>
          <cell r="C532" t="str">
            <v>PIONEER VALLEY PERFORMING ARTS</v>
          </cell>
          <cell r="D532">
            <v>278</v>
          </cell>
          <cell r="E532" t="str">
            <v>SOUTH HADLEY</v>
          </cell>
          <cell r="F532">
            <v>87</v>
          </cell>
          <cell r="G532" t="str">
            <v>EAST LONGMEADOW</v>
          </cell>
          <cell r="I532">
            <v>479278087</v>
          </cell>
          <cell r="J532">
            <v>0</v>
          </cell>
          <cell r="K532">
            <v>0</v>
          </cell>
        </row>
        <row r="533">
          <cell r="B533">
            <v>479</v>
          </cell>
          <cell r="C533" t="str">
            <v>PIONEER VALLEY PERFORMING ARTS</v>
          </cell>
          <cell r="D533">
            <v>278</v>
          </cell>
          <cell r="E533" t="str">
            <v>SOUTH HADLEY</v>
          </cell>
          <cell r="F533">
            <v>111</v>
          </cell>
          <cell r="G533" t="str">
            <v>GRANBY</v>
          </cell>
          <cell r="I533">
            <v>479278111</v>
          </cell>
          <cell r="J533">
            <v>0</v>
          </cell>
          <cell r="K533">
            <v>0</v>
          </cell>
        </row>
        <row r="534">
          <cell r="B534">
            <v>479</v>
          </cell>
          <cell r="C534" t="str">
            <v>PIONEER VALLEY PERFORMING ARTS</v>
          </cell>
          <cell r="D534">
            <v>278</v>
          </cell>
          <cell r="E534" t="str">
            <v>SOUTH HADLEY</v>
          </cell>
          <cell r="F534">
            <v>114</v>
          </cell>
          <cell r="G534" t="str">
            <v>GREENFIELD</v>
          </cell>
          <cell r="I534">
            <v>479278114</v>
          </cell>
          <cell r="J534">
            <v>0</v>
          </cell>
          <cell r="K534">
            <v>0</v>
          </cell>
        </row>
        <row r="535">
          <cell r="B535">
            <v>479</v>
          </cell>
          <cell r="C535" t="str">
            <v>PIONEER VALLEY PERFORMING ARTS</v>
          </cell>
          <cell r="D535">
            <v>278</v>
          </cell>
          <cell r="E535" t="str">
            <v>SOUTH HADLEY</v>
          </cell>
          <cell r="F535">
            <v>117</v>
          </cell>
          <cell r="G535" t="str">
            <v>HADLEY</v>
          </cell>
          <cell r="I535">
            <v>479278117</v>
          </cell>
          <cell r="J535">
            <v>0</v>
          </cell>
          <cell r="K535">
            <v>0</v>
          </cell>
        </row>
        <row r="536">
          <cell r="B536">
            <v>479</v>
          </cell>
          <cell r="C536" t="str">
            <v>PIONEER VALLEY PERFORMING ARTS</v>
          </cell>
          <cell r="D536">
            <v>278</v>
          </cell>
          <cell r="E536" t="str">
            <v>SOUTH HADLEY</v>
          </cell>
          <cell r="F536">
            <v>137</v>
          </cell>
          <cell r="G536" t="str">
            <v>HOLYOKE</v>
          </cell>
          <cell r="I536">
            <v>479278137</v>
          </cell>
          <cell r="J536">
            <v>0</v>
          </cell>
          <cell r="K536">
            <v>0</v>
          </cell>
        </row>
        <row r="537">
          <cell r="B537">
            <v>479</v>
          </cell>
          <cell r="C537" t="str">
            <v>PIONEER VALLEY PERFORMING ARTS</v>
          </cell>
          <cell r="D537">
            <v>278</v>
          </cell>
          <cell r="E537" t="str">
            <v>SOUTH HADLEY</v>
          </cell>
          <cell r="F537">
            <v>159</v>
          </cell>
          <cell r="G537" t="str">
            <v>LONGMEADOW</v>
          </cell>
          <cell r="I537">
            <v>479278159</v>
          </cell>
          <cell r="J537">
            <v>0</v>
          </cell>
          <cell r="K537">
            <v>0</v>
          </cell>
        </row>
        <row r="538">
          <cell r="B538">
            <v>479</v>
          </cell>
          <cell r="C538" t="str">
            <v>PIONEER VALLEY PERFORMING ARTS</v>
          </cell>
          <cell r="D538">
            <v>278</v>
          </cell>
          <cell r="E538" t="str">
            <v>SOUTH HADLEY</v>
          </cell>
          <cell r="F538">
            <v>161</v>
          </cell>
          <cell r="G538" t="str">
            <v>LUDLOW</v>
          </cell>
          <cell r="I538">
            <v>479278161</v>
          </cell>
          <cell r="J538">
            <v>0</v>
          </cell>
          <cell r="K538">
            <v>0</v>
          </cell>
        </row>
        <row r="539">
          <cell r="B539">
            <v>479</v>
          </cell>
          <cell r="C539" t="str">
            <v>PIONEER VALLEY PERFORMING ARTS</v>
          </cell>
          <cell r="D539">
            <v>278</v>
          </cell>
          <cell r="E539" t="str">
            <v>SOUTH HADLEY</v>
          </cell>
          <cell r="F539">
            <v>191</v>
          </cell>
          <cell r="G539" t="str">
            <v>MONSON</v>
          </cell>
          <cell r="I539">
            <v>479278191</v>
          </cell>
          <cell r="J539">
            <v>0</v>
          </cell>
          <cell r="K539">
            <v>0</v>
          </cell>
        </row>
        <row r="540">
          <cell r="B540">
            <v>479</v>
          </cell>
          <cell r="C540" t="str">
            <v>PIONEER VALLEY PERFORMING ARTS</v>
          </cell>
          <cell r="D540">
            <v>278</v>
          </cell>
          <cell r="E540" t="str">
            <v>SOUTH HADLEY</v>
          </cell>
          <cell r="F540">
            <v>210</v>
          </cell>
          <cell r="G540" t="str">
            <v>NORTHAMPTON</v>
          </cell>
          <cell r="I540">
            <v>479278210</v>
          </cell>
          <cell r="J540">
            <v>0</v>
          </cell>
          <cell r="K540">
            <v>0</v>
          </cell>
        </row>
        <row r="541">
          <cell r="B541">
            <v>479</v>
          </cell>
          <cell r="C541" t="str">
            <v>PIONEER VALLEY PERFORMING ARTS</v>
          </cell>
          <cell r="D541">
            <v>278</v>
          </cell>
          <cell r="E541" t="str">
            <v>SOUTH HADLEY</v>
          </cell>
          <cell r="F541">
            <v>227</v>
          </cell>
          <cell r="G541" t="str">
            <v>PALMER</v>
          </cell>
          <cell r="I541">
            <v>479278227</v>
          </cell>
          <cell r="J541">
            <v>0</v>
          </cell>
          <cell r="K541">
            <v>0</v>
          </cell>
        </row>
        <row r="542">
          <cell r="B542">
            <v>479</v>
          </cell>
          <cell r="C542" t="str">
            <v>PIONEER VALLEY PERFORMING ARTS</v>
          </cell>
          <cell r="D542">
            <v>278</v>
          </cell>
          <cell r="E542" t="str">
            <v>SOUTH HADLEY</v>
          </cell>
          <cell r="F542">
            <v>278</v>
          </cell>
          <cell r="G542" t="str">
            <v>SOUTH HADLEY</v>
          </cell>
          <cell r="I542">
            <v>479278278</v>
          </cell>
          <cell r="J542">
            <v>0</v>
          </cell>
          <cell r="K542">
            <v>0</v>
          </cell>
        </row>
        <row r="543">
          <cell r="B543">
            <v>479</v>
          </cell>
          <cell r="C543" t="str">
            <v>PIONEER VALLEY PERFORMING ARTS</v>
          </cell>
          <cell r="D543">
            <v>278</v>
          </cell>
          <cell r="E543" t="str">
            <v>SOUTH HADLEY</v>
          </cell>
          <cell r="F543">
            <v>281</v>
          </cell>
          <cell r="G543" t="str">
            <v>SPRINGFIELD</v>
          </cell>
          <cell r="I543">
            <v>479278281</v>
          </cell>
          <cell r="J543">
            <v>0</v>
          </cell>
          <cell r="K543">
            <v>0</v>
          </cell>
        </row>
        <row r="544">
          <cell r="B544">
            <v>479</v>
          </cell>
          <cell r="C544" t="str">
            <v>PIONEER VALLEY PERFORMING ARTS</v>
          </cell>
          <cell r="D544">
            <v>278</v>
          </cell>
          <cell r="E544" t="str">
            <v>SOUTH HADLEY</v>
          </cell>
          <cell r="F544">
            <v>309</v>
          </cell>
          <cell r="G544" t="str">
            <v>WARE</v>
          </cell>
          <cell r="I544">
            <v>479278309</v>
          </cell>
          <cell r="J544">
            <v>0</v>
          </cell>
          <cell r="K544">
            <v>0</v>
          </cell>
        </row>
        <row r="545">
          <cell r="B545">
            <v>479</v>
          </cell>
          <cell r="C545" t="str">
            <v>PIONEER VALLEY PERFORMING ARTS</v>
          </cell>
          <cell r="D545">
            <v>278</v>
          </cell>
          <cell r="E545" t="str">
            <v>SOUTH HADLEY</v>
          </cell>
          <cell r="F545">
            <v>325</v>
          </cell>
          <cell r="G545" t="str">
            <v>WESTFIELD</v>
          </cell>
          <cell r="I545">
            <v>479278325</v>
          </cell>
          <cell r="J545">
            <v>0</v>
          </cell>
          <cell r="K545">
            <v>0</v>
          </cell>
        </row>
        <row r="546">
          <cell r="B546">
            <v>479</v>
          </cell>
          <cell r="C546" t="str">
            <v>PIONEER VALLEY PERFORMING ARTS</v>
          </cell>
          <cell r="D546">
            <v>278</v>
          </cell>
          <cell r="E546" t="str">
            <v>SOUTH HADLEY</v>
          </cell>
          <cell r="F546">
            <v>332</v>
          </cell>
          <cell r="G546" t="str">
            <v>WEST SPRINGFIELD</v>
          </cell>
          <cell r="I546">
            <v>479278332</v>
          </cell>
          <cell r="J546">
            <v>0</v>
          </cell>
          <cell r="K546">
            <v>0</v>
          </cell>
        </row>
        <row r="547">
          <cell r="B547">
            <v>479</v>
          </cell>
          <cell r="C547" t="str">
            <v>PIONEER VALLEY PERFORMING ARTS</v>
          </cell>
          <cell r="D547">
            <v>278</v>
          </cell>
          <cell r="E547" t="str">
            <v>SOUTH HADLEY</v>
          </cell>
          <cell r="F547">
            <v>605</v>
          </cell>
          <cell r="G547" t="str">
            <v>AMHERST PELHAM</v>
          </cell>
          <cell r="I547">
            <v>479278605</v>
          </cell>
          <cell r="J547">
            <v>0</v>
          </cell>
          <cell r="K547">
            <v>0</v>
          </cell>
        </row>
        <row r="548">
          <cell r="B548">
            <v>479</v>
          </cell>
          <cell r="C548" t="str">
            <v>PIONEER VALLEY PERFORMING ARTS</v>
          </cell>
          <cell r="D548">
            <v>278</v>
          </cell>
          <cell r="E548" t="str">
            <v>SOUTH HADLEY</v>
          </cell>
          <cell r="F548">
            <v>615</v>
          </cell>
          <cell r="G548" t="str">
            <v>ATHOL ROYALSTON</v>
          </cell>
          <cell r="I548">
            <v>479278615</v>
          </cell>
          <cell r="J548">
            <v>0</v>
          </cell>
          <cell r="K548">
            <v>0</v>
          </cell>
        </row>
        <row r="549">
          <cell r="B549">
            <v>479</v>
          </cell>
          <cell r="C549" t="str">
            <v>PIONEER VALLEY PERFORMING ARTS</v>
          </cell>
          <cell r="D549">
            <v>278</v>
          </cell>
          <cell r="E549" t="str">
            <v>SOUTH HADLEY</v>
          </cell>
          <cell r="F549">
            <v>670</v>
          </cell>
          <cell r="G549" t="str">
            <v>FRONTIER</v>
          </cell>
          <cell r="I549">
            <v>479278670</v>
          </cell>
          <cell r="J549">
            <v>0</v>
          </cell>
          <cell r="K549">
            <v>0</v>
          </cell>
        </row>
        <row r="550">
          <cell r="B550">
            <v>479</v>
          </cell>
          <cell r="C550" t="str">
            <v>PIONEER VALLEY PERFORMING ARTS</v>
          </cell>
          <cell r="D550">
            <v>278</v>
          </cell>
          <cell r="E550" t="str">
            <v>SOUTH HADLEY</v>
          </cell>
          <cell r="F550">
            <v>672</v>
          </cell>
          <cell r="G550" t="str">
            <v>GATEWAY</v>
          </cell>
          <cell r="I550">
            <v>479278672</v>
          </cell>
          <cell r="J550">
            <v>0</v>
          </cell>
          <cell r="K550">
            <v>0</v>
          </cell>
        </row>
        <row r="551">
          <cell r="B551">
            <v>479</v>
          </cell>
          <cell r="C551" t="str">
            <v>PIONEER VALLEY PERFORMING ARTS</v>
          </cell>
          <cell r="D551">
            <v>278</v>
          </cell>
          <cell r="E551" t="str">
            <v>SOUTH HADLEY</v>
          </cell>
          <cell r="F551">
            <v>674</v>
          </cell>
          <cell r="G551" t="str">
            <v>GILL MONTAGUE</v>
          </cell>
          <cell r="I551">
            <v>479278674</v>
          </cell>
          <cell r="J551">
            <v>0</v>
          </cell>
          <cell r="K551">
            <v>0</v>
          </cell>
        </row>
        <row r="552">
          <cell r="B552">
            <v>479</v>
          </cell>
          <cell r="C552" t="str">
            <v>PIONEER VALLEY PERFORMING ARTS</v>
          </cell>
          <cell r="D552">
            <v>278</v>
          </cell>
          <cell r="E552" t="str">
            <v>SOUTH HADLEY</v>
          </cell>
          <cell r="F552">
            <v>680</v>
          </cell>
          <cell r="G552" t="str">
            <v>HAMPDEN WILBRAHAM</v>
          </cell>
          <cell r="I552">
            <v>479278680</v>
          </cell>
          <cell r="J552">
            <v>0</v>
          </cell>
          <cell r="K552">
            <v>0</v>
          </cell>
        </row>
        <row r="553">
          <cell r="B553">
            <v>479</v>
          </cell>
          <cell r="C553" t="str">
            <v>PIONEER VALLEY PERFORMING ARTS</v>
          </cell>
          <cell r="D553">
            <v>278</v>
          </cell>
          <cell r="E553" t="str">
            <v>SOUTH HADLEY</v>
          </cell>
          <cell r="F553">
            <v>683</v>
          </cell>
          <cell r="G553" t="str">
            <v>HAMPSHIRE</v>
          </cell>
          <cell r="I553">
            <v>479278683</v>
          </cell>
          <cell r="J553">
            <v>0</v>
          </cell>
          <cell r="K553">
            <v>0</v>
          </cell>
        </row>
        <row r="554">
          <cell r="B554">
            <v>479</v>
          </cell>
          <cell r="C554" t="str">
            <v>PIONEER VALLEY PERFORMING ARTS</v>
          </cell>
          <cell r="D554">
            <v>278</v>
          </cell>
          <cell r="E554" t="str">
            <v>SOUTH HADLEY</v>
          </cell>
          <cell r="F554">
            <v>717</v>
          </cell>
          <cell r="G554" t="str">
            <v>MOHAWK TRAIL</v>
          </cell>
          <cell r="I554">
            <v>479278717</v>
          </cell>
          <cell r="J554">
            <v>0</v>
          </cell>
          <cell r="K554">
            <v>0</v>
          </cell>
        </row>
        <row r="555">
          <cell r="B555">
            <v>479</v>
          </cell>
          <cell r="C555" t="str">
            <v>PIONEER VALLEY PERFORMING ARTS</v>
          </cell>
          <cell r="D555">
            <v>278</v>
          </cell>
          <cell r="E555" t="str">
            <v>SOUTH HADLEY</v>
          </cell>
          <cell r="F555">
            <v>755</v>
          </cell>
          <cell r="G555" t="str">
            <v>RALPH C MAHAR</v>
          </cell>
          <cell r="I555">
            <v>479278755</v>
          </cell>
          <cell r="J555">
            <v>0</v>
          </cell>
          <cell r="K555">
            <v>0</v>
          </cell>
        </row>
        <row r="556">
          <cell r="B556">
            <v>479</v>
          </cell>
          <cell r="C556" t="str">
            <v>PIONEER VALLEY PERFORMING ARTS</v>
          </cell>
          <cell r="D556">
            <v>278</v>
          </cell>
          <cell r="E556" t="str">
            <v>SOUTH HADLEY</v>
          </cell>
          <cell r="F556">
            <v>766</v>
          </cell>
          <cell r="G556" t="str">
            <v>SOUTHWICK TOLLAND GRANVILLE</v>
          </cell>
          <cell r="I556">
            <v>479278766</v>
          </cell>
          <cell r="J556">
            <v>0</v>
          </cell>
          <cell r="K556">
            <v>0</v>
          </cell>
        </row>
        <row r="557">
          <cell r="B557">
            <v>481</v>
          </cell>
          <cell r="C557" t="str">
            <v>BOSTON RENAISSANCE</v>
          </cell>
          <cell r="D557">
            <v>35</v>
          </cell>
          <cell r="E557" t="str">
            <v>BOSTON</v>
          </cell>
          <cell r="F557">
            <v>35</v>
          </cell>
          <cell r="G557" t="str">
            <v>BOSTON</v>
          </cell>
          <cell r="I557">
            <v>481035035</v>
          </cell>
          <cell r="J557">
            <v>0</v>
          </cell>
          <cell r="K557">
            <v>0</v>
          </cell>
        </row>
        <row r="558">
          <cell r="B558">
            <v>481</v>
          </cell>
          <cell r="C558" t="str">
            <v>BOSTON RENAISSANCE</v>
          </cell>
          <cell r="D558">
            <v>35</v>
          </cell>
          <cell r="E558" t="str">
            <v>BOSTON</v>
          </cell>
          <cell r="F558">
            <v>40</v>
          </cell>
          <cell r="G558" t="str">
            <v>BRAINTREE</v>
          </cell>
          <cell r="I558">
            <v>481035040</v>
          </cell>
          <cell r="J558">
            <v>0</v>
          </cell>
          <cell r="K558">
            <v>0</v>
          </cell>
        </row>
        <row r="559">
          <cell r="B559">
            <v>481</v>
          </cell>
          <cell r="C559" t="str">
            <v>BOSTON RENAISSANCE</v>
          </cell>
          <cell r="D559">
            <v>35</v>
          </cell>
          <cell r="E559" t="str">
            <v>BOSTON</v>
          </cell>
          <cell r="F559">
            <v>44</v>
          </cell>
          <cell r="G559" t="str">
            <v>BROCKTON</v>
          </cell>
          <cell r="I559">
            <v>481035044</v>
          </cell>
          <cell r="J559">
            <v>0</v>
          </cell>
          <cell r="K559">
            <v>0</v>
          </cell>
        </row>
        <row r="560">
          <cell r="B560">
            <v>481</v>
          </cell>
          <cell r="C560" t="str">
            <v>BOSTON RENAISSANCE</v>
          </cell>
          <cell r="D560">
            <v>35</v>
          </cell>
          <cell r="E560" t="str">
            <v>BOSTON</v>
          </cell>
          <cell r="F560">
            <v>46</v>
          </cell>
          <cell r="G560" t="str">
            <v>BROOKLINE</v>
          </cell>
          <cell r="I560">
            <v>481035046</v>
          </cell>
          <cell r="J560">
            <v>0</v>
          </cell>
          <cell r="K560">
            <v>0</v>
          </cell>
        </row>
        <row r="561">
          <cell r="B561">
            <v>481</v>
          </cell>
          <cell r="C561" t="str">
            <v>BOSTON RENAISSANCE</v>
          </cell>
          <cell r="D561">
            <v>35</v>
          </cell>
          <cell r="E561" t="str">
            <v>BOSTON</v>
          </cell>
          <cell r="F561">
            <v>50</v>
          </cell>
          <cell r="G561" t="str">
            <v>CANTON</v>
          </cell>
          <cell r="I561">
            <v>481035050</v>
          </cell>
          <cell r="J561">
            <v>0</v>
          </cell>
          <cell r="K561">
            <v>0</v>
          </cell>
        </row>
        <row r="562">
          <cell r="B562">
            <v>481</v>
          </cell>
          <cell r="C562" t="str">
            <v>BOSTON RENAISSANCE</v>
          </cell>
          <cell r="D562">
            <v>35</v>
          </cell>
          <cell r="E562" t="str">
            <v>BOSTON</v>
          </cell>
          <cell r="F562">
            <v>73</v>
          </cell>
          <cell r="G562" t="str">
            <v>DEDHAM</v>
          </cell>
          <cell r="I562">
            <v>481035073</v>
          </cell>
          <cell r="J562">
            <v>0</v>
          </cell>
          <cell r="K562">
            <v>0</v>
          </cell>
        </row>
        <row r="563">
          <cell r="B563">
            <v>481</v>
          </cell>
          <cell r="C563" t="str">
            <v>BOSTON RENAISSANCE</v>
          </cell>
          <cell r="D563">
            <v>35</v>
          </cell>
          <cell r="E563" t="str">
            <v>BOSTON</v>
          </cell>
          <cell r="F563">
            <v>131</v>
          </cell>
          <cell r="G563" t="str">
            <v>HINGHAM</v>
          </cell>
          <cell r="I563">
            <v>481035131</v>
          </cell>
          <cell r="J563">
            <v>0</v>
          </cell>
          <cell r="K563">
            <v>0</v>
          </cell>
        </row>
        <row r="564">
          <cell r="B564">
            <v>481</v>
          </cell>
          <cell r="C564" t="str">
            <v>BOSTON RENAISSANCE</v>
          </cell>
          <cell r="D564">
            <v>35</v>
          </cell>
          <cell r="E564" t="str">
            <v>BOSTON</v>
          </cell>
          <cell r="F564">
            <v>160</v>
          </cell>
          <cell r="G564" t="str">
            <v>LOWELL</v>
          </cell>
          <cell r="I564">
            <v>481035160</v>
          </cell>
          <cell r="J564">
            <v>0</v>
          </cell>
          <cell r="K564">
            <v>0</v>
          </cell>
        </row>
        <row r="565">
          <cell r="B565">
            <v>481</v>
          </cell>
          <cell r="C565" t="str">
            <v>BOSTON RENAISSANCE</v>
          </cell>
          <cell r="D565">
            <v>35</v>
          </cell>
          <cell r="E565" t="str">
            <v>BOSTON</v>
          </cell>
          <cell r="F565">
            <v>165</v>
          </cell>
          <cell r="G565" t="str">
            <v>MALDEN</v>
          </cell>
          <cell r="I565">
            <v>481035165</v>
          </cell>
          <cell r="J565">
            <v>0</v>
          </cell>
          <cell r="K565">
            <v>586.89651300584046</v>
          </cell>
        </row>
        <row r="566">
          <cell r="B566">
            <v>481</v>
          </cell>
          <cell r="C566" t="str">
            <v>BOSTON RENAISSANCE</v>
          </cell>
          <cell r="D566">
            <v>35</v>
          </cell>
          <cell r="E566" t="str">
            <v>BOSTON</v>
          </cell>
          <cell r="F566">
            <v>189</v>
          </cell>
          <cell r="G566" t="str">
            <v>MILTON</v>
          </cell>
          <cell r="I566">
            <v>481035189</v>
          </cell>
          <cell r="J566">
            <v>0</v>
          </cell>
          <cell r="K566">
            <v>0</v>
          </cell>
        </row>
        <row r="567">
          <cell r="B567">
            <v>481</v>
          </cell>
          <cell r="C567" t="str">
            <v>BOSTON RENAISSANCE</v>
          </cell>
          <cell r="D567">
            <v>35</v>
          </cell>
          <cell r="E567" t="str">
            <v>BOSTON</v>
          </cell>
          <cell r="F567">
            <v>212</v>
          </cell>
          <cell r="G567" t="str">
            <v>NORTH ATTLEBOROUGH</v>
          </cell>
          <cell r="I567">
            <v>481035212</v>
          </cell>
          <cell r="J567">
            <v>0</v>
          </cell>
          <cell r="K567">
            <v>0</v>
          </cell>
        </row>
        <row r="568">
          <cell r="B568">
            <v>481</v>
          </cell>
          <cell r="C568" t="str">
            <v>BOSTON RENAISSANCE</v>
          </cell>
          <cell r="D568">
            <v>35</v>
          </cell>
          <cell r="E568" t="str">
            <v>BOSTON</v>
          </cell>
          <cell r="F568">
            <v>220</v>
          </cell>
          <cell r="G568" t="str">
            <v>NORWOOD</v>
          </cell>
          <cell r="I568">
            <v>481035220</v>
          </cell>
          <cell r="J568">
            <v>0</v>
          </cell>
          <cell r="K568">
            <v>0</v>
          </cell>
        </row>
        <row r="569">
          <cell r="B569">
            <v>481</v>
          </cell>
          <cell r="C569" t="str">
            <v>BOSTON RENAISSANCE</v>
          </cell>
          <cell r="D569">
            <v>35</v>
          </cell>
          <cell r="E569" t="str">
            <v>BOSTON</v>
          </cell>
          <cell r="F569">
            <v>243</v>
          </cell>
          <cell r="G569" t="str">
            <v>QUINCY</v>
          </cell>
          <cell r="I569">
            <v>481035243</v>
          </cell>
          <cell r="J569">
            <v>0</v>
          </cell>
          <cell r="K569">
            <v>0</v>
          </cell>
        </row>
        <row r="570">
          <cell r="B570">
            <v>481</v>
          </cell>
          <cell r="C570" t="str">
            <v>BOSTON RENAISSANCE</v>
          </cell>
          <cell r="D570">
            <v>35</v>
          </cell>
          <cell r="E570" t="str">
            <v>BOSTON</v>
          </cell>
          <cell r="F570">
            <v>244</v>
          </cell>
          <cell r="G570" t="str">
            <v>RANDOLPH</v>
          </cell>
          <cell r="I570">
            <v>481035244</v>
          </cell>
          <cell r="J570">
            <v>0</v>
          </cell>
          <cell r="K570">
            <v>0</v>
          </cell>
        </row>
        <row r="571">
          <cell r="B571">
            <v>481</v>
          </cell>
          <cell r="C571" t="str">
            <v>BOSTON RENAISSANCE</v>
          </cell>
          <cell r="D571">
            <v>35</v>
          </cell>
          <cell r="E571" t="str">
            <v>BOSTON</v>
          </cell>
          <cell r="F571">
            <v>248</v>
          </cell>
          <cell r="G571" t="str">
            <v>REVERE</v>
          </cell>
          <cell r="I571">
            <v>481035248</v>
          </cell>
          <cell r="J571">
            <v>0</v>
          </cell>
          <cell r="K571">
            <v>0</v>
          </cell>
        </row>
        <row r="572">
          <cell r="B572">
            <v>481</v>
          </cell>
          <cell r="C572" t="str">
            <v>BOSTON RENAISSANCE</v>
          </cell>
          <cell r="D572">
            <v>35</v>
          </cell>
          <cell r="E572" t="str">
            <v>BOSTON</v>
          </cell>
          <cell r="F572">
            <v>262</v>
          </cell>
          <cell r="G572" t="str">
            <v>SAUGUS</v>
          </cell>
          <cell r="I572">
            <v>481035262</v>
          </cell>
          <cell r="J572">
            <v>0</v>
          </cell>
          <cell r="K572">
            <v>0</v>
          </cell>
        </row>
        <row r="573">
          <cell r="B573">
            <v>481</v>
          </cell>
          <cell r="C573" t="str">
            <v>BOSTON RENAISSANCE</v>
          </cell>
          <cell r="D573">
            <v>35</v>
          </cell>
          <cell r="E573" t="str">
            <v>BOSTON</v>
          </cell>
          <cell r="F573">
            <v>285</v>
          </cell>
          <cell r="G573" t="str">
            <v>STOUGHTON</v>
          </cell>
          <cell r="I573">
            <v>481035285</v>
          </cell>
          <cell r="J573">
            <v>0</v>
          </cell>
          <cell r="K573">
            <v>0</v>
          </cell>
        </row>
        <row r="574">
          <cell r="B574">
            <v>481</v>
          </cell>
          <cell r="C574" t="str">
            <v>BOSTON RENAISSANCE</v>
          </cell>
          <cell r="D574">
            <v>35</v>
          </cell>
          <cell r="E574" t="str">
            <v>BOSTON</v>
          </cell>
          <cell r="F574">
            <v>307</v>
          </cell>
          <cell r="G574" t="str">
            <v>WALPOLE</v>
          </cell>
          <cell r="I574">
            <v>481035307</v>
          </cell>
          <cell r="J574">
            <v>0</v>
          </cell>
          <cell r="K574">
            <v>0</v>
          </cell>
        </row>
        <row r="575">
          <cell r="B575">
            <v>481</v>
          </cell>
          <cell r="C575" t="str">
            <v>BOSTON RENAISSANCE</v>
          </cell>
          <cell r="D575">
            <v>35</v>
          </cell>
          <cell r="E575" t="str">
            <v>BOSTON</v>
          </cell>
          <cell r="F575">
            <v>780</v>
          </cell>
          <cell r="G575" t="str">
            <v>WHITMAN HANSON</v>
          </cell>
          <cell r="I575">
            <v>481035780</v>
          </cell>
          <cell r="J575">
            <v>0</v>
          </cell>
          <cell r="K575">
            <v>0</v>
          </cell>
        </row>
        <row r="576">
          <cell r="B576">
            <v>482</v>
          </cell>
          <cell r="C576" t="str">
            <v>RIVER VALLEY</v>
          </cell>
          <cell r="D576">
            <v>204</v>
          </cell>
          <cell r="E576" t="str">
            <v>NEWBURYPORT</v>
          </cell>
          <cell r="F576">
            <v>7</v>
          </cell>
          <cell r="G576" t="str">
            <v>AMESBURY</v>
          </cell>
          <cell r="I576">
            <v>482204007</v>
          </cell>
          <cell r="J576">
            <v>0</v>
          </cell>
          <cell r="K576">
            <v>0</v>
          </cell>
        </row>
        <row r="577">
          <cell r="B577">
            <v>482</v>
          </cell>
          <cell r="C577" t="str">
            <v>RIVER VALLEY</v>
          </cell>
          <cell r="D577">
            <v>204</v>
          </cell>
          <cell r="E577" t="str">
            <v>NEWBURYPORT</v>
          </cell>
          <cell r="F577">
            <v>105</v>
          </cell>
          <cell r="G577" t="str">
            <v>GEORGETOWN</v>
          </cell>
          <cell r="I577">
            <v>482204105</v>
          </cell>
          <cell r="J577">
            <v>0</v>
          </cell>
          <cell r="K577">
            <v>0</v>
          </cell>
        </row>
        <row r="578">
          <cell r="B578">
            <v>482</v>
          </cell>
          <cell r="C578" t="str">
            <v>RIVER VALLEY</v>
          </cell>
          <cell r="D578">
            <v>204</v>
          </cell>
          <cell r="E578" t="str">
            <v>NEWBURYPORT</v>
          </cell>
          <cell r="F578">
            <v>128</v>
          </cell>
          <cell r="G578" t="str">
            <v>HAVERHILL</v>
          </cell>
          <cell r="I578">
            <v>482204128</v>
          </cell>
          <cell r="J578">
            <v>0</v>
          </cell>
          <cell r="K578">
            <v>0</v>
          </cell>
        </row>
        <row r="579">
          <cell r="B579">
            <v>482</v>
          </cell>
          <cell r="C579" t="str">
            <v>RIVER VALLEY</v>
          </cell>
          <cell r="D579">
            <v>204</v>
          </cell>
          <cell r="E579" t="str">
            <v>NEWBURYPORT</v>
          </cell>
          <cell r="F579">
            <v>204</v>
          </cell>
          <cell r="G579" t="str">
            <v>NEWBURYPORT</v>
          </cell>
          <cell r="I579">
            <v>482204204</v>
          </cell>
          <cell r="J579">
            <v>0</v>
          </cell>
          <cell r="K579">
            <v>0</v>
          </cell>
        </row>
        <row r="580">
          <cell r="B580">
            <v>482</v>
          </cell>
          <cell r="C580" t="str">
            <v>RIVER VALLEY</v>
          </cell>
          <cell r="D580">
            <v>204</v>
          </cell>
          <cell r="E580" t="str">
            <v>NEWBURYPORT</v>
          </cell>
          <cell r="F580">
            <v>211</v>
          </cell>
          <cell r="G580" t="str">
            <v>NORTH ANDOVER</v>
          </cell>
          <cell r="I580">
            <v>482204211</v>
          </cell>
          <cell r="J580">
            <v>0</v>
          </cell>
          <cell r="K580">
            <v>0</v>
          </cell>
        </row>
        <row r="581">
          <cell r="B581">
            <v>482</v>
          </cell>
          <cell r="C581" t="str">
            <v>RIVER VALLEY</v>
          </cell>
          <cell r="D581">
            <v>204</v>
          </cell>
          <cell r="E581" t="str">
            <v>NEWBURYPORT</v>
          </cell>
          <cell r="F581">
            <v>745</v>
          </cell>
          <cell r="G581" t="str">
            <v>PENTUCKET</v>
          </cell>
          <cell r="I581">
            <v>482204745</v>
          </cell>
          <cell r="J581">
            <v>0</v>
          </cell>
          <cell r="K581">
            <v>0</v>
          </cell>
        </row>
        <row r="582">
          <cell r="B582">
            <v>482</v>
          </cell>
          <cell r="C582" t="str">
            <v>RIVER VALLEY</v>
          </cell>
          <cell r="D582">
            <v>204</v>
          </cell>
          <cell r="E582" t="str">
            <v>NEWBURYPORT</v>
          </cell>
          <cell r="F582">
            <v>773</v>
          </cell>
          <cell r="G582" t="str">
            <v>TRITON</v>
          </cell>
          <cell r="I582">
            <v>482204773</v>
          </cell>
          <cell r="J582">
            <v>0</v>
          </cell>
          <cell r="K582">
            <v>0</v>
          </cell>
        </row>
        <row r="583">
          <cell r="B583">
            <v>483</v>
          </cell>
          <cell r="C583" t="str">
            <v>RISING TIDE</v>
          </cell>
          <cell r="D583">
            <v>239</v>
          </cell>
          <cell r="E583" t="str">
            <v>PLYMOUTH</v>
          </cell>
          <cell r="F583">
            <v>20</v>
          </cell>
          <cell r="G583" t="str">
            <v>BARNSTABLE</v>
          </cell>
          <cell r="I583">
            <v>483239020</v>
          </cell>
          <cell r="J583">
            <v>0</v>
          </cell>
          <cell r="K583">
            <v>0</v>
          </cell>
        </row>
        <row r="584">
          <cell r="B584">
            <v>483</v>
          </cell>
          <cell r="C584" t="str">
            <v>RISING TIDE</v>
          </cell>
          <cell r="D584">
            <v>239</v>
          </cell>
          <cell r="E584" t="str">
            <v>PLYMOUTH</v>
          </cell>
          <cell r="F584">
            <v>36</v>
          </cell>
          <cell r="G584" t="str">
            <v>BOURNE</v>
          </cell>
          <cell r="I584">
            <v>483239036</v>
          </cell>
          <cell r="J584">
            <v>0</v>
          </cell>
          <cell r="K584">
            <v>0</v>
          </cell>
        </row>
        <row r="585">
          <cell r="B585">
            <v>483</v>
          </cell>
          <cell r="C585" t="str">
            <v>RISING TIDE</v>
          </cell>
          <cell r="D585">
            <v>239</v>
          </cell>
          <cell r="E585" t="str">
            <v>PLYMOUTH</v>
          </cell>
          <cell r="F585">
            <v>52</v>
          </cell>
          <cell r="G585" t="str">
            <v>CARVER</v>
          </cell>
          <cell r="I585">
            <v>483239052</v>
          </cell>
          <cell r="J585">
            <v>0</v>
          </cell>
          <cell r="K585">
            <v>0</v>
          </cell>
        </row>
        <row r="586">
          <cell r="B586">
            <v>483</v>
          </cell>
          <cell r="C586" t="str">
            <v>RISING TIDE</v>
          </cell>
          <cell r="D586">
            <v>239</v>
          </cell>
          <cell r="E586" t="str">
            <v>PLYMOUTH</v>
          </cell>
          <cell r="F586">
            <v>82</v>
          </cell>
          <cell r="G586" t="str">
            <v>DUXBURY</v>
          </cell>
          <cell r="I586">
            <v>483239082</v>
          </cell>
          <cell r="J586">
            <v>0</v>
          </cell>
          <cell r="K586">
            <v>0</v>
          </cell>
        </row>
        <row r="587">
          <cell r="B587">
            <v>483</v>
          </cell>
          <cell r="C587" t="str">
            <v>RISING TIDE</v>
          </cell>
          <cell r="D587">
            <v>239</v>
          </cell>
          <cell r="E587" t="str">
            <v>PLYMOUTH</v>
          </cell>
          <cell r="F587">
            <v>83</v>
          </cell>
          <cell r="G587" t="str">
            <v>EAST BRIDGEWATER</v>
          </cell>
          <cell r="I587">
            <v>483239083</v>
          </cell>
          <cell r="J587">
            <v>0</v>
          </cell>
          <cell r="K587">
            <v>0</v>
          </cell>
        </row>
        <row r="588">
          <cell r="B588">
            <v>483</v>
          </cell>
          <cell r="C588" t="str">
            <v>RISING TIDE</v>
          </cell>
          <cell r="D588">
            <v>239</v>
          </cell>
          <cell r="E588" t="str">
            <v>PLYMOUTH</v>
          </cell>
          <cell r="F588">
            <v>96</v>
          </cell>
          <cell r="G588" t="str">
            <v>FALMOUTH</v>
          </cell>
          <cell r="I588">
            <v>483239096</v>
          </cell>
          <cell r="J588">
            <v>0</v>
          </cell>
          <cell r="K588">
            <v>0</v>
          </cell>
        </row>
        <row r="589">
          <cell r="B589">
            <v>483</v>
          </cell>
          <cell r="C589" t="str">
            <v>RISING TIDE</v>
          </cell>
          <cell r="D589">
            <v>239</v>
          </cell>
          <cell r="E589" t="str">
            <v>PLYMOUTH</v>
          </cell>
          <cell r="F589">
            <v>118</v>
          </cell>
          <cell r="G589" t="str">
            <v>HALIFAX</v>
          </cell>
          <cell r="I589">
            <v>483239118</v>
          </cell>
          <cell r="J589">
            <v>0</v>
          </cell>
          <cell r="K589">
            <v>0</v>
          </cell>
        </row>
        <row r="590">
          <cell r="B590">
            <v>483</v>
          </cell>
          <cell r="C590" t="str">
            <v>RISING TIDE</v>
          </cell>
          <cell r="D590">
            <v>239</v>
          </cell>
          <cell r="E590" t="str">
            <v>PLYMOUTH</v>
          </cell>
          <cell r="F590">
            <v>122</v>
          </cell>
          <cell r="G590" t="str">
            <v>HANOVER</v>
          </cell>
          <cell r="I590">
            <v>483239122</v>
          </cell>
          <cell r="J590">
            <v>0</v>
          </cell>
          <cell r="K590">
            <v>0</v>
          </cell>
        </row>
        <row r="591">
          <cell r="B591">
            <v>483</v>
          </cell>
          <cell r="C591" t="str">
            <v>RISING TIDE</v>
          </cell>
          <cell r="D591">
            <v>239</v>
          </cell>
          <cell r="E591" t="str">
            <v>PLYMOUTH</v>
          </cell>
          <cell r="F591">
            <v>145</v>
          </cell>
          <cell r="G591" t="str">
            <v>KINGSTON</v>
          </cell>
          <cell r="I591">
            <v>483239145</v>
          </cell>
          <cell r="J591">
            <v>0</v>
          </cell>
          <cell r="K591">
            <v>0</v>
          </cell>
        </row>
        <row r="592">
          <cell r="B592">
            <v>483</v>
          </cell>
          <cell r="C592" t="str">
            <v>RISING TIDE</v>
          </cell>
          <cell r="D592">
            <v>239</v>
          </cell>
          <cell r="E592" t="str">
            <v>PLYMOUTH</v>
          </cell>
          <cell r="F592">
            <v>171</v>
          </cell>
          <cell r="G592" t="str">
            <v>MARSHFIELD</v>
          </cell>
          <cell r="I592">
            <v>483239171</v>
          </cell>
          <cell r="J592">
            <v>0</v>
          </cell>
          <cell r="K592">
            <v>0</v>
          </cell>
        </row>
        <row r="593">
          <cell r="B593">
            <v>483</v>
          </cell>
          <cell r="C593" t="str">
            <v>RISING TIDE</v>
          </cell>
          <cell r="D593">
            <v>239</v>
          </cell>
          <cell r="E593" t="str">
            <v>PLYMOUTH</v>
          </cell>
          <cell r="F593">
            <v>172</v>
          </cell>
          <cell r="G593" t="str">
            <v>MASHPEE</v>
          </cell>
          <cell r="I593">
            <v>483239172</v>
          </cell>
          <cell r="J593">
            <v>0</v>
          </cell>
          <cell r="K593">
            <v>0</v>
          </cell>
        </row>
        <row r="594">
          <cell r="B594">
            <v>483</v>
          </cell>
          <cell r="C594" t="str">
            <v>RISING TIDE</v>
          </cell>
          <cell r="D594">
            <v>239</v>
          </cell>
          <cell r="E594" t="str">
            <v>PLYMOUTH</v>
          </cell>
          <cell r="F594">
            <v>182</v>
          </cell>
          <cell r="G594" t="str">
            <v>MIDDLEBOROUGH</v>
          </cell>
          <cell r="I594">
            <v>483239182</v>
          </cell>
          <cell r="J594">
            <v>0</v>
          </cell>
          <cell r="K594">
            <v>0</v>
          </cell>
        </row>
        <row r="595">
          <cell r="B595">
            <v>483</v>
          </cell>
          <cell r="C595" t="str">
            <v>RISING TIDE</v>
          </cell>
          <cell r="D595">
            <v>239</v>
          </cell>
          <cell r="E595" t="str">
            <v>PLYMOUTH</v>
          </cell>
          <cell r="F595">
            <v>231</v>
          </cell>
          <cell r="G595" t="str">
            <v>PEMBROKE</v>
          </cell>
          <cell r="I595">
            <v>483239231</v>
          </cell>
          <cell r="J595">
            <v>0</v>
          </cell>
          <cell r="K595">
            <v>0</v>
          </cell>
        </row>
        <row r="596">
          <cell r="B596">
            <v>483</v>
          </cell>
          <cell r="C596" t="str">
            <v>RISING TIDE</v>
          </cell>
          <cell r="D596">
            <v>239</v>
          </cell>
          <cell r="E596" t="str">
            <v>PLYMOUTH</v>
          </cell>
          <cell r="F596">
            <v>239</v>
          </cell>
          <cell r="G596" t="str">
            <v>PLYMOUTH</v>
          </cell>
          <cell r="I596">
            <v>483239239</v>
          </cell>
          <cell r="J596">
            <v>0</v>
          </cell>
          <cell r="K596">
            <v>0</v>
          </cell>
        </row>
        <row r="597">
          <cell r="B597">
            <v>483</v>
          </cell>
          <cell r="C597" t="str">
            <v>RISING TIDE</v>
          </cell>
          <cell r="D597">
            <v>239</v>
          </cell>
          <cell r="E597" t="str">
            <v>PLYMOUTH</v>
          </cell>
          <cell r="F597">
            <v>240</v>
          </cell>
          <cell r="G597" t="str">
            <v>PLYMPTON</v>
          </cell>
          <cell r="I597">
            <v>483239240</v>
          </cell>
          <cell r="J597">
            <v>0</v>
          </cell>
          <cell r="K597">
            <v>0</v>
          </cell>
        </row>
        <row r="598">
          <cell r="B598">
            <v>483</v>
          </cell>
          <cell r="C598" t="str">
            <v>RISING TIDE</v>
          </cell>
          <cell r="D598">
            <v>239</v>
          </cell>
          <cell r="E598" t="str">
            <v>PLYMOUTH</v>
          </cell>
          <cell r="F598">
            <v>261</v>
          </cell>
          <cell r="G598" t="str">
            <v>SANDWICH</v>
          </cell>
          <cell r="I598">
            <v>483239261</v>
          </cell>
          <cell r="J598">
            <v>0</v>
          </cell>
          <cell r="K598">
            <v>0</v>
          </cell>
        </row>
        <row r="599">
          <cell r="B599">
            <v>483</v>
          </cell>
          <cell r="C599" t="str">
            <v>RISING TIDE</v>
          </cell>
          <cell r="D599">
            <v>239</v>
          </cell>
          <cell r="E599" t="str">
            <v>PLYMOUTH</v>
          </cell>
          <cell r="F599">
            <v>310</v>
          </cell>
          <cell r="G599" t="str">
            <v>WAREHAM</v>
          </cell>
          <cell r="I599">
            <v>483239310</v>
          </cell>
          <cell r="J599">
            <v>0</v>
          </cell>
          <cell r="K599">
            <v>0</v>
          </cell>
        </row>
        <row r="600">
          <cell r="B600">
            <v>483</v>
          </cell>
          <cell r="C600" t="str">
            <v>RISING TIDE</v>
          </cell>
          <cell r="D600">
            <v>239</v>
          </cell>
          <cell r="E600" t="str">
            <v>PLYMOUTH</v>
          </cell>
          <cell r="F600">
            <v>625</v>
          </cell>
          <cell r="G600" t="str">
            <v>BRIDGEWATER RAYNHAM</v>
          </cell>
          <cell r="I600">
            <v>483239625</v>
          </cell>
          <cell r="J600">
            <v>0</v>
          </cell>
          <cell r="K600">
            <v>0</v>
          </cell>
        </row>
        <row r="601">
          <cell r="B601">
            <v>483</v>
          </cell>
          <cell r="C601" t="str">
            <v>RISING TIDE</v>
          </cell>
          <cell r="D601">
            <v>239</v>
          </cell>
          <cell r="E601" t="str">
            <v>PLYMOUTH</v>
          </cell>
          <cell r="F601">
            <v>645</v>
          </cell>
          <cell r="G601" t="str">
            <v>DENNIS YARMOUTH</v>
          </cell>
          <cell r="I601">
            <v>483239645</v>
          </cell>
          <cell r="J601">
            <v>0</v>
          </cell>
          <cell r="K601">
            <v>0</v>
          </cell>
        </row>
        <row r="602">
          <cell r="B602">
            <v>483</v>
          </cell>
          <cell r="C602" t="str">
            <v>RISING TIDE</v>
          </cell>
          <cell r="D602">
            <v>239</v>
          </cell>
          <cell r="E602" t="str">
            <v>PLYMOUTH</v>
          </cell>
          <cell r="F602">
            <v>665</v>
          </cell>
          <cell r="G602" t="str">
            <v>FREETOWN LAKEVILLE</v>
          </cell>
          <cell r="I602">
            <v>483239665</v>
          </cell>
          <cell r="J602">
            <v>0</v>
          </cell>
          <cell r="K602">
            <v>0</v>
          </cell>
        </row>
        <row r="603">
          <cell r="B603">
            <v>483</v>
          </cell>
          <cell r="C603" t="str">
            <v>RISING TIDE</v>
          </cell>
          <cell r="D603">
            <v>239</v>
          </cell>
          <cell r="E603" t="str">
            <v>PLYMOUTH</v>
          </cell>
          <cell r="F603">
            <v>740</v>
          </cell>
          <cell r="G603" t="str">
            <v>OLD ROCHESTER</v>
          </cell>
          <cell r="I603">
            <v>483239740</v>
          </cell>
          <cell r="J603">
            <v>0</v>
          </cell>
          <cell r="K603">
            <v>0</v>
          </cell>
        </row>
        <row r="604">
          <cell r="B604">
            <v>483</v>
          </cell>
          <cell r="C604" t="str">
            <v>RISING TIDE</v>
          </cell>
          <cell r="D604">
            <v>239</v>
          </cell>
          <cell r="E604" t="str">
            <v>PLYMOUTH</v>
          </cell>
          <cell r="F604">
            <v>760</v>
          </cell>
          <cell r="G604" t="str">
            <v>SILVER LAKE</v>
          </cell>
          <cell r="I604">
            <v>483239760</v>
          </cell>
          <cell r="J604">
            <v>0</v>
          </cell>
          <cell r="K604">
            <v>0</v>
          </cell>
        </row>
        <row r="605">
          <cell r="B605">
            <v>484</v>
          </cell>
          <cell r="C605" t="str">
            <v>ROXBURY PREPARATORY</v>
          </cell>
          <cell r="D605">
            <v>35</v>
          </cell>
          <cell r="E605" t="str">
            <v>BOSTON</v>
          </cell>
          <cell r="F605">
            <v>18</v>
          </cell>
          <cell r="G605" t="str">
            <v>AVON</v>
          </cell>
          <cell r="I605">
            <v>484035018</v>
          </cell>
          <cell r="J605">
            <v>0</v>
          </cell>
          <cell r="K605">
            <v>0</v>
          </cell>
        </row>
        <row r="606">
          <cell r="B606">
            <v>484</v>
          </cell>
          <cell r="C606" t="str">
            <v>ROXBURY PREPARATORY</v>
          </cell>
          <cell r="D606">
            <v>35</v>
          </cell>
          <cell r="E606" t="str">
            <v>BOSTON</v>
          </cell>
          <cell r="F606">
            <v>35</v>
          </cell>
          <cell r="G606" t="str">
            <v>BOSTON</v>
          </cell>
          <cell r="I606">
            <v>484035035</v>
          </cell>
          <cell r="J606">
            <v>0</v>
          </cell>
          <cell r="K606">
            <v>-2419</v>
          </cell>
        </row>
        <row r="607">
          <cell r="B607">
            <v>484</v>
          </cell>
          <cell r="C607" t="str">
            <v>ROXBURY PREPARATORY</v>
          </cell>
          <cell r="D607">
            <v>35</v>
          </cell>
          <cell r="E607" t="str">
            <v>BOSTON</v>
          </cell>
          <cell r="F607">
            <v>44</v>
          </cell>
          <cell r="G607" t="str">
            <v>BROCKTON</v>
          </cell>
          <cell r="I607">
            <v>484035044</v>
          </cell>
          <cell r="J607">
            <v>0</v>
          </cell>
          <cell r="K607">
            <v>0</v>
          </cell>
        </row>
        <row r="608">
          <cell r="B608">
            <v>484</v>
          </cell>
          <cell r="C608" t="str">
            <v>ROXBURY PREPARATORY</v>
          </cell>
          <cell r="D608">
            <v>35</v>
          </cell>
          <cell r="E608" t="str">
            <v>BOSTON</v>
          </cell>
          <cell r="F608">
            <v>46</v>
          </cell>
          <cell r="G608" t="str">
            <v>BROOKLINE</v>
          </cell>
          <cell r="I608">
            <v>484035046</v>
          </cell>
          <cell r="J608">
            <v>0</v>
          </cell>
          <cell r="K608">
            <v>0</v>
          </cell>
        </row>
        <row r="609">
          <cell r="B609">
            <v>484</v>
          </cell>
          <cell r="C609" t="str">
            <v>ROXBURY PREPARATORY</v>
          </cell>
          <cell r="D609">
            <v>35</v>
          </cell>
          <cell r="E609" t="str">
            <v>BOSTON</v>
          </cell>
          <cell r="F609">
            <v>57</v>
          </cell>
          <cell r="G609" t="str">
            <v>CHELSEA</v>
          </cell>
          <cell r="I609">
            <v>484035057</v>
          </cell>
          <cell r="J609">
            <v>0</v>
          </cell>
          <cell r="K609">
            <v>0</v>
          </cell>
        </row>
        <row r="610">
          <cell r="B610">
            <v>484</v>
          </cell>
          <cell r="C610" t="str">
            <v>ROXBURY PREPARATORY</v>
          </cell>
          <cell r="D610">
            <v>35</v>
          </cell>
          <cell r="E610" t="str">
            <v>BOSTON</v>
          </cell>
          <cell r="F610">
            <v>149</v>
          </cell>
          <cell r="G610" t="str">
            <v>LAWRENCE</v>
          </cell>
          <cell r="I610">
            <v>484035149</v>
          </cell>
          <cell r="J610">
            <v>0</v>
          </cell>
          <cell r="K610">
            <v>0</v>
          </cell>
        </row>
        <row r="611">
          <cell r="B611">
            <v>484</v>
          </cell>
          <cell r="C611" t="str">
            <v>ROXBURY PREPARATORY</v>
          </cell>
          <cell r="D611">
            <v>35</v>
          </cell>
          <cell r="E611" t="str">
            <v>BOSTON</v>
          </cell>
          <cell r="F611">
            <v>163</v>
          </cell>
          <cell r="G611" t="str">
            <v>LYNN</v>
          </cell>
          <cell r="I611">
            <v>484035163</v>
          </cell>
          <cell r="J611">
            <v>0</v>
          </cell>
          <cell r="K611">
            <v>0</v>
          </cell>
        </row>
        <row r="612">
          <cell r="B612">
            <v>484</v>
          </cell>
          <cell r="C612" t="str">
            <v>ROXBURY PREPARATORY</v>
          </cell>
          <cell r="D612">
            <v>35</v>
          </cell>
          <cell r="E612" t="str">
            <v>BOSTON</v>
          </cell>
          <cell r="F612">
            <v>189</v>
          </cell>
          <cell r="G612" t="str">
            <v>MILTON</v>
          </cell>
          <cell r="I612">
            <v>484035189</v>
          </cell>
          <cell r="J612">
            <v>0</v>
          </cell>
          <cell r="K612">
            <v>0</v>
          </cell>
        </row>
        <row r="613">
          <cell r="B613">
            <v>484</v>
          </cell>
          <cell r="C613" t="str">
            <v>ROXBURY PREPARATORY</v>
          </cell>
          <cell r="D613">
            <v>35</v>
          </cell>
          <cell r="E613" t="str">
            <v>BOSTON</v>
          </cell>
          <cell r="F613">
            <v>243</v>
          </cell>
          <cell r="G613" t="str">
            <v>QUINCY</v>
          </cell>
          <cell r="I613">
            <v>484035243</v>
          </cell>
          <cell r="J613">
            <v>0</v>
          </cell>
          <cell r="K613">
            <v>0</v>
          </cell>
        </row>
        <row r="614">
          <cell r="B614">
            <v>484</v>
          </cell>
          <cell r="C614" t="str">
            <v>ROXBURY PREPARATORY</v>
          </cell>
          <cell r="D614">
            <v>35</v>
          </cell>
          <cell r="E614" t="str">
            <v>BOSTON</v>
          </cell>
          <cell r="F614">
            <v>244</v>
          </cell>
          <cell r="G614" t="str">
            <v>RANDOLPH</v>
          </cell>
          <cell r="I614">
            <v>484035244</v>
          </cell>
          <cell r="J614">
            <v>0</v>
          </cell>
          <cell r="K614">
            <v>0</v>
          </cell>
        </row>
        <row r="615">
          <cell r="B615">
            <v>484</v>
          </cell>
          <cell r="C615" t="str">
            <v>ROXBURY PREPARATORY</v>
          </cell>
          <cell r="D615">
            <v>35</v>
          </cell>
          <cell r="E615" t="str">
            <v>BOSTON</v>
          </cell>
          <cell r="F615">
            <v>285</v>
          </cell>
          <cell r="G615" t="str">
            <v>STOUGHTON</v>
          </cell>
          <cell r="I615">
            <v>484035285</v>
          </cell>
          <cell r="J615">
            <v>0</v>
          </cell>
          <cell r="K615">
            <v>0</v>
          </cell>
        </row>
        <row r="616">
          <cell r="B616">
            <v>485</v>
          </cell>
          <cell r="C616" t="str">
            <v>SALEM ACADEMY</v>
          </cell>
          <cell r="D616">
            <v>258</v>
          </cell>
          <cell r="E616" t="str">
            <v>SALEM</v>
          </cell>
          <cell r="F616">
            <v>30</v>
          </cell>
          <cell r="G616" t="str">
            <v>BEVERLY</v>
          </cell>
          <cell r="I616">
            <v>485258030</v>
          </cell>
          <cell r="J616">
            <v>0</v>
          </cell>
          <cell r="K616">
            <v>0</v>
          </cell>
        </row>
        <row r="617">
          <cell r="B617">
            <v>485</v>
          </cell>
          <cell r="C617" t="str">
            <v>SALEM ACADEMY</v>
          </cell>
          <cell r="D617">
            <v>258</v>
          </cell>
          <cell r="E617" t="str">
            <v>SALEM</v>
          </cell>
          <cell r="F617">
            <v>35</v>
          </cell>
          <cell r="G617" t="str">
            <v>BOSTON</v>
          </cell>
          <cell r="I617">
            <v>485258035</v>
          </cell>
          <cell r="J617">
            <v>0</v>
          </cell>
          <cell r="K617">
            <v>0</v>
          </cell>
        </row>
        <row r="618">
          <cell r="B618">
            <v>485</v>
          </cell>
          <cell r="C618" t="str">
            <v>SALEM ACADEMY</v>
          </cell>
          <cell r="D618">
            <v>258</v>
          </cell>
          <cell r="E618" t="str">
            <v>SALEM</v>
          </cell>
          <cell r="F618">
            <v>71</v>
          </cell>
          <cell r="G618" t="str">
            <v>DANVERS</v>
          </cell>
          <cell r="I618">
            <v>485258071</v>
          </cell>
          <cell r="J618">
            <v>0</v>
          </cell>
          <cell r="K618">
            <v>0</v>
          </cell>
        </row>
        <row r="619">
          <cell r="B619">
            <v>485</v>
          </cell>
          <cell r="C619" t="str">
            <v>SALEM ACADEMY</v>
          </cell>
          <cell r="D619">
            <v>258</v>
          </cell>
          <cell r="E619" t="str">
            <v>SALEM</v>
          </cell>
          <cell r="F619">
            <v>163</v>
          </cell>
          <cell r="G619" t="str">
            <v>LYNN</v>
          </cell>
          <cell r="I619">
            <v>485258163</v>
          </cell>
          <cell r="J619">
            <v>0</v>
          </cell>
          <cell r="K619">
            <v>0</v>
          </cell>
        </row>
        <row r="620">
          <cell r="B620">
            <v>485</v>
          </cell>
          <cell r="C620" t="str">
            <v>SALEM ACADEMY</v>
          </cell>
          <cell r="D620">
            <v>258</v>
          </cell>
          <cell r="E620" t="str">
            <v>SALEM</v>
          </cell>
          <cell r="F620">
            <v>168</v>
          </cell>
          <cell r="G620" t="str">
            <v>MARBLEHEAD</v>
          </cell>
          <cell r="I620">
            <v>485258168</v>
          </cell>
          <cell r="J620">
            <v>0</v>
          </cell>
          <cell r="K620">
            <v>0</v>
          </cell>
        </row>
        <row r="621">
          <cell r="B621">
            <v>485</v>
          </cell>
          <cell r="C621" t="str">
            <v>SALEM ACADEMY</v>
          </cell>
          <cell r="D621">
            <v>258</v>
          </cell>
          <cell r="E621" t="str">
            <v>SALEM</v>
          </cell>
          <cell r="F621">
            <v>229</v>
          </cell>
          <cell r="G621" t="str">
            <v>PEABODY</v>
          </cell>
          <cell r="I621">
            <v>485258229</v>
          </cell>
          <cell r="J621">
            <v>0</v>
          </cell>
          <cell r="K621">
            <v>0</v>
          </cell>
        </row>
        <row r="622">
          <cell r="B622">
            <v>485</v>
          </cell>
          <cell r="C622" t="str">
            <v>SALEM ACADEMY</v>
          </cell>
          <cell r="D622">
            <v>258</v>
          </cell>
          <cell r="E622" t="str">
            <v>SALEM</v>
          </cell>
          <cell r="F622">
            <v>248</v>
          </cell>
          <cell r="G622" t="str">
            <v>REVERE</v>
          </cell>
          <cell r="I622">
            <v>485258248</v>
          </cell>
          <cell r="J622">
            <v>0</v>
          </cell>
          <cell r="K622">
            <v>0</v>
          </cell>
        </row>
        <row r="623">
          <cell r="B623">
            <v>485</v>
          </cell>
          <cell r="C623" t="str">
            <v>SALEM ACADEMY</v>
          </cell>
          <cell r="D623">
            <v>258</v>
          </cell>
          <cell r="E623" t="str">
            <v>SALEM</v>
          </cell>
          <cell r="F623">
            <v>258</v>
          </cell>
          <cell r="G623" t="str">
            <v>SALEM</v>
          </cell>
          <cell r="I623">
            <v>485258258</v>
          </cell>
          <cell r="J623">
            <v>0</v>
          </cell>
          <cell r="K623">
            <v>0</v>
          </cell>
        </row>
        <row r="624">
          <cell r="B624">
            <v>485</v>
          </cell>
          <cell r="C624" t="str">
            <v>SALEM ACADEMY</v>
          </cell>
          <cell r="D624">
            <v>258</v>
          </cell>
          <cell r="E624" t="str">
            <v>SALEM</v>
          </cell>
          <cell r="F624">
            <v>295</v>
          </cell>
          <cell r="G624" t="str">
            <v>TEWKSBURY</v>
          </cell>
          <cell r="I624">
            <v>485258295</v>
          </cell>
          <cell r="J624">
            <v>0</v>
          </cell>
          <cell r="K624">
            <v>0</v>
          </cell>
        </row>
        <row r="625">
          <cell r="B625">
            <v>485</v>
          </cell>
          <cell r="C625" t="str">
            <v>SALEM ACADEMY</v>
          </cell>
          <cell r="D625">
            <v>258</v>
          </cell>
          <cell r="E625" t="str">
            <v>SALEM</v>
          </cell>
          <cell r="F625">
            <v>675</v>
          </cell>
          <cell r="G625" t="str">
            <v>HAMILTON WENHAM</v>
          </cell>
          <cell r="I625">
            <v>485258675</v>
          </cell>
          <cell r="J625">
            <v>0</v>
          </cell>
          <cell r="K625">
            <v>0</v>
          </cell>
        </row>
        <row r="626">
          <cell r="B626">
            <v>486</v>
          </cell>
          <cell r="C626" t="str">
            <v>SEVEN HILLS</v>
          </cell>
          <cell r="D626">
            <v>348</v>
          </cell>
          <cell r="E626" t="str">
            <v>WORCESTER</v>
          </cell>
          <cell r="F626">
            <v>97</v>
          </cell>
          <cell r="G626" t="str">
            <v>FITCHBURG</v>
          </cell>
          <cell r="I626">
            <v>486348097</v>
          </cell>
          <cell r="J626">
            <v>0</v>
          </cell>
          <cell r="K626">
            <v>0</v>
          </cell>
        </row>
        <row r="627">
          <cell r="B627">
            <v>486</v>
          </cell>
          <cell r="C627" t="str">
            <v>SEVEN HILLS</v>
          </cell>
          <cell r="D627">
            <v>348</v>
          </cell>
          <cell r="E627" t="str">
            <v>WORCESTER</v>
          </cell>
          <cell r="F627">
            <v>110</v>
          </cell>
          <cell r="G627" t="str">
            <v>GRAFTON</v>
          </cell>
          <cell r="I627">
            <v>486348110</v>
          </cell>
          <cell r="J627">
            <v>0</v>
          </cell>
          <cell r="K627">
            <v>0</v>
          </cell>
        </row>
        <row r="628">
          <cell r="B628">
            <v>486</v>
          </cell>
          <cell r="C628" t="str">
            <v>SEVEN HILLS</v>
          </cell>
          <cell r="D628">
            <v>348</v>
          </cell>
          <cell r="E628" t="str">
            <v>WORCESTER</v>
          </cell>
          <cell r="F628">
            <v>151</v>
          </cell>
          <cell r="G628" t="str">
            <v>LEICESTER</v>
          </cell>
          <cell r="I628">
            <v>486348151</v>
          </cell>
          <cell r="J628">
            <v>0</v>
          </cell>
          <cell r="K628">
            <v>0</v>
          </cell>
        </row>
        <row r="629">
          <cell r="B629">
            <v>486</v>
          </cell>
          <cell r="C629" t="str">
            <v>SEVEN HILLS</v>
          </cell>
          <cell r="D629">
            <v>348</v>
          </cell>
          <cell r="E629" t="str">
            <v>WORCESTER</v>
          </cell>
          <cell r="F629">
            <v>186</v>
          </cell>
          <cell r="G629" t="str">
            <v>MILLBURY</v>
          </cell>
          <cell r="I629">
            <v>486348186</v>
          </cell>
          <cell r="J629">
            <v>0</v>
          </cell>
          <cell r="K629">
            <v>0</v>
          </cell>
        </row>
        <row r="630">
          <cell r="B630">
            <v>486</v>
          </cell>
          <cell r="C630" t="str">
            <v>SEVEN HILLS</v>
          </cell>
          <cell r="D630">
            <v>348</v>
          </cell>
          <cell r="E630" t="str">
            <v>WORCESTER</v>
          </cell>
          <cell r="F630">
            <v>214</v>
          </cell>
          <cell r="G630" t="str">
            <v>NORTHBRIDGE</v>
          </cell>
          <cell r="I630">
            <v>486348214</v>
          </cell>
          <cell r="J630">
            <v>0</v>
          </cell>
          <cell r="K630">
            <v>0</v>
          </cell>
        </row>
        <row r="631">
          <cell r="B631">
            <v>486</v>
          </cell>
          <cell r="C631" t="str">
            <v>SEVEN HILLS</v>
          </cell>
          <cell r="D631">
            <v>348</v>
          </cell>
          <cell r="E631" t="str">
            <v>WORCESTER</v>
          </cell>
          <cell r="F631">
            <v>316</v>
          </cell>
          <cell r="G631" t="str">
            <v>WEBSTER</v>
          </cell>
          <cell r="I631">
            <v>486348316</v>
          </cell>
          <cell r="J631">
            <v>0</v>
          </cell>
          <cell r="K631">
            <v>0</v>
          </cell>
        </row>
        <row r="632">
          <cell r="B632">
            <v>486</v>
          </cell>
          <cell r="C632" t="str">
            <v>SEVEN HILLS</v>
          </cell>
          <cell r="D632">
            <v>348</v>
          </cell>
          <cell r="E632" t="str">
            <v>WORCESTER</v>
          </cell>
          <cell r="F632">
            <v>348</v>
          </cell>
          <cell r="G632" t="str">
            <v>WORCESTER</v>
          </cell>
          <cell r="I632">
            <v>486348348</v>
          </cell>
          <cell r="J632">
            <v>0</v>
          </cell>
          <cell r="K632">
            <v>0</v>
          </cell>
        </row>
        <row r="633">
          <cell r="B633">
            <v>486</v>
          </cell>
          <cell r="C633" t="str">
            <v>SEVEN HILLS</v>
          </cell>
          <cell r="D633">
            <v>348</v>
          </cell>
          <cell r="E633" t="str">
            <v>WORCESTER</v>
          </cell>
          <cell r="F633">
            <v>767</v>
          </cell>
          <cell r="G633" t="str">
            <v>SPENCER EAST BROOKFIELD</v>
          </cell>
          <cell r="I633">
            <v>486348767</v>
          </cell>
          <cell r="J633">
            <v>0</v>
          </cell>
          <cell r="K633">
            <v>0</v>
          </cell>
        </row>
        <row r="634">
          <cell r="B634">
            <v>487</v>
          </cell>
          <cell r="C634" t="str">
            <v>PROSPECT HILL ACADEMY</v>
          </cell>
          <cell r="D634">
            <v>49</v>
          </cell>
          <cell r="E634" t="str">
            <v>CAMBRIDGE</v>
          </cell>
          <cell r="F634">
            <v>31</v>
          </cell>
          <cell r="G634" t="str">
            <v>BILLERICA</v>
          </cell>
          <cell r="I634">
            <v>487049031</v>
          </cell>
          <cell r="J634">
            <v>0</v>
          </cell>
          <cell r="K634">
            <v>0</v>
          </cell>
        </row>
        <row r="635">
          <cell r="B635">
            <v>487</v>
          </cell>
          <cell r="C635" t="str">
            <v>PROSPECT HILL ACADEMY</v>
          </cell>
          <cell r="D635">
            <v>49</v>
          </cell>
          <cell r="E635" t="str">
            <v>CAMBRIDGE</v>
          </cell>
          <cell r="F635">
            <v>35</v>
          </cell>
          <cell r="G635" t="str">
            <v>BOSTON</v>
          </cell>
          <cell r="I635">
            <v>487049035</v>
          </cell>
          <cell r="J635">
            <v>0</v>
          </cell>
          <cell r="K635">
            <v>0</v>
          </cell>
        </row>
        <row r="636">
          <cell r="B636">
            <v>487</v>
          </cell>
          <cell r="C636" t="str">
            <v>PROSPECT HILL ACADEMY</v>
          </cell>
          <cell r="D636">
            <v>49</v>
          </cell>
          <cell r="E636" t="str">
            <v>CAMBRIDGE</v>
          </cell>
          <cell r="F636">
            <v>44</v>
          </cell>
          <cell r="G636" t="str">
            <v>BROCKTON</v>
          </cell>
          <cell r="I636">
            <v>487049044</v>
          </cell>
          <cell r="J636">
            <v>0</v>
          </cell>
          <cell r="K636">
            <v>0</v>
          </cell>
        </row>
        <row r="637">
          <cell r="B637">
            <v>487</v>
          </cell>
          <cell r="C637" t="str">
            <v>PROSPECT HILL ACADEMY</v>
          </cell>
          <cell r="D637">
            <v>49</v>
          </cell>
          <cell r="E637" t="str">
            <v>CAMBRIDGE</v>
          </cell>
          <cell r="F637">
            <v>49</v>
          </cell>
          <cell r="G637" t="str">
            <v>CAMBRIDGE</v>
          </cell>
          <cell r="I637">
            <v>487049049</v>
          </cell>
          <cell r="J637">
            <v>0</v>
          </cell>
          <cell r="K637">
            <v>0</v>
          </cell>
        </row>
        <row r="638">
          <cell r="B638">
            <v>487</v>
          </cell>
          <cell r="C638" t="str">
            <v>PROSPECT HILL ACADEMY</v>
          </cell>
          <cell r="D638">
            <v>49</v>
          </cell>
          <cell r="E638" t="str">
            <v>CAMBRIDGE</v>
          </cell>
          <cell r="F638">
            <v>57</v>
          </cell>
          <cell r="G638" t="str">
            <v>CHELSEA</v>
          </cell>
          <cell r="I638">
            <v>487049057</v>
          </cell>
          <cell r="J638">
            <v>0</v>
          </cell>
          <cell r="K638">
            <v>0</v>
          </cell>
        </row>
        <row r="639">
          <cell r="B639">
            <v>487</v>
          </cell>
          <cell r="C639" t="str">
            <v>PROSPECT HILL ACADEMY</v>
          </cell>
          <cell r="D639">
            <v>49</v>
          </cell>
          <cell r="E639" t="str">
            <v>CAMBRIDGE</v>
          </cell>
          <cell r="F639">
            <v>93</v>
          </cell>
          <cell r="G639" t="str">
            <v>EVERETT</v>
          </cell>
          <cell r="I639">
            <v>487049093</v>
          </cell>
          <cell r="J639">
            <v>0</v>
          </cell>
          <cell r="K639">
            <v>0</v>
          </cell>
        </row>
        <row r="640">
          <cell r="B640">
            <v>487</v>
          </cell>
          <cell r="C640" t="str">
            <v>PROSPECT HILL ACADEMY</v>
          </cell>
          <cell r="D640">
            <v>49</v>
          </cell>
          <cell r="E640" t="str">
            <v>CAMBRIDGE</v>
          </cell>
          <cell r="F640">
            <v>128</v>
          </cell>
          <cell r="G640" t="str">
            <v>HAVERHILL</v>
          </cell>
          <cell r="I640">
            <v>487049128</v>
          </cell>
          <cell r="J640">
            <v>0</v>
          </cell>
          <cell r="K640">
            <v>0</v>
          </cell>
        </row>
        <row r="641">
          <cell r="B641">
            <v>487</v>
          </cell>
          <cell r="C641" t="str">
            <v>PROSPECT HILL ACADEMY</v>
          </cell>
          <cell r="D641">
            <v>49</v>
          </cell>
          <cell r="E641" t="str">
            <v>CAMBRIDGE</v>
          </cell>
          <cell r="F641">
            <v>149</v>
          </cell>
          <cell r="G641" t="str">
            <v>LAWRENCE</v>
          </cell>
          <cell r="I641">
            <v>487049149</v>
          </cell>
          <cell r="J641">
            <v>0</v>
          </cell>
          <cell r="K641">
            <v>0</v>
          </cell>
        </row>
        <row r="642">
          <cell r="B642">
            <v>487</v>
          </cell>
          <cell r="C642" t="str">
            <v>PROSPECT HILL ACADEMY</v>
          </cell>
          <cell r="D642">
            <v>49</v>
          </cell>
          <cell r="E642" t="str">
            <v>CAMBRIDGE</v>
          </cell>
          <cell r="F642">
            <v>153</v>
          </cell>
          <cell r="G642" t="str">
            <v>LEOMINSTER</v>
          </cell>
          <cell r="I642">
            <v>487049153</v>
          </cell>
          <cell r="J642">
            <v>0</v>
          </cell>
          <cell r="K642">
            <v>0</v>
          </cell>
        </row>
        <row r="643">
          <cell r="B643">
            <v>487</v>
          </cell>
          <cell r="C643" t="str">
            <v>PROSPECT HILL ACADEMY</v>
          </cell>
          <cell r="D643">
            <v>49</v>
          </cell>
          <cell r="E643" t="str">
            <v>CAMBRIDGE</v>
          </cell>
          <cell r="F643">
            <v>163</v>
          </cell>
          <cell r="G643" t="str">
            <v>LYNN</v>
          </cell>
          <cell r="I643">
            <v>487049163</v>
          </cell>
          <cell r="J643">
            <v>0</v>
          </cell>
          <cell r="K643">
            <v>0</v>
          </cell>
        </row>
        <row r="644">
          <cell r="B644">
            <v>487</v>
          </cell>
          <cell r="C644" t="str">
            <v>PROSPECT HILL ACADEMY</v>
          </cell>
          <cell r="D644">
            <v>49</v>
          </cell>
          <cell r="E644" t="str">
            <v>CAMBRIDGE</v>
          </cell>
          <cell r="F644">
            <v>165</v>
          </cell>
          <cell r="G644" t="str">
            <v>MALDEN</v>
          </cell>
          <cell r="I644">
            <v>487049165</v>
          </cell>
          <cell r="J644">
            <v>0</v>
          </cell>
          <cell r="K644">
            <v>23416.826792250329</v>
          </cell>
        </row>
        <row r="645">
          <cell r="B645">
            <v>487</v>
          </cell>
          <cell r="C645" t="str">
            <v>PROSPECT HILL ACADEMY</v>
          </cell>
          <cell r="D645">
            <v>49</v>
          </cell>
          <cell r="E645" t="str">
            <v>CAMBRIDGE</v>
          </cell>
          <cell r="F645">
            <v>176</v>
          </cell>
          <cell r="G645" t="str">
            <v>MEDFORD</v>
          </cell>
          <cell r="I645">
            <v>487049176</v>
          </cell>
          <cell r="J645">
            <v>0</v>
          </cell>
          <cell r="K645">
            <v>0</v>
          </cell>
        </row>
        <row r="646">
          <cell r="B646">
            <v>487</v>
          </cell>
          <cell r="C646" t="str">
            <v>PROSPECT HILL ACADEMY</v>
          </cell>
          <cell r="D646">
            <v>49</v>
          </cell>
          <cell r="E646" t="str">
            <v>CAMBRIDGE</v>
          </cell>
          <cell r="F646">
            <v>181</v>
          </cell>
          <cell r="G646" t="str">
            <v>METHUEN</v>
          </cell>
          <cell r="I646">
            <v>487049181</v>
          </cell>
          <cell r="J646">
            <v>0</v>
          </cell>
          <cell r="K646">
            <v>0</v>
          </cell>
        </row>
        <row r="647">
          <cell r="B647">
            <v>487</v>
          </cell>
          <cell r="C647" t="str">
            <v>PROSPECT HILL ACADEMY</v>
          </cell>
          <cell r="D647">
            <v>49</v>
          </cell>
          <cell r="E647" t="str">
            <v>CAMBRIDGE</v>
          </cell>
          <cell r="F647">
            <v>244</v>
          </cell>
          <cell r="G647" t="str">
            <v>RANDOLPH</v>
          </cell>
          <cell r="I647">
            <v>487049244</v>
          </cell>
          <cell r="J647">
            <v>0</v>
          </cell>
          <cell r="K647">
            <v>0</v>
          </cell>
        </row>
        <row r="648">
          <cell r="B648">
            <v>487</v>
          </cell>
          <cell r="C648" t="str">
            <v>PROSPECT HILL ACADEMY</v>
          </cell>
          <cell r="D648">
            <v>49</v>
          </cell>
          <cell r="E648" t="str">
            <v>CAMBRIDGE</v>
          </cell>
          <cell r="F648">
            <v>248</v>
          </cell>
          <cell r="G648" t="str">
            <v>REVERE</v>
          </cell>
          <cell r="I648">
            <v>487049248</v>
          </cell>
          <cell r="J648">
            <v>0</v>
          </cell>
          <cell r="K648">
            <v>0</v>
          </cell>
        </row>
        <row r="649">
          <cell r="B649">
            <v>487</v>
          </cell>
          <cell r="C649" t="str">
            <v>PROSPECT HILL ACADEMY</v>
          </cell>
          <cell r="D649">
            <v>49</v>
          </cell>
          <cell r="E649" t="str">
            <v>CAMBRIDGE</v>
          </cell>
          <cell r="F649">
            <v>262</v>
          </cell>
          <cell r="G649" t="str">
            <v>SAUGUS</v>
          </cell>
          <cell r="I649">
            <v>487049262</v>
          </cell>
          <cell r="J649">
            <v>0</v>
          </cell>
          <cell r="K649">
            <v>0</v>
          </cell>
        </row>
        <row r="650">
          <cell r="B650">
            <v>487</v>
          </cell>
          <cell r="C650" t="str">
            <v>PROSPECT HILL ACADEMY</v>
          </cell>
          <cell r="D650">
            <v>49</v>
          </cell>
          <cell r="E650" t="str">
            <v>CAMBRIDGE</v>
          </cell>
          <cell r="F650">
            <v>274</v>
          </cell>
          <cell r="G650" t="str">
            <v>SOMERVILLE</v>
          </cell>
          <cell r="I650">
            <v>487049274</v>
          </cell>
          <cell r="J650">
            <v>0</v>
          </cell>
          <cell r="K650">
            <v>0</v>
          </cell>
        </row>
        <row r="651">
          <cell r="B651">
            <v>487</v>
          </cell>
          <cell r="C651" t="str">
            <v>PROSPECT HILL ACADEMY</v>
          </cell>
          <cell r="D651">
            <v>49</v>
          </cell>
          <cell r="E651" t="str">
            <v>CAMBRIDGE</v>
          </cell>
          <cell r="F651">
            <v>284</v>
          </cell>
          <cell r="G651" t="str">
            <v>STONEHAM</v>
          </cell>
          <cell r="I651">
            <v>487049284</v>
          </cell>
          <cell r="J651">
            <v>0</v>
          </cell>
          <cell r="K651">
            <v>0</v>
          </cell>
        </row>
        <row r="652">
          <cell r="B652">
            <v>487</v>
          </cell>
          <cell r="C652" t="str">
            <v>PROSPECT HILL ACADEMY</v>
          </cell>
          <cell r="D652">
            <v>49</v>
          </cell>
          <cell r="E652" t="str">
            <v>CAMBRIDGE</v>
          </cell>
          <cell r="F652">
            <v>308</v>
          </cell>
          <cell r="G652" t="str">
            <v>WALTHAM</v>
          </cell>
          <cell r="I652">
            <v>487049308</v>
          </cell>
          <cell r="J652">
            <v>0</v>
          </cell>
          <cell r="K652">
            <v>0</v>
          </cell>
        </row>
        <row r="653">
          <cell r="B653">
            <v>487</v>
          </cell>
          <cell r="C653" t="str">
            <v>PROSPECT HILL ACADEMY</v>
          </cell>
          <cell r="D653">
            <v>49</v>
          </cell>
          <cell r="E653" t="str">
            <v>CAMBRIDGE</v>
          </cell>
          <cell r="F653">
            <v>314</v>
          </cell>
          <cell r="G653" t="str">
            <v>WATERTOWN</v>
          </cell>
          <cell r="I653">
            <v>487049314</v>
          </cell>
          <cell r="J653">
            <v>0</v>
          </cell>
          <cell r="K653">
            <v>0</v>
          </cell>
        </row>
        <row r="654">
          <cell r="B654">
            <v>487</v>
          </cell>
          <cell r="C654" t="str">
            <v>PROSPECT HILL ACADEMY</v>
          </cell>
          <cell r="D654">
            <v>274</v>
          </cell>
          <cell r="E654" t="str">
            <v>SOMERVILLE</v>
          </cell>
          <cell r="F654">
            <v>31</v>
          </cell>
          <cell r="G654" t="str">
            <v>BILLERICA</v>
          </cell>
          <cell r="I654">
            <v>487274031</v>
          </cell>
          <cell r="J654">
            <v>0</v>
          </cell>
          <cell r="K654">
            <v>0</v>
          </cell>
        </row>
        <row r="655">
          <cell r="B655">
            <v>487</v>
          </cell>
          <cell r="C655" t="str">
            <v>PROSPECT HILL ACADEMY</v>
          </cell>
          <cell r="D655">
            <v>274</v>
          </cell>
          <cell r="E655" t="str">
            <v>SOMERVILLE</v>
          </cell>
          <cell r="F655">
            <v>35</v>
          </cell>
          <cell r="G655" t="str">
            <v>BOSTON</v>
          </cell>
          <cell r="I655">
            <v>487274035</v>
          </cell>
          <cell r="J655">
            <v>0</v>
          </cell>
          <cell r="K655">
            <v>0</v>
          </cell>
        </row>
        <row r="656">
          <cell r="B656">
            <v>487</v>
          </cell>
          <cell r="C656" t="str">
            <v>PROSPECT HILL ACADEMY</v>
          </cell>
          <cell r="D656">
            <v>274</v>
          </cell>
          <cell r="E656" t="str">
            <v>SOMERVILLE</v>
          </cell>
          <cell r="F656">
            <v>44</v>
          </cell>
          <cell r="G656" t="str">
            <v>BROCKTON</v>
          </cell>
          <cell r="I656">
            <v>487274044</v>
          </cell>
          <cell r="J656">
            <v>0</v>
          </cell>
          <cell r="K656">
            <v>0</v>
          </cell>
        </row>
        <row r="657">
          <cell r="B657">
            <v>487</v>
          </cell>
          <cell r="C657" t="str">
            <v>PROSPECT HILL ACADEMY</v>
          </cell>
          <cell r="D657">
            <v>274</v>
          </cell>
          <cell r="E657" t="str">
            <v>SOMERVILLE</v>
          </cell>
          <cell r="F657">
            <v>46</v>
          </cell>
          <cell r="G657" t="str">
            <v>BROOKLINE</v>
          </cell>
          <cell r="I657">
            <v>487274046</v>
          </cell>
          <cell r="J657">
            <v>0</v>
          </cell>
          <cell r="K657">
            <v>0</v>
          </cell>
        </row>
        <row r="658">
          <cell r="B658">
            <v>487</v>
          </cell>
          <cell r="C658" t="str">
            <v>PROSPECT HILL ACADEMY</v>
          </cell>
          <cell r="D658">
            <v>274</v>
          </cell>
          <cell r="E658" t="str">
            <v>SOMERVILLE</v>
          </cell>
          <cell r="F658">
            <v>48</v>
          </cell>
          <cell r="G658" t="str">
            <v>BURLINGTON</v>
          </cell>
          <cell r="I658">
            <v>487274048</v>
          </cell>
          <cell r="J658">
            <v>0</v>
          </cell>
          <cell r="K658">
            <v>0</v>
          </cell>
        </row>
        <row r="659">
          <cell r="B659">
            <v>487</v>
          </cell>
          <cell r="C659" t="str">
            <v>PROSPECT HILL ACADEMY</v>
          </cell>
          <cell r="D659">
            <v>274</v>
          </cell>
          <cell r="E659" t="str">
            <v>SOMERVILLE</v>
          </cell>
          <cell r="F659">
            <v>49</v>
          </cell>
          <cell r="G659" t="str">
            <v>CAMBRIDGE</v>
          </cell>
          <cell r="I659">
            <v>487274049</v>
          </cell>
          <cell r="J659">
            <v>0</v>
          </cell>
          <cell r="K659">
            <v>0</v>
          </cell>
        </row>
        <row r="660">
          <cell r="B660">
            <v>487</v>
          </cell>
          <cell r="C660" t="str">
            <v>PROSPECT HILL ACADEMY</v>
          </cell>
          <cell r="D660">
            <v>274</v>
          </cell>
          <cell r="E660" t="str">
            <v>SOMERVILLE</v>
          </cell>
          <cell r="F660">
            <v>57</v>
          </cell>
          <cell r="G660" t="str">
            <v>CHELSEA</v>
          </cell>
          <cell r="I660">
            <v>487274057</v>
          </cell>
          <cell r="J660">
            <v>0</v>
          </cell>
          <cell r="K660">
            <v>0</v>
          </cell>
        </row>
        <row r="661">
          <cell r="B661">
            <v>487</v>
          </cell>
          <cell r="C661" t="str">
            <v>PROSPECT HILL ACADEMY</v>
          </cell>
          <cell r="D661">
            <v>274</v>
          </cell>
          <cell r="E661" t="str">
            <v>SOMERVILLE</v>
          </cell>
          <cell r="F661">
            <v>93</v>
          </cell>
          <cell r="G661" t="str">
            <v>EVERETT</v>
          </cell>
          <cell r="I661">
            <v>487274093</v>
          </cell>
          <cell r="J661">
            <v>0</v>
          </cell>
          <cell r="K661">
            <v>0</v>
          </cell>
        </row>
        <row r="662">
          <cell r="B662">
            <v>487</v>
          </cell>
          <cell r="C662" t="str">
            <v>PROSPECT HILL ACADEMY</v>
          </cell>
          <cell r="D662">
            <v>274</v>
          </cell>
          <cell r="E662" t="str">
            <v>SOMERVILLE</v>
          </cell>
          <cell r="F662">
            <v>128</v>
          </cell>
          <cell r="G662" t="str">
            <v>HAVERHILL</v>
          </cell>
          <cell r="I662">
            <v>487274128</v>
          </cell>
          <cell r="J662">
            <v>0</v>
          </cell>
          <cell r="K662">
            <v>0</v>
          </cell>
        </row>
        <row r="663">
          <cell r="B663">
            <v>487</v>
          </cell>
          <cell r="C663" t="str">
            <v>PROSPECT HILL ACADEMY</v>
          </cell>
          <cell r="D663">
            <v>274</v>
          </cell>
          <cell r="E663" t="str">
            <v>SOMERVILLE</v>
          </cell>
          <cell r="F663">
            <v>149</v>
          </cell>
          <cell r="G663" t="str">
            <v>LAWRENCE</v>
          </cell>
          <cell r="I663">
            <v>487274149</v>
          </cell>
          <cell r="J663">
            <v>0</v>
          </cell>
          <cell r="K663">
            <v>0</v>
          </cell>
        </row>
        <row r="664">
          <cell r="B664">
            <v>487</v>
          </cell>
          <cell r="C664" t="str">
            <v>PROSPECT HILL ACADEMY</v>
          </cell>
          <cell r="D664">
            <v>274</v>
          </cell>
          <cell r="E664" t="str">
            <v>SOMERVILLE</v>
          </cell>
          <cell r="F664">
            <v>160</v>
          </cell>
          <cell r="G664" t="str">
            <v>LOWELL</v>
          </cell>
          <cell r="I664">
            <v>487274160</v>
          </cell>
          <cell r="J664">
            <v>0</v>
          </cell>
          <cell r="K664">
            <v>0</v>
          </cell>
        </row>
        <row r="665">
          <cell r="B665">
            <v>487</v>
          </cell>
          <cell r="C665" t="str">
            <v>PROSPECT HILL ACADEMY</v>
          </cell>
          <cell r="D665">
            <v>274</v>
          </cell>
          <cell r="E665" t="str">
            <v>SOMERVILLE</v>
          </cell>
          <cell r="F665">
            <v>163</v>
          </cell>
          <cell r="G665" t="str">
            <v>LYNN</v>
          </cell>
          <cell r="I665">
            <v>487274163</v>
          </cell>
          <cell r="J665">
            <v>0</v>
          </cell>
          <cell r="K665">
            <v>0</v>
          </cell>
        </row>
        <row r="666">
          <cell r="B666">
            <v>487</v>
          </cell>
          <cell r="C666" t="str">
            <v>PROSPECT HILL ACADEMY</v>
          </cell>
          <cell r="D666">
            <v>274</v>
          </cell>
          <cell r="E666" t="str">
            <v>SOMERVILLE</v>
          </cell>
          <cell r="F666">
            <v>165</v>
          </cell>
          <cell r="G666" t="str">
            <v>MALDEN</v>
          </cell>
          <cell r="I666">
            <v>487274165</v>
          </cell>
          <cell r="J666">
            <v>0</v>
          </cell>
          <cell r="K666">
            <v>31748.741970649105</v>
          </cell>
        </row>
        <row r="667">
          <cell r="B667">
            <v>487</v>
          </cell>
          <cell r="C667" t="str">
            <v>PROSPECT HILL ACADEMY</v>
          </cell>
          <cell r="D667">
            <v>274</v>
          </cell>
          <cell r="E667" t="str">
            <v>SOMERVILLE</v>
          </cell>
          <cell r="F667">
            <v>176</v>
          </cell>
          <cell r="G667" t="str">
            <v>MEDFORD</v>
          </cell>
          <cell r="I667">
            <v>487274176</v>
          </cell>
          <cell r="J667">
            <v>0</v>
          </cell>
          <cell r="K667">
            <v>0</v>
          </cell>
        </row>
        <row r="668">
          <cell r="B668">
            <v>487</v>
          </cell>
          <cell r="C668" t="str">
            <v>PROSPECT HILL ACADEMY</v>
          </cell>
          <cell r="D668">
            <v>274</v>
          </cell>
          <cell r="E668" t="str">
            <v>SOMERVILLE</v>
          </cell>
          <cell r="F668">
            <v>181</v>
          </cell>
          <cell r="G668" t="str">
            <v>METHUEN</v>
          </cell>
          <cell r="I668">
            <v>487274181</v>
          </cell>
          <cell r="J668">
            <v>0</v>
          </cell>
          <cell r="K668">
            <v>0</v>
          </cell>
        </row>
        <row r="669">
          <cell r="B669">
            <v>487</v>
          </cell>
          <cell r="C669" t="str">
            <v>PROSPECT HILL ACADEMY</v>
          </cell>
          <cell r="D669">
            <v>274</v>
          </cell>
          <cell r="E669" t="str">
            <v>SOMERVILLE</v>
          </cell>
          <cell r="F669">
            <v>199</v>
          </cell>
          <cell r="G669" t="str">
            <v>NEEDHAM</v>
          </cell>
          <cell r="I669">
            <v>487274199</v>
          </cell>
          <cell r="J669">
            <v>0</v>
          </cell>
          <cell r="K669">
            <v>0</v>
          </cell>
        </row>
        <row r="670">
          <cell r="B670">
            <v>487</v>
          </cell>
          <cell r="C670" t="str">
            <v>PROSPECT HILL ACADEMY</v>
          </cell>
          <cell r="D670">
            <v>274</v>
          </cell>
          <cell r="E670" t="str">
            <v>SOMERVILLE</v>
          </cell>
          <cell r="F670">
            <v>207</v>
          </cell>
          <cell r="G670" t="str">
            <v>NEWTON</v>
          </cell>
          <cell r="I670">
            <v>487274207</v>
          </cell>
          <cell r="J670">
            <v>0</v>
          </cell>
          <cell r="K670">
            <v>0</v>
          </cell>
        </row>
        <row r="671">
          <cell r="B671">
            <v>487</v>
          </cell>
          <cell r="C671" t="str">
            <v>PROSPECT HILL ACADEMY</v>
          </cell>
          <cell r="D671">
            <v>274</v>
          </cell>
          <cell r="E671" t="str">
            <v>SOMERVILLE</v>
          </cell>
          <cell r="F671">
            <v>229</v>
          </cell>
          <cell r="G671" t="str">
            <v>PEABODY</v>
          </cell>
          <cell r="I671">
            <v>487274229</v>
          </cell>
          <cell r="J671">
            <v>0</v>
          </cell>
          <cell r="K671">
            <v>0</v>
          </cell>
        </row>
        <row r="672">
          <cell r="B672">
            <v>487</v>
          </cell>
          <cell r="C672" t="str">
            <v>PROSPECT HILL ACADEMY</v>
          </cell>
          <cell r="D672">
            <v>274</v>
          </cell>
          <cell r="E672" t="str">
            <v>SOMERVILLE</v>
          </cell>
          <cell r="F672">
            <v>244</v>
          </cell>
          <cell r="G672" t="str">
            <v>RANDOLPH</v>
          </cell>
          <cell r="I672">
            <v>487274244</v>
          </cell>
          <cell r="J672">
            <v>0</v>
          </cell>
          <cell r="K672">
            <v>0</v>
          </cell>
        </row>
        <row r="673">
          <cell r="B673">
            <v>487</v>
          </cell>
          <cell r="C673" t="str">
            <v>PROSPECT HILL ACADEMY</v>
          </cell>
          <cell r="D673">
            <v>274</v>
          </cell>
          <cell r="E673" t="str">
            <v>SOMERVILLE</v>
          </cell>
          <cell r="F673">
            <v>246</v>
          </cell>
          <cell r="G673" t="str">
            <v>READING</v>
          </cell>
          <cell r="I673">
            <v>487274246</v>
          </cell>
          <cell r="J673">
            <v>0</v>
          </cell>
          <cell r="K673">
            <v>0</v>
          </cell>
        </row>
        <row r="674">
          <cell r="B674">
            <v>487</v>
          </cell>
          <cell r="C674" t="str">
            <v>PROSPECT HILL ACADEMY</v>
          </cell>
          <cell r="D674">
            <v>274</v>
          </cell>
          <cell r="E674" t="str">
            <v>SOMERVILLE</v>
          </cell>
          <cell r="F674">
            <v>248</v>
          </cell>
          <cell r="G674" t="str">
            <v>REVERE</v>
          </cell>
          <cell r="I674">
            <v>487274248</v>
          </cell>
          <cell r="J674">
            <v>0</v>
          </cell>
          <cell r="K674">
            <v>0</v>
          </cell>
        </row>
        <row r="675">
          <cell r="B675">
            <v>487</v>
          </cell>
          <cell r="C675" t="str">
            <v>PROSPECT HILL ACADEMY</v>
          </cell>
          <cell r="D675">
            <v>274</v>
          </cell>
          <cell r="E675" t="str">
            <v>SOMERVILLE</v>
          </cell>
          <cell r="F675">
            <v>262</v>
          </cell>
          <cell r="G675" t="str">
            <v>SAUGUS</v>
          </cell>
          <cell r="I675">
            <v>487274262</v>
          </cell>
          <cell r="J675">
            <v>0</v>
          </cell>
          <cell r="K675">
            <v>0</v>
          </cell>
        </row>
        <row r="676">
          <cell r="B676">
            <v>487</v>
          </cell>
          <cell r="C676" t="str">
            <v>PROSPECT HILL ACADEMY</v>
          </cell>
          <cell r="D676">
            <v>274</v>
          </cell>
          <cell r="E676" t="str">
            <v>SOMERVILLE</v>
          </cell>
          <cell r="F676">
            <v>274</v>
          </cell>
          <cell r="G676" t="str">
            <v>SOMERVILLE</v>
          </cell>
          <cell r="I676">
            <v>487274274</v>
          </cell>
          <cell r="J676">
            <v>0</v>
          </cell>
          <cell r="K676">
            <v>0</v>
          </cell>
        </row>
        <row r="677">
          <cell r="B677">
            <v>487</v>
          </cell>
          <cell r="C677" t="str">
            <v>PROSPECT HILL ACADEMY</v>
          </cell>
          <cell r="D677">
            <v>274</v>
          </cell>
          <cell r="E677" t="str">
            <v>SOMERVILLE</v>
          </cell>
          <cell r="F677">
            <v>284</v>
          </cell>
          <cell r="G677" t="str">
            <v>STONEHAM</v>
          </cell>
          <cell r="I677">
            <v>487274284</v>
          </cell>
          <cell r="J677">
            <v>0</v>
          </cell>
          <cell r="K677">
            <v>0</v>
          </cell>
        </row>
        <row r="678">
          <cell r="B678">
            <v>487</v>
          </cell>
          <cell r="C678" t="str">
            <v>PROSPECT HILL ACADEMY</v>
          </cell>
          <cell r="D678">
            <v>274</v>
          </cell>
          <cell r="E678" t="str">
            <v>SOMERVILLE</v>
          </cell>
          <cell r="F678">
            <v>285</v>
          </cell>
          <cell r="G678" t="str">
            <v>STOUGHTON</v>
          </cell>
          <cell r="I678">
            <v>487274285</v>
          </cell>
          <cell r="J678">
            <v>0</v>
          </cell>
          <cell r="K678">
            <v>0</v>
          </cell>
        </row>
        <row r="679">
          <cell r="B679">
            <v>487</v>
          </cell>
          <cell r="C679" t="str">
            <v>PROSPECT HILL ACADEMY</v>
          </cell>
          <cell r="D679">
            <v>274</v>
          </cell>
          <cell r="E679" t="str">
            <v>SOMERVILLE</v>
          </cell>
          <cell r="F679">
            <v>295</v>
          </cell>
          <cell r="G679" t="str">
            <v>TEWKSBURY</v>
          </cell>
          <cell r="I679">
            <v>487274295</v>
          </cell>
          <cell r="J679">
            <v>0</v>
          </cell>
          <cell r="K679">
            <v>0</v>
          </cell>
        </row>
        <row r="680">
          <cell r="B680">
            <v>487</v>
          </cell>
          <cell r="C680" t="str">
            <v>PROSPECT HILL ACADEMY</v>
          </cell>
          <cell r="D680">
            <v>274</v>
          </cell>
          <cell r="E680" t="str">
            <v>SOMERVILLE</v>
          </cell>
          <cell r="F680">
            <v>308</v>
          </cell>
          <cell r="G680" t="str">
            <v>WALTHAM</v>
          </cell>
          <cell r="I680">
            <v>487274308</v>
          </cell>
          <cell r="J680">
            <v>0</v>
          </cell>
          <cell r="K680">
            <v>0</v>
          </cell>
        </row>
        <row r="681">
          <cell r="B681">
            <v>487</v>
          </cell>
          <cell r="C681" t="str">
            <v>PROSPECT HILL ACADEMY</v>
          </cell>
          <cell r="D681">
            <v>274</v>
          </cell>
          <cell r="E681" t="str">
            <v>SOMERVILLE</v>
          </cell>
          <cell r="F681">
            <v>314</v>
          </cell>
          <cell r="G681" t="str">
            <v>WATERTOWN</v>
          </cell>
          <cell r="I681">
            <v>487274314</v>
          </cell>
          <cell r="J681">
            <v>0</v>
          </cell>
          <cell r="K681">
            <v>0</v>
          </cell>
        </row>
        <row r="682">
          <cell r="B682">
            <v>487</v>
          </cell>
          <cell r="C682" t="str">
            <v>PROSPECT HILL ACADEMY</v>
          </cell>
          <cell r="D682">
            <v>274</v>
          </cell>
          <cell r="E682" t="str">
            <v>SOMERVILLE</v>
          </cell>
          <cell r="F682">
            <v>347</v>
          </cell>
          <cell r="G682" t="str">
            <v>WOBURN</v>
          </cell>
          <cell r="I682">
            <v>487274347</v>
          </cell>
          <cell r="J682">
            <v>0</v>
          </cell>
          <cell r="K682">
            <v>0</v>
          </cell>
        </row>
        <row r="683">
          <cell r="B683">
            <v>488</v>
          </cell>
          <cell r="C683" t="str">
            <v>SOUTH SHORE</v>
          </cell>
          <cell r="D683">
            <v>219</v>
          </cell>
          <cell r="E683" t="str">
            <v>NORWELL</v>
          </cell>
          <cell r="F683">
            <v>1</v>
          </cell>
          <cell r="G683" t="str">
            <v>ABINGTON</v>
          </cell>
          <cell r="I683">
            <v>488219001</v>
          </cell>
          <cell r="J683">
            <v>0</v>
          </cell>
          <cell r="K683">
            <v>0</v>
          </cell>
        </row>
        <row r="684">
          <cell r="B684">
            <v>488</v>
          </cell>
          <cell r="C684" t="str">
            <v>SOUTH SHORE</v>
          </cell>
          <cell r="D684">
            <v>219</v>
          </cell>
          <cell r="E684" t="str">
            <v>NORWELL</v>
          </cell>
          <cell r="F684">
            <v>35</v>
          </cell>
          <cell r="G684" t="str">
            <v>BOSTON</v>
          </cell>
          <cell r="I684">
            <v>488219035</v>
          </cell>
          <cell r="J684">
            <v>0</v>
          </cell>
          <cell r="K684">
            <v>0</v>
          </cell>
        </row>
        <row r="685">
          <cell r="B685">
            <v>488</v>
          </cell>
          <cell r="C685" t="str">
            <v>SOUTH SHORE</v>
          </cell>
          <cell r="D685">
            <v>219</v>
          </cell>
          <cell r="E685" t="str">
            <v>NORWELL</v>
          </cell>
          <cell r="F685">
            <v>40</v>
          </cell>
          <cell r="G685" t="str">
            <v>BRAINTREE</v>
          </cell>
          <cell r="I685">
            <v>488219040</v>
          </cell>
          <cell r="J685">
            <v>0</v>
          </cell>
          <cell r="K685">
            <v>0</v>
          </cell>
        </row>
        <row r="686">
          <cell r="B686">
            <v>488</v>
          </cell>
          <cell r="C686" t="str">
            <v>SOUTH SHORE</v>
          </cell>
          <cell r="D686">
            <v>219</v>
          </cell>
          <cell r="E686" t="str">
            <v>NORWELL</v>
          </cell>
          <cell r="F686">
            <v>44</v>
          </cell>
          <cell r="G686" t="str">
            <v>BROCKTON</v>
          </cell>
          <cell r="I686">
            <v>488219044</v>
          </cell>
          <cell r="J686">
            <v>0</v>
          </cell>
          <cell r="K686">
            <v>0</v>
          </cell>
        </row>
        <row r="687">
          <cell r="B687">
            <v>488</v>
          </cell>
          <cell r="C687" t="str">
            <v>SOUTH SHORE</v>
          </cell>
          <cell r="D687">
            <v>219</v>
          </cell>
          <cell r="E687" t="str">
            <v>NORWELL</v>
          </cell>
          <cell r="F687">
            <v>50</v>
          </cell>
          <cell r="G687" t="str">
            <v>CANTON</v>
          </cell>
          <cell r="I687">
            <v>488219050</v>
          </cell>
          <cell r="J687">
            <v>0</v>
          </cell>
          <cell r="K687">
            <v>0</v>
          </cell>
        </row>
        <row r="688">
          <cell r="B688">
            <v>488</v>
          </cell>
          <cell r="C688" t="str">
            <v>SOUTH SHORE</v>
          </cell>
          <cell r="D688">
            <v>219</v>
          </cell>
          <cell r="E688" t="str">
            <v>NORWELL</v>
          </cell>
          <cell r="F688">
            <v>65</v>
          </cell>
          <cell r="G688" t="str">
            <v>COHASSET</v>
          </cell>
          <cell r="I688">
            <v>488219065</v>
          </cell>
          <cell r="J688">
            <v>0</v>
          </cell>
          <cell r="K688">
            <v>0</v>
          </cell>
        </row>
        <row r="689">
          <cell r="B689">
            <v>488</v>
          </cell>
          <cell r="C689" t="str">
            <v>SOUTH SHORE</v>
          </cell>
          <cell r="D689">
            <v>219</v>
          </cell>
          <cell r="E689" t="str">
            <v>NORWELL</v>
          </cell>
          <cell r="F689">
            <v>82</v>
          </cell>
          <cell r="G689" t="str">
            <v>DUXBURY</v>
          </cell>
          <cell r="I689">
            <v>488219082</v>
          </cell>
          <cell r="J689">
            <v>0</v>
          </cell>
          <cell r="K689">
            <v>0</v>
          </cell>
        </row>
        <row r="690">
          <cell r="B690">
            <v>488</v>
          </cell>
          <cell r="C690" t="str">
            <v>SOUTH SHORE</v>
          </cell>
          <cell r="D690">
            <v>219</v>
          </cell>
          <cell r="E690" t="str">
            <v>NORWELL</v>
          </cell>
          <cell r="F690">
            <v>83</v>
          </cell>
          <cell r="G690" t="str">
            <v>EAST BRIDGEWATER</v>
          </cell>
          <cell r="I690">
            <v>488219083</v>
          </cell>
          <cell r="J690">
            <v>0</v>
          </cell>
          <cell r="K690">
            <v>0</v>
          </cell>
        </row>
        <row r="691">
          <cell r="B691">
            <v>488</v>
          </cell>
          <cell r="C691" t="str">
            <v>SOUTH SHORE</v>
          </cell>
          <cell r="D691">
            <v>219</v>
          </cell>
          <cell r="E691" t="str">
            <v>NORWELL</v>
          </cell>
          <cell r="F691">
            <v>122</v>
          </cell>
          <cell r="G691" t="str">
            <v>HANOVER</v>
          </cell>
          <cell r="I691">
            <v>488219122</v>
          </cell>
          <cell r="J691">
            <v>0</v>
          </cell>
          <cell r="K691">
            <v>0</v>
          </cell>
        </row>
        <row r="692">
          <cell r="B692">
            <v>488</v>
          </cell>
          <cell r="C692" t="str">
            <v>SOUTH SHORE</v>
          </cell>
          <cell r="D692">
            <v>219</v>
          </cell>
          <cell r="E692" t="str">
            <v>NORWELL</v>
          </cell>
          <cell r="F692">
            <v>131</v>
          </cell>
          <cell r="G692" t="str">
            <v>HINGHAM</v>
          </cell>
          <cell r="I692">
            <v>488219131</v>
          </cell>
          <cell r="J692">
            <v>0</v>
          </cell>
          <cell r="K692">
            <v>0</v>
          </cell>
        </row>
        <row r="693">
          <cell r="B693">
            <v>488</v>
          </cell>
          <cell r="C693" t="str">
            <v>SOUTH SHORE</v>
          </cell>
          <cell r="D693">
            <v>219</v>
          </cell>
          <cell r="E693" t="str">
            <v>NORWELL</v>
          </cell>
          <cell r="F693">
            <v>133</v>
          </cell>
          <cell r="G693" t="str">
            <v>HOLBROOK</v>
          </cell>
          <cell r="I693">
            <v>488219133</v>
          </cell>
          <cell r="J693">
            <v>0</v>
          </cell>
          <cell r="K693">
            <v>0</v>
          </cell>
        </row>
        <row r="694">
          <cell r="B694">
            <v>488</v>
          </cell>
          <cell r="C694" t="str">
            <v>SOUTH SHORE</v>
          </cell>
          <cell r="D694">
            <v>219</v>
          </cell>
          <cell r="E694" t="str">
            <v>NORWELL</v>
          </cell>
          <cell r="F694">
            <v>142</v>
          </cell>
          <cell r="G694" t="str">
            <v>HULL</v>
          </cell>
          <cell r="I694">
            <v>488219142</v>
          </cell>
          <cell r="J694">
            <v>0</v>
          </cell>
          <cell r="K694">
            <v>0</v>
          </cell>
        </row>
        <row r="695">
          <cell r="B695">
            <v>488</v>
          </cell>
          <cell r="C695" t="str">
            <v>SOUTH SHORE</v>
          </cell>
          <cell r="D695">
            <v>219</v>
          </cell>
          <cell r="E695" t="str">
            <v>NORWELL</v>
          </cell>
          <cell r="F695">
            <v>145</v>
          </cell>
          <cell r="G695" t="str">
            <v>KINGSTON</v>
          </cell>
          <cell r="I695">
            <v>488219145</v>
          </cell>
          <cell r="J695">
            <v>0</v>
          </cell>
          <cell r="K695">
            <v>0</v>
          </cell>
        </row>
        <row r="696">
          <cell r="B696">
            <v>488</v>
          </cell>
          <cell r="C696" t="str">
            <v>SOUTH SHORE</v>
          </cell>
          <cell r="D696">
            <v>219</v>
          </cell>
          <cell r="E696" t="str">
            <v>NORWELL</v>
          </cell>
          <cell r="F696">
            <v>171</v>
          </cell>
          <cell r="G696" t="str">
            <v>MARSHFIELD</v>
          </cell>
          <cell r="I696">
            <v>488219171</v>
          </cell>
          <cell r="J696">
            <v>0</v>
          </cell>
          <cell r="K696">
            <v>0</v>
          </cell>
        </row>
        <row r="697">
          <cell r="B697">
            <v>488</v>
          </cell>
          <cell r="C697" t="str">
            <v>SOUTH SHORE</v>
          </cell>
          <cell r="D697">
            <v>219</v>
          </cell>
          <cell r="E697" t="str">
            <v>NORWELL</v>
          </cell>
          <cell r="F697">
            <v>219</v>
          </cell>
          <cell r="G697" t="str">
            <v>NORWELL</v>
          </cell>
          <cell r="I697">
            <v>488219219</v>
          </cell>
          <cell r="J697">
            <v>0</v>
          </cell>
          <cell r="K697">
            <v>0</v>
          </cell>
        </row>
        <row r="698">
          <cell r="B698">
            <v>488</v>
          </cell>
          <cell r="C698" t="str">
            <v>SOUTH SHORE</v>
          </cell>
          <cell r="D698">
            <v>219</v>
          </cell>
          <cell r="E698" t="str">
            <v>NORWELL</v>
          </cell>
          <cell r="F698">
            <v>231</v>
          </cell>
          <cell r="G698" t="str">
            <v>PEMBROKE</v>
          </cell>
          <cell r="I698">
            <v>488219231</v>
          </cell>
          <cell r="J698">
            <v>0</v>
          </cell>
          <cell r="K698">
            <v>0</v>
          </cell>
        </row>
        <row r="699">
          <cell r="B699">
            <v>488</v>
          </cell>
          <cell r="C699" t="str">
            <v>SOUTH SHORE</v>
          </cell>
          <cell r="D699">
            <v>219</v>
          </cell>
          <cell r="E699" t="str">
            <v>NORWELL</v>
          </cell>
          <cell r="F699">
            <v>239</v>
          </cell>
          <cell r="G699" t="str">
            <v>PLYMOUTH</v>
          </cell>
          <cell r="I699">
            <v>488219239</v>
          </cell>
          <cell r="J699">
            <v>0</v>
          </cell>
          <cell r="K699">
            <v>0</v>
          </cell>
        </row>
        <row r="700">
          <cell r="B700">
            <v>488</v>
          </cell>
          <cell r="C700" t="str">
            <v>SOUTH SHORE</v>
          </cell>
          <cell r="D700">
            <v>219</v>
          </cell>
          <cell r="E700" t="str">
            <v>NORWELL</v>
          </cell>
          <cell r="F700">
            <v>243</v>
          </cell>
          <cell r="G700" t="str">
            <v>QUINCY</v>
          </cell>
          <cell r="I700">
            <v>488219243</v>
          </cell>
          <cell r="J700">
            <v>0</v>
          </cell>
          <cell r="K700">
            <v>0</v>
          </cell>
        </row>
        <row r="701">
          <cell r="B701">
            <v>488</v>
          </cell>
          <cell r="C701" t="str">
            <v>SOUTH SHORE</v>
          </cell>
          <cell r="D701">
            <v>219</v>
          </cell>
          <cell r="E701" t="str">
            <v>NORWELL</v>
          </cell>
          <cell r="F701">
            <v>244</v>
          </cell>
          <cell r="G701" t="str">
            <v>RANDOLPH</v>
          </cell>
          <cell r="I701">
            <v>488219244</v>
          </cell>
          <cell r="J701">
            <v>0</v>
          </cell>
          <cell r="K701">
            <v>2254</v>
          </cell>
        </row>
        <row r="702">
          <cell r="B702">
            <v>488</v>
          </cell>
          <cell r="C702" t="str">
            <v>SOUTH SHORE</v>
          </cell>
          <cell r="D702">
            <v>219</v>
          </cell>
          <cell r="E702" t="str">
            <v>NORWELL</v>
          </cell>
          <cell r="F702">
            <v>251</v>
          </cell>
          <cell r="G702" t="str">
            <v>ROCKLAND</v>
          </cell>
          <cell r="I702">
            <v>488219251</v>
          </cell>
          <cell r="J702">
            <v>0</v>
          </cell>
          <cell r="K702">
            <v>0</v>
          </cell>
        </row>
        <row r="703">
          <cell r="B703">
            <v>488</v>
          </cell>
          <cell r="C703" t="str">
            <v>SOUTH SHORE</v>
          </cell>
          <cell r="D703">
            <v>219</v>
          </cell>
          <cell r="E703" t="str">
            <v>NORWELL</v>
          </cell>
          <cell r="F703">
            <v>264</v>
          </cell>
          <cell r="G703" t="str">
            <v>SCITUATE</v>
          </cell>
          <cell r="I703">
            <v>488219264</v>
          </cell>
          <cell r="J703">
            <v>0</v>
          </cell>
          <cell r="K703">
            <v>0</v>
          </cell>
        </row>
        <row r="704">
          <cell r="B704">
            <v>488</v>
          </cell>
          <cell r="C704" t="str">
            <v>SOUTH SHORE</v>
          </cell>
          <cell r="D704">
            <v>219</v>
          </cell>
          <cell r="E704" t="str">
            <v>NORWELL</v>
          </cell>
          <cell r="F704">
            <v>285</v>
          </cell>
          <cell r="G704" t="str">
            <v>STOUGHTON</v>
          </cell>
          <cell r="I704">
            <v>488219285</v>
          </cell>
          <cell r="J704">
            <v>0</v>
          </cell>
          <cell r="K704">
            <v>0</v>
          </cell>
        </row>
        <row r="705">
          <cell r="B705">
            <v>488</v>
          </cell>
          <cell r="C705" t="str">
            <v>SOUTH SHORE</v>
          </cell>
          <cell r="D705">
            <v>219</v>
          </cell>
          <cell r="E705" t="str">
            <v>NORWELL</v>
          </cell>
          <cell r="F705">
            <v>293</v>
          </cell>
          <cell r="G705" t="str">
            <v>TAUNTON</v>
          </cell>
          <cell r="I705">
            <v>488219293</v>
          </cell>
          <cell r="J705">
            <v>0</v>
          </cell>
          <cell r="K705">
            <v>0</v>
          </cell>
        </row>
        <row r="706">
          <cell r="B706">
            <v>488</v>
          </cell>
          <cell r="C706" t="str">
            <v>SOUTH SHORE</v>
          </cell>
          <cell r="D706">
            <v>219</v>
          </cell>
          <cell r="E706" t="str">
            <v>NORWELL</v>
          </cell>
          <cell r="F706">
            <v>336</v>
          </cell>
          <cell r="G706" t="str">
            <v>WEYMOUTH</v>
          </cell>
          <cell r="I706">
            <v>488219336</v>
          </cell>
          <cell r="J706">
            <v>0</v>
          </cell>
          <cell r="K706">
            <v>0</v>
          </cell>
        </row>
        <row r="707">
          <cell r="B707">
            <v>488</v>
          </cell>
          <cell r="C707" t="str">
            <v>SOUTH SHORE</v>
          </cell>
          <cell r="D707">
            <v>219</v>
          </cell>
          <cell r="E707" t="str">
            <v>NORWELL</v>
          </cell>
          <cell r="F707">
            <v>625</v>
          </cell>
          <cell r="G707" t="str">
            <v>BRIDGEWATER RAYNHAM</v>
          </cell>
          <cell r="I707">
            <v>488219625</v>
          </cell>
          <cell r="J707">
            <v>0</v>
          </cell>
          <cell r="K707">
            <v>0</v>
          </cell>
        </row>
        <row r="708">
          <cell r="B708">
            <v>488</v>
          </cell>
          <cell r="C708" t="str">
            <v>SOUTH SHORE</v>
          </cell>
          <cell r="D708">
            <v>219</v>
          </cell>
          <cell r="E708" t="str">
            <v>NORWELL</v>
          </cell>
          <cell r="F708">
            <v>760</v>
          </cell>
          <cell r="G708" t="str">
            <v>SILVER LAKE</v>
          </cell>
          <cell r="I708">
            <v>488219760</v>
          </cell>
          <cell r="J708">
            <v>0</v>
          </cell>
          <cell r="K708">
            <v>0</v>
          </cell>
        </row>
        <row r="709">
          <cell r="B709">
            <v>488</v>
          </cell>
          <cell r="C709" t="str">
            <v>SOUTH SHORE</v>
          </cell>
          <cell r="D709">
            <v>219</v>
          </cell>
          <cell r="E709" t="str">
            <v>NORWELL</v>
          </cell>
          <cell r="F709">
            <v>780</v>
          </cell>
          <cell r="G709" t="str">
            <v>WHITMAN HANSON</v>
          </cell>
          <cell r="I709">
            <v>488219780</v>
          </cell>
          <cell r="J709">
            <v>0</v>
          </cell>
          <cell r="K709">
            <v>0</v>
          </cell>
        </row>
        <row r="710">
          <cell r="B710">
            <v>489</v>
          </cell>
          <cell r="C710" t="str">
            <v>STURGIS</v>
          </cell>
          <cell r="D710">
            <v>20</v>
          </cell>
          <cell r="E710" t="str">
            <v>BARNSTABLE</v>
          </cell>
          <cell r="F710">
            <v>20</v>
          </cell>
          <cell r="G710" t="str">
            <v>BARNSTABLE</v>
          </cell>
          <cell r="I710">
            <v>489020020</v>
          </cell>
          <cell r="J710">
            <v>0</v>
          </cell>
          <cell r="K710">
            <v>0</v>
          </cell>
        </row>
        <row r="711">
          <cell r="B711">
            <v>489</v>
          </cell>
          <cell r="C711" t="str">
            <v>STURGIS</v>
          </cell>
          <cell r="D711">
            <v>20</v>
          </cell>
          <cell r="E711" t="str">
            <v>BARNSTABLE</v>
          </cell>
          <cell r="F711">
            <v>36</v>
          </cell>
          <cell r="G711" t="str">
            <v>BOURNE</v>
          </cell>
          <cell r="I711">
            <v>489020036</v>
          </cell>
          <cell r="J711">
            <v>0</v>
          </cell>
          <cell r="K711">
            <v>0</v>
          </cell>
        </row>
        <row r="712">
          <cell r="B712">
            <v>489</v>
          </cell>
          <cell r="C712" t="str">
            <v>STURGIS</v>
          </cell>
          <cell r="D712">
            <v>20</v>
          </cell>
          <cell r="E712" t="str">
            <v>BARNSTABLE</v>
          </cell>
          <cell r="F712">
            <v>52</v>
          </cell>
          <cell r="G712" t="str">
            <v>CARVER</v>
          </cell>
          <cell r="I712">
            <v>489020052</v>
          </cell>
          <cell r="J712">
            <v>0</v>
          </cell>
          <cell r="K712">
            <v>0</v>
          </cell>
        </row>
        <row r="713">
          <cell r="B713">
            <v>489</v>
          </cell>
          <cell r="C713" t="str">
            <v>STURGIS</v>
          </cell>
          <cell r="D713">
            <v>20</v>
          </cell>
          <cell r="E713" t="str">
            <v>BARNSTABLE</v>
          </cell>
          <cell r="F713">
            <v>82</v>
          </cell>
          <cell r="G713" t="str">
            <v>DUXBURY</v>
          </cell>
          <cell r="I713">
            <v>489020082</v>
          </cell>
          <cell r="J713">
            <v>0</v>
          </cell>
          <cell r="K713">
            <v>0</v>
          </cell>
        </row>
        <row r="714">
          <cell r="B714">
            <v>489</v>
          </cell>
          <cell r="C714" t="str">
            <v>STURGIS</v>
          </cell>
          <cell r="D714">
            <v>20</v>
          </cell>
          <cell r="E714" t="str">
            <v>BARNSTABLE</v>
          </cell>
          <cell r="F714">
            <v>96</v>
          </cell>
          <cell r="G714" t="str">
            <v>FALMOUTH</v>
          </cell>
          <cell r="I714">
            <v>489020096</v>
          </cell>
          <cell r="J714">
            <v>0</v>
          </cell>
          <cell r="K714">
            <v>0</v>
          </cell>
        </row>
        <row r="715">
          <cell r="B715">
            <v>489</v>
          </cell>
          <cell r="C715" t="str">
            <v>STURGIS</v>
          </cell>
          <cell r="D715">
            <v>20</v>
          </cell>
          <cell r="E715" t="str">
            <v>BARNSTABLE</v>
          </cell>
          <cell r="F715">
            <v>172</v>
          </cell>
          <cell r="G715" t="str">
            <v>MASHPEE</v>
          </cell>
          <cell r="I715">
            <v>489020172</v>
          </cell>
          <cell r="J715">
            <v>0</v>
          </cell>
          <cell r="K715">
            <v>0</v>
          </cell>
        </row>
        <row r="716">
          <cell r="B716">
            <v>489</v>
          </cell>
          <cell r="C716" t="str">
            <v>STURGIS</v>
          </cell>
          <cell r="D716">
            <v>20</v>
          </cell>
          <cell r="E716" t="str">
            <v>BARNSTABLE</v>
          </cell>
          <cell r="F716">
            <v>239</v>
          </cell>
          <cell r="G716" t="str">
            <v>PLYMOUTH</v>
          </cell>
          <cell r="I716">
            <v>489020239</v>
          </cell>
          <cell r="J716">
            <v>0</v>
          </cell>
          <cell r="K716">
            <v>0</v>
          </cell>
        </row>
        <row r="717">
          <cell r="B717">
            <v>489</v>
          </cell>
          <cell r="C717" t="str">
            <v>STURGIS</v>
          </cell>
          <cell r="D717">
            <v>20</v>
          </cell>
          <cell r="E717" t="str">
            <v>BARNSTABLE</v>
          </cell>
          <cell r="F717">
            <v>242</v>
          </cell>
          <cell r="G717" t="str">
            <v>PROVINCETOWN</v>
          </cell>
          <cell r="I717">
            <v>489020242</v>
          </cell>
          <cell r="J717">
            <v>0</v>
          </cell>
          <cell r="K717">
            <v>0</v>
          </cell>
        </row>
        <row r="718">
          <cell r="B718">
            <v>489</v>
          </cell>
          <cell r="C718" t="str">
            <v>STURGIS</v>
          </cell>
          <cell r="D718">
            <v>20</v>
          </cell>
          <cell r="E718" t="str">
            <v>BARNSTABLE</v>
          </cell>
          <cell r="F718">
            <v>261</v>
          </cell>
          <cell r="G718" t="str">
            <v>SANDWICH</v>
          </cell>
          <cell r="I718">
            <v>489020261</v>
          </cell>
          <cell r="J718">
            <v>0</v>
          </cell>
          <cell r="K718">
            <v>0</v>
          </cell>
        </row>
        <row r="719">
          <cell r="B719">
            <v>489</v>
          </cell>
          <cell r="C719" t="str">
            <v>STURGIS</v>
          </cell>
          <cell r="D719">
            <v>20</v>
          </cell>
          <cell r="E719" t="str">
            <v>BARNSTABLE</v>
          </cell>
          <cell r="F719">
            <v>264</v>
          </cell>
          <cell r="G719" t="str">
            <v>SCITUATE</v>
          </cell>
          <cell r="I719">
            <v>489020264</v>
          </cell>
          <cell r="J719">
            <v>0</v>
          </cell>
          <cell r="K719">
            <v>0</v>
          </cell>
        </row>
        <row r="720">
          <cell r="B720">
            <v>489</v>
          </cell>
          <cell r="C720" t="str">
            <v>STURGIS</v>
          </cell>
          <cell r="D720">
            <v>20</v>
          </cell>
          <cell r="E720" t="str">
            <v>BARNSTABLE</v>
          </cell>
          <cell r="F720">
            <v>300</v>
          </cell>
          <cell r="G720" t="str">
            <v>TRURO</v>
          </cell>
          <cell r="I720">
            <v>489020300</v>
          </cell>
          <cell r="J720">
            <v>0</v>
          </cell>
          <cell r="K720">
            <v>0</v>
          </cell>
        </row>
        <row r="721">
          <cell r="B721">
            <v>489</v>
          </cell>
          <cell r="C721" t="str">
            <v>STURGIS</v>
          </cell>
          <cell r="D721">
            <v>20</v>
          </cell>
          <cell r="E721" t="str">
            <v>BARNSTABLE</v>
          </cell>
          <cell r="F721">
            <v>310</v>
          </cell>
          <cell r="G721" t="str">
            <v>WAREHAM</v>
          </cell>
          <cell r="I721">
            <v>489020310</v>
          </cell>
          <cell r="J721">
            <v>0</v>
          </cell>
          <cell r="K721">
            <v>0</v>
          </cell>
        </row>
        <row r="722">
          <cell r="B722">
            <v>489</v>
          </cell>
          <cell r="C722" t="str">
            <v>STURGIS</v>
          </cell>
          <cell r="D722">
            <v>20</v>
          </cell>
          <cell r="E722" t="str">
            <v>BARNSTABLE</v>
          </cell>
          <cell r="F722">
            <v>645</v>
          </cell>
          <cell r="G722" t="str">
            <v>DENNIS YARMOUTH</v>
          </cell>
          <cell r="I722">
            <v>489020645</v>
          </cell>
          <cell r="J722">
            <v>0</v>
          </cell>
          <cell r="K722">
            <v>0</v>
          </cell>
        </row>
        <row r="723">
          <cell r="B723">
            <v>489</v>
          </cell>
          <cell r="C723" t="str">
            <v>STURGIS</v>
          </cell>
          <cell r="D723">
            <v>20</v>
          </cell>
          <cell r="E723" t="str">
            <v>BARNSTABLE</v>
          </cell>
          <cell r="F723">
            <v>660</v>
          </cell>
          <cell r="G723" t="str">
            <v>NAUSET</v>
          </cell>
          <cell r="I723">
            <v>489020660</v>
          </cell>
          <cell r="J723">
            <v>0</v>
          </cell>
          <cell r="K723">
            <v>0</v>
          </cell>
        </row>
        <row r="724">
          <cell r="B724">
            <v>489</v>
          </cell>
          <cell r="C724" t="str">
            <v>STURGIS</v>
          </cell>
          <cell r="D724">
            <v>20</v>
          </cell>
          <cell r="E724" t="str">
            <v>BARNSTABLE</v>
          </cell>
          <cell r="F724">
            <v>665</v>
          </cell>
          <cell r="G724" t="str">
            <v>FREETOWN LAKEVILLE</v>
          </cell>
          <cell r="I724">
            <v>489020665</v>
          </cell>
          <cell r="J724">
            <v>0</v>
          </cell>
          <cell r="K724">
            <v>0</v>
          </cell>
        </row>
        <row r="725">
          <cell r="B725">
            <v>489</v>
          </cell>
          <cell r="C725" t="str">
            <v>STURGIS</v>
          </cell>
          <cell r="D725">
            <v>20</v>
          </cell>
          <cell r="E725" t="str">
            <v>BARNSTABLE</v>
          </cell>
          <cell r="F725">
            <v>712</v>
          </cell>
          <cell r="G725" t="str">
            <v>MONOMOY</v>
          </cell>
          <cell r="I725">
            <v>489020712</v>
          </cell>
          <cell r="J725">
            <v>0</v>
          </cell>
          <cell r="K725">
            <v>0</v>
          </cell>
        </row>
        <row r="726">
          <cell r="B726">
            <v>491</v>
          </cell>
          <cell r="C726" t="str">
            <v>ATLANTIS</v>
          </cell>
          <cell r="D726">
            <v>95</v>
          </cell>
          <cell r="E726" t="str">
            <v>FALL RIVER</v>
          </cell>
          <cell r="F726">
            <v>72</v>
          </cell>
          <cell r="G726" t="str">
            <v>DARTMOUTH</v>
          </cell>
          <cell r="I726">
            <v>491095072</v>
          </cell>
          <cell r="J726">
            <v>0</v>
          </cell>
          <cell r="K726">
            <v>0</v>
          </cell>
        </row>
        <row r="727">
          <cell r="B727">
            <v>491</v>
          </cell>
          <cell r="C727" t="str">
            <v>ATLANTIS</v>
          </cell>
          <cell r="D727">
            <v>95</v>
          </cell>
          <cell r="E727" t="str">
            <v>FALL RIVER</v>
          </cell>
          <cell r="F727">
            <v>95</v>
          </cell>
          <cell r="G727" t="str">
            <v>FALL RIVER</v>
          </cell>
          <cell r="I727">
            <v>491095095</v>
          </cell>
          <cell r="J727">
            <v>0</v>
          </cell>
          <cell r="K727">
            <v>0</v>
          </cell>
        </row>
        <row r="728">
          <cell r="B728">
            <v>491</v>
          </cell>
          <cell r="C728" t="str">
            <v>ATLANTIS</v>
          </cell>
          <cell r="D728">
            <v>95</v>
          </cell>
          <cell r="E728" t="str">
            <v>FALL RIVER</v>
          </cell>
          <cell r="F728">
            <v>212</v>
          </cell>
          <cell r="G728" t="str">
            <v>NORTH ATTLEBOROUGH</v>
          </cell>
          <cell r="I728">
            <v>491095212</v>
          </cell>
          <cell r="J728">
            <v>0</v>
          </cell>
          <cell r="K728">
            <v>0</v>
          </cell>
        </row>
        <row r="729">
          <cell r="B729">
            <v>491</v>
          </cell>
          <cell r="C729" t="str">
            <v>ATLANTIS</v>
          </cell>
          <cell r="D729">
            <v>95</v>
          </cell>
          <cell r="E729" t="str">
            <v>FALL RIVER</v>
          </cell>
          <cell r="F729">
            <v>273</v>
          </cell>
          <cell r="G729" t="str">
            <v>SOMERSET</v>
          </cell>
          <cell r="I729">
            <v>491095273</v>
          </cell>
          <cell r="J729">
            <v>0</v>
          </cell>
          <cell r="K729">
            <v>0</v>
          </cell>
        </row>
        <row r="730">
          <cell r="B730">
            <v>491</v>
          </cell>
          <cell r="C730" t="str">
            <v>ATLANTIS</v>
          </cell>
          <cell r="D730">
            <v>95</v>
          </cell>
          <cell r="E730" t="str">
            <v>FALL RIVER</v>
          </cell>
          <cell r="F730">
            <v>292</v>
          </cell>
          <cell r="G730" t="str">
            <v>SWANSEA</v>
          </cell>
          <cell r="I730">
            <v>491095292</v>
          </cell>
          <cell r="J730">
            <v>0</v>
          </cell>
          <cell r="K730">
            <v>0</v>
          </cell>
        </row>
        <row r="731">
          <cell r="B731">
            <v>491</v>
          </cell>
          <cell r="C731" t="str">
            <v>ATLANTIS</v>
          </cell>
          <cell r="D731">
            <v>95</v>
          </cell>
          <cell r="E731" t="str">
            <v>FALL RIVER</v>
          </cell>
          <cell r="F731">
            <v>331</v>
          </cell>
          <cell r="G731" t="str">
            <v>WESTPORT</v>
          </cell>
          <cell r="I731">
            <v>491095331</v>
          </cell>
          <cell r="J731">
            <v>0</v>
          </cell>
          <cell r="K731">
            <v>0</v>
          </cell>
        </row>
        <row r="732">
          <cell r="B732">
            <v>491</v>
          </cell>
          <cell r="C732" t="str">
            <v>ATLANTIS</v>
          </cell>
          <cell r="D732">
            <v>95</v>
          </cell>
          <cell r="E732" t="str">
            <v>FALL RIVER</v>
          </cell>
          <cell r="F732">
            <v>650</v>
          </cell>
          <cell r="G732" t="str">
            <v>DIGHTON REHOBOTH</v>
          </cell>
          <cell r="I732">
            <v>491095650</v>
          </cell>
          <cell r="J732">
            <v>0</v>
          </cell>
          <cell r="K732">
            <v>0</v>
          </cell>
        </row>
        <row r="733">
          <cell r="B733">
            <v>491</v>
          </cell>
          <cell r="C733" t="str">
            <v>ATLANTIS</v>
          </cell>
          <cell r="D733">
            <v>95</v>
          </cell>
          <cell r="E733" t="str">
            <v>FALL RIVER</v>
          </cell>
          <cell r="F733">
            <v>665</v>
          </cell>
          <cell r="G733" t="str">
            <v>FREETOWN LAKEVILLE</v>
          </cell>
          <cell r="I733">
            <v>491095665</v>
          </cell>
          <cell r="J733">
            <v>0</v>
          </cell>
          <cell r="K733">
            <v>0</v>
          </cell>
        </row>
        <row r="734">
          <cell r="B734">
            <v>491</v>
          </cell>
          <cell r="C734" t="str">
            <v>ATLANTIS</v>
          </cell>
          <cell r="D734">
            <v>95</v>
          </cell>
          <cell r="E734" t="str">
            <v>FALL RIVER</v>
          </cell>
          <cell r="F734">
            <v>763</v>
          </cell>
          <cell r="G734" t="str">
            <v>SOMERSET BERKLEY</v>
          </cell>
          <cell r="I734">
            <v>491095763</v>
          </cell>
          <cell r="J734">
            <v>0</v>
          </cell>
          <cell r="K734">
            <v>0</v>
          </cell>
        </row>
        <row r="735">
          <cell r="B735">
            <v>492</v>
          </cell>
          <cell r="C735" t="str">
            <v>MARTIN LUTHER KING JR CS OF EXCELLENCE</v>
          </cell>
          <cell r="D735">
            <v>281</v>
          </cell>
          <cell r="E735" t="str">
            <v>SPRINGFIELD</v>
          </cell>
          <cell r="F735">
            <v>61</v>
          </cell>
          <cell r="G735" t="str">
            <v>CHICOPEE</v>
          </cell>
          <cell r="I735">
            <v>492281061</v>
          </cell>
          <cell r="J735">
            <v>0</v>
          </cell>
          <cell r="K735">
            <v>0</v>
          </cell>
        </row>
        <row r="736">
          <cell r="B736">
            <v>492</v>
          </cell>
          <cell r="C736" t="str">
            <v>MARTIN LUTHER KING JR CS OF EXCELLENCE</v>
          </cell>
          <cell r="D736">
            <v>281</v>
          </cell>
          <cell r="E736" t="str">
            <v>SPRINGFIELD</v>
          </cell>
          <cell r="F736">
            <v>137</v>
          </cell>
          <cell r="G736" t="str">
            <v>HOLYOKE</v>
          </cell>
          <cell r="I736">
            <v>492281137</v>
          </cell>
          <cell r="J736">
            <v>0</v>
          </cell>
          <cell r="K736">
            <v>0</v>
          </cell>
        </row>
        <row r="737">
          <cell r="B737">
            <v>492</v>
          </cell>
          <cell r="C737" t="str">
            <v>MARTIN LUTHER KING JR CS OF EXCELLENCE</v>
          </cell>
          <cell r="D737">
            <v>281</v>
          </cell>
          <cell r="E737" t="str">
            <v>SPRINGFIELD</v>
          </cell>
          <cell r="F737">
            <v>281</v>
          </cell>
          <cell r="G737" t="str">
            <v>SPRINGFIELD</v>
          </cell>
          <cell r="I737">
            <v>492281281</v>
          </cell>
          <cell r="J737">
            <v>0</v>
          </cell>
          <cell r="K737">
            <v>0</v>
          </cell>
        </row>
        <row r="738">
          <cell r="B738">
            <v>492</v>
          </cell>
          <cell r="C738" t="str">
            <v>MARTIN LUTHER KING JR CS OF EXCELLENCE</v>
          </cell>
          <cell r="D738">
            <v>281</v>
          </cell>
          <cell r="E738" t="str">
            <v>SPRINGFIELD</v>
          </cell>
          <cell r="F738">
            <v>325</v>
          </cell>
          <cell r="G738" t="str">
            <v>WESTFIELD</v>
          </cell>
          <cell r="I738">
            <v>492281325</v>
          </cell>
          <cell r="J738">
            <v>0</v>
          </cell>
          <cell r="K738">
            <v>0</v>
          </cell>
        </row>
        <row r="739">
          <cell r="B739">
            <v>493</v>
          </cell>
          <cell r="C739" t="str">
            <v>PHOENIX CHARTER ACADEMY</v>
          </cell>
          <cell r="D739">
            <v>93</v>
          </cell>
          <cell r="E739" t="str">
            <v>EVERETT</v>
          </cell>
          <cell r="F739">
            <v>35</v>
          </cell>
          <cell r="G739" t="str">
            <v>BOSTON</v>
          </cell>
          <cell r="I739">
            <v>493093035</v>
          </cell>
          <cell r="J739">
            <v>0</v>
          </cell>
          <cell r="K739">
            <v>0</v>
          </cell>
        </row>
        <row r="740">
          <cell r="B740">
            <v>493</v>
          </cell>
          <cell r="C740" t="str">
            <v>PHOENIX CHARTER ACADEMY</v>
          </cell>
          <cell r="D740">
            <v>93</v>
          </cell>
          <cell r="E740" t="str">
            <v>EVERETT</v>
          </cell>
          <cell r="F740">
            <v>49</v>
          </cell>
          <cell r="G740" t="str">
            <v>CAMBRIDGE</v>
          </cell>
          <cell r="I740">
            <v>493093049</v>
          </cell>
          <cell r="J740">
            <v>0</v>
          </cell>
          <cell r="K740">
            <v>0</v>
          </cell>
        </row>
        <row r="741">
          <cell r="B741">
            <v>493</v>
          </cell>
          <cell r="C741" t="str">
            <v>PHOENIX CHARTER ACADEMY</v>
          </cell>
          <cell r="D741">
            <v>93</v>
          </cell>
          <cell r="E741" t="str">
            <v>EVERETT</v>
          </cell>
          <cell r="F741">
            <v>57</v>
          </cell>
          <cell r="G741" t="str">
            <v>CHELSEA</v>
          </cell>
          <cell r="I741">
            <v>493093057</v>
          </cell>
          <cell r="J741">
            <v>0</v>
          </cell>
          <cell r="K741">
            <v>0</v>
          </cell>
        </row>
        <row r="742">
          <cell r="B742">
            <v>493</v>
          </cell>
          <cell r="C742" t="str">
            <v>PHOENIX CHARTER ACADEMY</v>
          </cell>
          <cell r="D742">
            <v>93</v>
          </cell>
          <cell r="E742" t="str">
            <v>EVERETT</v>
          </cell>
          <cell r="F742">
            <v>73</v>
          </cell>
          <cell r="G742" t="str">
            <v>DEDHAM</v>
          </cell>
          <cell r="I742">
            <v>493093073</v>
          </cell>
          <cell r="J742">
            <v>0</v>
          </cell>
          <cell r="K742">
            <v>0</v>
          </cell>
        </row>
        <row r="743">
          <cell r="B743">
            <v>493</v>
          </cell>
          <cell r="C743" t="str">
            <v>PHOENIX CHARTER ACADEMY</v>
          </cell>
          <cell r="D743">
            <v>93</v>
          </cell>
          <cell r="E743" t="str">
            <v>EVERETT</v>
          </cell>
          <cell r="F743">
            <v>93</v>
          </cell>
          <cell r="G743" t="str">
            <v>EVERETT</v>
          </cell>
          <cell r="I743">
            <v>493093093</v>
          </cell>
          <cell r="J743">
            <v>0</v>
          </cell>
          <cell r="K743">
            <v>0</v>
          </cell>
        </row>
        <row r="744">
          <cell r="B744">
            <v>493</v>
          </cell>
          <cell r="C744" t="str">
            <v>PHOENIX CHARTER ACADEMY</v>
          </cell>
          <cell r="D744">
            <v>93</v>
          </cell>
          <cell r="E744" t="str">
            <v>EVERETT</v>
          </cell>
          <cell r="F744">
            <v>163</v>
          </cell>
          <cell r="G744" t="str">
            <v>LYNN</v>
          </cell>
          <cell r="I744">
            <v>493093163</v>
          </cell>
          <cell r="J744">
            <v>0</v>
          </cell>
          <cell r="K744">
            <v>0</v>
          </cell>
        </row>
        <row r="745">
          <cell r="B745">
            <v>493</v>
          </cell>
          <cell r="C745" t="str">
            <v>PHOENIX CHARTER ACADEMY</v>
          </cell>
          <cell r="D745">
            <v>93</v>
          </cell>
          <cell r="E745" t="str">
            <v>EVERETT</v>
          </cell>
          <cell r="F745">
            <v>165</v>
          </cell>
          <cell r="G745" t="str">
            <v>MALDEN</v>
          </cell>
          <cell r="I745">
            <v>493093165</v>
          </cell>
          <cell r="J745">
            <v>0</v>
          </cell>
          <cell r="K745">
            <v>4330.7948971026344</v>
          </cell>
        </row>
        <row r="746">
          <cell r="B746">
            <v>493</v>
          </cell>
          <cell r="C746" t="str">
            <v>PHOENIX CHARTER ACADEMY</v>
          </cell>
          <cell r="D746">
            <v>93</v>
          </cell>
          <cell r="E746" t="str">
            <v>EVERETT</v>
          </cell>
          <cell r="F746">
            <v>176</v>
          </cell>
          <cell r="G746" t="str">
            <v>MEDFORD</v>
          </cell>
          <cell r="I746">
            <v>493093176</v>
          </cell>
          <cell r="J746">
            <v>0</v>
          </cell>
          <cell r="K746">
            <v>0</v>
          </cell>
        </row>
        <row r="747">
          <cell r="B747">
            <v>493</v>
          </cell>
          <cell r="C747" t="str">
            <v>PHOENIX CHARTER ACADEMY</v>
          </cell>
          <cell r="D747">
            <v>93</v>
          </cell>
          <cell r="E747" t="str">
            <v>EVERETT</v>
          </cell>
          <cell r="F747">
            <v>248</v>
          </cell>
          <cell r="G747" t="str">
            <v>REVERE</v>
          </cell>
          <cell r="I747">
            <v>493093248</v>
          </cell>
          <cell r="J747">
            <v>0</v>
          </cell>
          <cell r="K747">
            <v>0</v>
          </cell>
        </row>
        <row r="748">
          <cell r="B748">
            <v>493</v>
          </cell>
          <cell r="C748" t="str">
            <v>PHOENIX CHARTER ACADEMY</v>
          </cell>
          <cell r="D748">
            <v>93</v>
          </cell>
          <cell r="E748" t="str">
            <v>EVERETT</v>
          </cell>
          <cell r="F748">
            <v>262</v>
          </cell>
          <cell r="G748" t="str">
            <v>SAUGUS</v>
          </cell>
          <cell r="I748">
            <v>493093262</v>
          </cell>
          <cell r="J748">
            <v>0</v>
          </cell>
          <cell r="K748">
            <v>0</v>
          </cell>
        </row>
        <row r="749">
          <cell r="B749">
            <v>493</v>
          </cell>
          <cell r="C749" t="str">
            <v>PHOENIX CHARTER ACADEMY</v>
          </cell>
          <cell r="D749">
            <v>93</v>
          </cell>
          <cell r="E749" t="str">
            <v>EVERETT</v>
          </cell>
          <cell r="F749">
            <v>274</v>
          </cell>
          <cell r="G749" t="str">
            <v>SOMERVILLE</v>
          </cell>
          <cell r="I749">
            <v>493093274</v>
          </cell>
          <cell r="J749">
            <v>0</v>
          </cell>
          <cell r="K749">
            <v>0</v>
          </cell>
        </row>
        <row r="750">
          <cell r="B750">
            <v>493</v>
          </cell>
          <cell r="C750" t="str">
            <v>PHOENIX CHARTER ACADEMY</v>
          </cell>
          <cell r="D750">
            <v>93</v>
          </cell>
          <cell r="E750" t="str">
            <v>EVERETT</v>
          </cell>
          <cell r="F750">
            <v>305</v>
          </cell>
          <cell r="G750" t="str">
            <v>WAKEFIELD</v>
          </cell>
          <cell r="I750">
            <v>493093305</v>
          </cell>
          <cell r="J750">
            <v>0</v>
          </cell>
          <cell r="K750">
            <v>0</v>
          </cell>
        </row>
        <row r="751">
          <cell r="B751">
            <v>494</v>
          </cell>
          <cell r="C751" t="str">
            <v>PIONEER CS OF SCIENCE</v>
          </cell>
          <cell r="D751">
            <v>93</v>
          </cell>
          <cell r="E751" t="str">
            <v>EVERETT</v>
          </cell>
          <cell r="F751">
            <v>35</v>
          </cell>
          <cell r="G751" t="str">
            <v>BOSTON</v>
          </cell>
          <cell r="I751">
            <v>494093035</v>
          </cell>
          <cell r="J751">
            <v>0</v>
          </cell>
          <cell r="K751">
            <v>0</v>
          </cell>
        </row>
        <row r="752">
          <cell r="B752">
            <v>494</v>
          </cell>
          <cell r="C752" t="str">
            <v>PIONEER CS OF SCIENCE</v>
          </cell>
          <cell r="D752">
            <v>93</v>
          </cell>
          <cell r="E752" t="str">
            <v>EVERETT</v>
          </cell>
          <cell r="F752">
            <v>56</v>
          </cell>
          <cell r="G752" t="str">
            <v>CHELMSFORD</v>
          </cell>
          <cell r="I752">
            <v>494093056</v>
          </cell>
          <cell r="J752">
            <v>0</v>
          </cell>
          <cell r="K752">
            <v>0</v>
          </cell>
        </row>
        <row r="753">
          <cell r="B753">
            <v>494</v>
          </cell>
          <cell r="C753" t="str">
            <v>PIONEER CS OF SCIENCE</v>
          </cell>
          <cell r="D753">
            <v>93</v>
          </cell>
          <cell r="E753" t="str">
            <v>EVERETT</v>
          </cell>
          <cell r="F753">
            <v>57</v>
          </cell>
          <cell r="G753" t="str">
            <v>CHELSEA</v>
          </cell>
          <cell r="I753">
            <v>494093057</v>
          </cell>
          <cell r="J753">
            <v>0</v>
          </cell>
          <cell r="K753">
            <v>0</v>
          </cell>
        </row>
        <row r="754">
          <cell r="B754">
            <v>494</v>
          </cell>
          <cell r="C754" t="str">
            <v>PIONEER CS OF SCIENCE</v>
          </cell>
          <cell r="D754">
            <v>93</v>
          </cell>
          <cell r="E754" t="str">
            <v>EVERETT</v>
          </cell>
          <cell r="F754">
            <v>93</v>
          </cell>
          <cell r="G754" t="str">
            <v>EVERETT</v>
          </cell>
          <cell r="I754">
            <v>494093093</v>
          </cell>
          <cell r="J754">
            <v>0</v>
          </cell>
          <cell r="K754">
            <v>0</v>
          </cell>
        </row>
        <row r="755">
          <cell r="B755">
            <v>494</v>
          </cell>
          <cell r="C755" t="str">
            <v>PIONEER CS OF SCIENCE</v>
          </cell>
          <cell r="D755">
            <v>93</v>
          </cell>
          <cell r="E755" t="str">
            <v>EVERETT</v>
          </cell>
          <cell r="F755">
            <v>128</v>
          </cell>
          <cell r="G755" t="str">
            <v>HAVERHILL</v>
          </cell>
          <cell r="I755">
            <v>494093128</v>
          </cell>
          <cell r="J755">
            <v>0</v>
          </cell>
          <cell r="K755">
            <v>0</v>
          </cell>
        </row>
        <row r="756">
          <cell r="B756">
            <v>494</v>
          </cell>
          <cell r="C756" t="str">
            <v>PIONEER CS OF SCIENCE</v>
          </cell>
          <cell r="D756">
            <v>93</v>
          </cell>
          <cell r="E756" t="str">
            <v>EVERETT</v>
          </cell>
          <cell r="F756">
            <v>149</v>
          </cell>
          <cell r="G756" t="str">
            <v>LAWRENCE</v>
          </cell>
          <cell r="I756">
            <v>494093149</v>
          </cell>
          <cell r="J756">
            <v>0</v>
          </cell>
          <cell r="K756">
            <v>0</v>
          </cell>
        </row>
        <row r="757">
          <cell r="B757">
            <v>494</v>
          </cell>
          <cell r="C757" t="str">
            <v>PIONEER CS OF SCIENCE</v>
          </cell>
          <cell r="D757">
            <v>93</v>
          </cell>
          <cell r="E757" t="str">
            <v>EVERETT</v>
          </cell>
          <cell r="F757">
            <v>160</v>
          </cell>
          <cell r="G757" t="str">
            <v>LOWELL</v>
          </cell>
          <cell r="I757">
            <v>494093160</v>
          </cell>
          <cell r="J757">
            <v>0</v>
          </cell>
          <cell r="K757">
            <v>0</v>
          </cell>
        </row>
        <row r="758">
          <cell r="B758">
            <v>494</v>
          </cell>
          <cell r="C758" t="str">
            <v>PIONEER CS OF SCIENCE</v>
          </cell>
          <cell r="D758">
            <v>93</v>
          </cell>
          <cell r="E758" t="str">
            <v>EVERETT</v>
          </cell>
          <cell r="F758">
            <v>163</v>
          </cell>
          <cell r="G758" t="str">
            <v>LYNN</v>
          </cell>
          <cell r="I758">
            <v>494093163</v>
          </cell>
          <cell r="J758">
            <v>0</v>
          </cell>
          <cell r="K758">
            <v>0</v>
          </cell>
        </row>
        <row r="759">
          <cell r="B759">
            <v>494</v>
          </cell>
          <cell r="C759" t="str">
            <v>PIONEER CS OF SCIENCE</v>
          </cell>
          <cell r="D759">
            <v>93</v>
          </cell>
          <cell r="E759" t="str">
            <v>EVERETT</v>
          </cell>
          <cell r="F759">
            <v>165</v>
          </cell>
          <cell r="G759" t="str">
            <v>MALDEN</v>
          </cell>
          <cell r="I759">
            <v>494093165</v>
          </cell>
          <cell r="J759">
            <v>0</v>
          </cell>
          <cell r="K759">
            <v>36623.030564929708</v>
          </cell>
        </row>
        <row r="760">
          <cell r="B760">
            <v>494</v>
          </cell>
          <cell r="C760" t="str">
            <v>PIONEER CS OF SCIENCE</v>
          </cell>
          <cell r="D760">
            <v>93</v>
          </cell>
          <cell r="E760" t="str">
            <v>EVERETT</v>
          </cell>
          <cell r="F760">
            <v>176</v>
          </cell>
          <cell r="G760" t="str">
            <v>MEDFORD</v>
          </cell>
          <cell r="I760">
            <v>494093176</v>
          </cell>
          <cell r="J760">
            <v>0</v>
          </cell>
          <cell r="K760">
            <v>0</v>
          </cell>
        </row>
        <row r="761">
          <cell r="B761">
            <v>494</v>
          </cell>
          <cell r="C761" t="str">
            <v>PIONEER CS OF SCIENCE</v>
          </cell>
          <cell r="D761">
            <v>93</v>
          </cell>
          <cell r="E761" t="str">
            <v>EVERETT</v>
          </cell>
          <cell r="F761">
            <v>178</v>
          </cell>
          <cell r="G761" t="str">
            <v>MELROSE</v>
          </cell>
          <cell r="I761">
            <v>494093178</v>
          </cell>
          <cell r="J761">
            <v>0</v>
          </cell>
          <cell r="K761">
            <v>0</v>
          </cell>
        </row>
        <row r="762">
          <cell r="B762">
            <v>494</v>
          </cell>
          <cell r="C762" t="str">
            <v>PIONEER CS OF SCIENCE</v>
          </cell>
          <cell r="D762">
            <v>93</v>
          </cell>
          <cell r="E762" t="str">
            <v>EVERETT</v>
          </cell>
          <cell r="F762">
            <v>196</v>
          </cell>
          <cell r="G762" t="str">
            <v>NAHANT</v>
          </cell>
          <cell r="I762">
            <v>494093196</v>
          </cell>
          <cell r="J762">
            <v>0</v>
          </cell>
          <cell r="K762">
            <v>0</v>
          </cell>
        </row>
        <row r="763">
          <cell r="B763">
            <v>494</v>
          </cell>
          <cell r="C763" t="str">
            <v>PIONEER CS OF SCIENCE</v>
          </cell>
          <cell r="D763">
            <v>93</v>
          </cell>
          <cell r="E763" t="str">
            <v>EVERETT</v>
          </cell>
          <cell r="F763">
            <v>248</v>
          </cell>
          <cell r="G763" t="str">
            <v>REVERE</v>
          </cell>
          <cell r="I763">
            <v>494093248</v>
          </cell>
          <cell r="J763">
            <v>0</v>
          </cell>
          <cell r="K763">
            <v>0</v>
          </cell>
        </row>
        <row r="764">
          <cell r="B764">
            <v>494</v>
          </cell>
          <cell r="C764" t="str">
            <v>PIONEER CS OF SCIENCE</v>
          </cell>
          <cell r="D764">
            <v>93</v>
          </cell>
          <cell r="E764" t="str">
            <v>EVERETT</v>
          </cell>
          <cell r="F764">
            <v>258</v>
          </cell>
          <cell r="G764" t="str">
            <v>SALEM</v>
          </cell>
          <cell r="I764">
            <v>494093258</v>
          </cell>
          <cell r="J764">
            <v>0</v>
          </cell>
          <cell r="K764">
            <v>0</v>
          </cell>
        </row>
        <row r="765">
          <cell r="B765">
            <v>494</v>
          </cell>
          <cell r="C765" t="str">
            <v>PIONEER CS OF SCIENCE</v>
          </cell>
          <cell r="D765">
            <v>93</v>
          </cell>
          <cell r="E765" t="str">
            <v>EVERETT</v>
          </cell>
          <cell r="F765">
            <v>262</v>
          </cell>
          <cell r="G765" t="str">
            <v>SAUGUS</v>
          </cell>
          <cell r="I765">
            <v>494093262</v>
          </cell>
          <cell r="J765">
            <v>0</v>
          </cell>
          <cell r="K765">
            <v>0</v>
          </cell>
        </row>
        <row r="766">
          <cell r="B766">
            <v>494</v>
          </cell>
          <cell r="C766" t="str">
            <v>PIONEER CS OF SCIENCE</v>
          </cell>
          <cell r="D766">
            <v>93</v>
          </cell>
          <cell r="E766" t="str">
            <v>EVERETT</v>
          </cell>
          <cell r="F766">
            <v>284</v>
          </cell>
          <cell r="G766" t="str">
            <v>STONEHAM</v>
          </cell>
          <cell r="I766">
            <v>494093284</v>
          </cell>
          <cell r="J766">
            <v>0</v>
          </cell>
          <cell r="K766">
            <v>0</v>
          </cell>
        </row>
        <row r="767">
          <cell r="B767">
            <v>494</v>
          </cell>
          <cell r="C767" t="str">
            <v>PIONEER CS OF SCIENCE</v>
          </cell>
          <cell r="D767">
            <v>93</v>
          </cell>
          <cell r="E767" t="str">
            <v>EVERETT</v>
          </cell>
          <cell r="F767">
            <v>293</v>
          </cell>
          <cell r="G767" t="str">
            <v>TAUNTON</v>
          </cell>
          <cell r="I767">
            <v>494093293</v>
          </cell>
          <cell r="J767">
            <v>0</v>
          </cell>
          <cell r="K767">
            <v>0</v>
          </cell>
        </row>
        <row r="768">
          <cell r="B768">
            <v>494</v>
          </cell>
          <cell r="C768" t="str">
            <v>PIONEER CS OF SCIENCE</v>
          </cell>
          <cell r="D768">
            <v>93</v>
          </cell>
          <cell r="E768" t="str">
            <v>EVERETT</v>
          </cell>
          <cell r="F768">
            <v>305</v>
          </cell>
          <cell r="G768" t="str">
            <v>WAKEFIELD</v>
          </cell>
          <cell r="I768">
            <v>494093305</v>
          </cell>
          <cell r="J768">
            <v>0</v>
          </cell>
          <cell r="K768">
            <v>0</v>
          </cell>
        </row>
        <row r="769">
          <cell r="B769">
            <v>494</v>
          </cell>
          <cell r="C769" t="str">
            <v>PIONEER CS OF SCIENCE</v>
          </cell>
          <cell r="D769">
            <v>93</v>
          </cell>
          <cell r="E769" t="str">
            <v>EVERETT</v>
          </cell>
          <cell r="F769">
            <v>308</v>
          </cell>
          <cell r="G769" t="str">
            <v>WALTHAM</v>
          </cell>
          <cell r="I769">
            <v>494093308</v>
          </cell>
          <cell r="J769">
            <v>0</v>
          </cell>
          <cell r="K769">
            <v>0</v>
          </cell>
        </row>
        <row r="770">
          <cell r="B770">
            <v>496</v>
          </cell>
          <cell r="C770" t="str">
            <v>GLOBAL LEARNING</v>
          </cell>
          <cell r="D770">
            <v>201</v>
          </cell>
          <cell r="E770" t="str">
            <v>NEW BEDFORD</v>
          </cell>
          <cell r="F770">
            <v>72</v>
          </cell>
          <cell r="G770" t="str">
            <v>DARTMOUTH</v>
          </cell>
          <cell r="I770">
            <v>496201072</v>
          </cell>
          <cell r="J770">
            <v>0</v>
          </cell>
          <cell r="K770">
            <v>0</v>
          </cell>
        </row>
        <row r="771">
          <cell r="B771">
            <v>496</v>
          </cell>
          <cell r="C771" t="str">
            <v>GLOBAL LEARNING</v>
          </cell>
          <cell r="D771">
            <v>201</v>
          </cell>
          <cell r="E771" t="str">
            <v>NEW BEDFORD</v>
          </cell>
          <cell r="F771">
            <v>94</v>
          </cell>
          <cell r="G771" t="str">
            <v>FAIRHAVEN</v>
          </cell>
          <cell r="I771">
            <v>496201094</v>
          </cell>
          <cell r="J771">
            <v>0</v>
          </cell>
          <cell r="K771">
            <v>0</v>
          </cell>
        </row>
        <row r="772">
          <cell r="B772">
            <v>496</v>
          </cell>
          <cell r="C772" t="str">
            <v>GLOBAL LEARNING</v>
          </cell>
          <cell r="D772">
            <v>201</v>
          </cell>
          <cell r="E772" t="str">
            <v>NEW BEDFORD</v>
          </cell>
          <cell r="F772">
            <v>95</v>
          </cell>
          <cell r="G772" t="str">
            <v>FALL RIVER</v>
          </cell>
          <cell r="I772">
            <v>496201095</v>
          </cell>
          <cell r="J772">
            <v>0</v>
          </cell>
          <cell r="K772">
            <v>0</v>
          </cell>
        </row>
        <row r="773">
          <cell r="B773">
            <v>496</v>
          </cell>
          <cell r="C773" t="str">
            <v>GLOBAL LEARNING</v>
          </cell>
          <cell r="D773">
            <v>201</v>
          </cell>
          <cell r="E773" t="str">
            <v>NEW BEDFORD</v>
          </cell>
          <cell r="F773">
            <v>201</v>
          </cell>
          <cell r="G773" t="str">
            <v>NEW BEDFORD</v>
          </cell>
          <cell r="I773">
            <v>496201201</v>
          </cell>
          <cell r="J773">
            <v>0</v>
          </cell>
          <cell r="K773">
            <v>0</v>
          </cell>
        </row>
        <row r="774">
          <cell r="B774">
            <v>496</v>
          </cell>
          <cell r="C774" t="str">
            <v>GLOBAL LEARNING</v>
          </cell>
          <cell r="D774">
            <v>201</v>
          </cell>
          <cell r="E774" t="str">
            <v>NEW BEDFORD</v>
          </cell>
          <cell r="F774">
            <v>310</v>
          </cell>
          <cell r="G774" t="str">
            <v>WAREHAM</v>
          </cell>
          <cell r="I774">
            <v>496201310</v>
          </cell>
          <cell r="J774">
            <v>0</v>
          </cell>
          <cell r="K774">
            <v>0</v>
          </cell>
        </row>
        <row r="775">
          <cell r="B775">
            <v>496</v>
          </cell>
          <cell r="C775" t="str">
            <v>GLOBAL LEARNING</v>
          </cell>
          <cell r="D775">
            <v>201</v>
          </cell>
          <cell r="E775" t="str">
            <v>NEW BEDFORD</v>
          </cell>
          <cell r="F775">
            <v>331</v>
          </cell>
          <cell r="G775" t="str">
            <v>WESTPORT</v>
          </cell>
          <cell r="I775">
            <v>496201331</v>
          </cell>
          <cell r="J775">
            <v>0</v>
          </cell>
          <cell r="K775">
            <v>0</v>
          </cell>
        </row>
        <row r="776">
          <cell r="B776">
            <v>496</v>
          </cell>
          <cell r="C776" t="str">
            <v>GLOBAL LEARNING</v>
          </cell>
          <cell r="D776">
            <v>201</v>
          </cell>
          <cell r="E776" t="str">
            <v>NEW BEDFORD</v>
          </cell>
          <cell r="F776">
            <v>665</v>
          </cell>
          <cell r="G776" t="str">
            <v>FREETOWN LAKEVILLE</v>
          </cell>
          <cell r="I776">
            <v>496201665</v>
          </cell>
          <cell r="J776">
            <v>0</v>
          </cell>
          <cell r="K776">
            <v>0</v>
          </cell>
        </row>
        <row r="777">
          <cell r="B777">
            <v>497</v>
          </cell>
          <cell r="C777" t="str">
            <v>PIONEER VALLEY CHINESE IMMERSION</v>
          </cell>
          <cell r="D777">
            <v>117</v>
          </cell>
          <cell r="E777" t="str">
            <v>HADLEY</v>
          </cell>
          <cell r="F777">
            <v>5</v>
          </cell>
          <cell r="G777" t="str">
            <v>AGAWAM</v>
          </cell>
          <cell r="I777">
            <v>497117005</v>
          </cell>
          <cell r="J777">
            <v>0</v>
          </cell>
          <cell r="K777">
            <v>0</v>
          </cell>
        </row>
        <row r="778">
          <cell r="B778">
            <v>497</v>
          </cell>
          <cell r="C778" t="str">
            <v>PIONEER VALLEY CHINESE IMMERSION</v>
          </cell>
          <cell r="D778">
            <v>117</v>
          </cell>
          <cell r="E778" t="str">
            <v>HADLEY</v>
          </cell>
          <cell r="F778">
            <v>8</v>
          </cell>
          <cell r="G778" t="str">
            <v>AMHERST</v>
          </cell>
          <cell r="I778">
            <v>497117008</v>
          </cell>
          <cell r="J778">
            <v>0</v>
          </cell>
          <cell r="K778">
            <v>0</v>
          </cell>
        </row>
        <row r="779">
          <cell r="B779">
            <v>497</v>
          </cell>
          <cell r="C779" t="str">
            <v>PIONEER VALLEY CHINESE IMMERSION</v>
          </cell>
          <cell r="D779">
            <v>117</v>
          </cell>
          <cell r="E779" t="str">
            <v>HADLEY</v>
          </cell>
          <cell r="F779">
            <v>24</v>
          </cell>
          <cell r="G779" t="str">
            <v>BELCHERTOWN</v>
          </cell>
          <cell r="I779">
            <v>497117024</v>
          </cell>
          <cell r="J779">
            <v>0</v>
          </cell>
          <cell r="K779">
            <v>0</v>
          </cell>
        </row>
        <row r="780">
          <cell r="B780">
            <v>497</v>
          </cell>
          <cell r="C780" t="str">
            <v>PIONEER VALLEY CHINESE IMMERSION</v>
          </cell>
          <cell r="D780">
            <v>117</v>
          </cell>
          <cell r="E780" t="str">
            <v>HADLEY</v>
          </cell>
          <cell r="F780">
            <v>61</v>
          </cell>
          <cell r="G780" t="str">
            <v>CHICOPEE</v>
          </cell>
          <cell r="I780">
            <v>497117061</v>
          </cell>
          <cell r="J780">
            <v>0</v>
          </cell>
          <cell r="K780">
            <v>0</v>
          </cell>
        </row>
        <row r="781">
          <cell r="B781">
            <v>497</v>
          </cell>
          <cell r="C781" t="str">
            <v>PIONEER VALLEY CHINESE IMMERSION</v>
          </cell>
          <cell r="D781">
            <v>117</v>
          </cell>
          <cell r="E781" t="str">
            <v>HADLEY</v>
          </cell>
          <cell r="F781">
            <v>68</v>
          </cell>
          <cell r="G781" t="str">
            <v>CONWAY</v>
          </cell>
          <cell r="I781">
            <v>497117068</v>
          </cell>
          <cell r="J781">
            <v>0</v>
          </cell>
          <cell r="K781">
            <v>0</v>
          </cell>
        </row>
        <row r="782">
          <cell r="B782">
            <v>497</v>
          </cell>
          <cell r="C782" t="str">
            <v>PIONEER VALLEY CHINESE IMMERSION</v>
          </cell>
          <cell r="D782">
            <v>117</v>
          </cell>
          <cell r="E782" t="str">
            <v>HADLEY</v>
          </cell>
          <cell r="F782">
            <v>74</v>
          </cell>
          <cell r="G782" t="str">
            <v>DEERFIELD</v>
          </cell>
          <cell r="I782">
            <v>497117074</v>
          </cell>
          <cell r="J782">
            <v>0</v>
          </cell>
          <cell r="K782">
            <v>0</v>
          </cell>
        </row>
        <row r="783">
          <cell r="B783">
            <v>497</v>
          </cell>
          <cell r="C783" t="str">
            <v>PIONEER VALLEY CHINESE IMMERSION</v>
          </cell>
          <cell r="D783">
            <v>117</v>
          </cell>
          <cell r="E783" t="str">
            <v>HADLEY</v>
          </cell>
          <cell r="F783">
            <v>86</v>
          </cell>
          <cell r="G783" t="str">
            <v>EASTHAMPTON</v>
          </cell>
          <cell r="I783">
            <v>497117086</v>
          </cell>
          <cell r="J783">
            <v>0</v>
          </cell>
          <cell r="K783">
            <v>0</v>
          </cell>
        </row>
        <row r="784">
          <cell r="B784">
            <v>497</v>
          </cell>
          <cell r="C784" t="str">
            <v>PIONEER VALLEY CHINESE IMMERSION</v>
          </cell>
          <cell r="D784">
            <v>117</v>
          </cell>
          <cell r="E784" t="str">
            <v>HADLEY</v>
          </cell>
          <cell r="F784">
            <v>87</v>
          </cell>
          <cell r="G784" t="str">
            <v>EAST LONGMEADOW</v>
          </cell>
          <cell r="I784">
            <v>497117087</v>
          </cell>
          <cell r="J784">
            <v>0</v>
          </cell>
          <cell r="K784">
            <v>0</v>
          </cell>
        </row>
        <row r="785">
          <cell r="B785">
            <v>497</v>
          </cell>
          <cell r="C785" t="str">
            <v>PIONEER VALLEY CHINESE IMMERSION</v>
          </cell>
          <cell r="D785">
            <v>117</v>
          </cell>
          <cell r="E785" t="str">
            <v>HADLEY</v>
          </cell>
          <cell r="F785">
            <v>111</v>
          </cell>
          <cell r="G785" t="str">
            <v>GRANBY</v>
          </cell>
          <cell r="I785">
            <v>497117111</v>
          </cell>
          <cell r="J785">
            <v>0</v>
          </cell>
          <cell r="K785">
            <v>0</v>
          </cell>
        </row>
        <row r="786">
          <cell r="B786">
            <v>497</v>
          </cell>
          <cell r="C786" t="str">
            <v>PIONEER VALLEY CHINESE IMMERSION</v>
          </cell>
          <cell r="D786">
            <v>117</v>
          </cell>
          <cell r="E786" t="str">
            <v>HADLEY</v>
          </cell>
          <cell r="F786">
            <v>114</v>
          </cell>
          <cell r="G786" t="str">
            <v>GREENFIELD</v>
          </cell>
          <cell r="I786">
            <v>497117114</v>
          </cell>
          <cell r="J786">
            <v>0</v>
          </cell>
          <cell r="K786">
            <v>0</v>
          </cell>
        </row>
        <row r="787">
          <cell r="B787">
            <v>497</v>
          </cell>
          <cell r="C787" t="str">
            <v>PIONEER VALLEY CHINESE IMMERSION</v>
          </cell>
          <cell r="D787">
            <v>117</v>
          </cell>
          <cell r="E787" t="str">
            <v>HADLEY</v>
          </cell>
          <cell r="F787">
            <v>117</v>
          </cell>
          <cell r="G787" t="str">
            <v>HADLEY</v>
          </cell>
          <cell r="I787">
            <v>497117117</v>
          </cell>
          <cell r="J787">
            <v>0</v>
          </cell>
          <cell r="K787">
            <v>0</v>
          </cell>
        </row>
        <row r="788">
          <cell r="B788">
            <v>497</v>
          </cell>
          <cell r="C788" t="str">
            <v>PIONEER VALLEY CHINESE IMMERSION</v>
          </cell>
          <cell r="D788">
            <v>117</v>
          </cell>
          <cell r="E788" t="str">
            <v>HADLEY</v>
          </cell>
          <cell r="F788">
            <v>137</v>
          </cell>
          <cell r="G788" t="str">
            <v>HOLYOKE</v>
          </cell>
          <cell r="I788">
            <v>497117137</v>
          </cell>
          <cell r="J788">
            <v>0</v>
          </cell>
          <cell r="K788">
            <v>0</v>
          </cell>
        </row>
        <row r="789">
          <cell r="B789">
            <v>497</v>
          </cell>
          <cell r="C789" t="str">
            <v>PIONEER VALLEY CHINESE IMMERSION</v>
          </cell>
          <cell r="D789">
            <v>117</v>
          </cell>
          <cell r="E789" t="str">
            <v>HADLEY</v>
          </cell>
          <cell r="F789">
            <v>154</v>
          </cell>
          <cell r="G789" t="str">
            <v>LEVERETT</v>
          </cell>
          <cell r="I789">
            <v>497117154</v>
          </cell>
          <cell r="J789">
            <v>0</v>
          </cell>
          <cell r="K789">
            <v>0</v>
          </cell>
        </row>
        <row r="790">
          <cell r="B790">
            <v>497</v>
          </cell>
          <cell r="C790" t="str">
            <v>PIONEER VALLEY CHINESE IMMERSION</v>
          </cell>
          <cell r="D790">
            <v>117</v>
          </cell>
          <cell r="E790" t="str">
            <v>HADLEY</v>
          </cell>
          <cell r="F790">
            <v>159</v>
          </cell>
          <cell r="G790" t="str">
            <v>LONGMEADOW</v>
          </cell>
          <cell r="I790">
            <v>497117159</v>
          </cell>
          <cell r="J790">
            <v>0</v>
          </cell>
          <cell r="K790">
            <v>0</v>
          </cell>
        </row>
        <row r="791">
          <cell r="B791">
            <v>497</v>
          </cell>
          <cell r="C791" t="str">
            <v>PIONEER VALLEY CHINESE IMMERSION</v>
          </cell>
          <cell r="D791">
            <v>117</v>
          </cell>
          <cell r="E791" t="str">
            <v>HADLEY</v>
          </cell>
          <cell r="F791">
            <v>210</v>
          </cell>
          <cell r="G791" t="str">
            <v>NORTHAMPTON</v>
          </cell>
          <cell r="I791">
            <v>497117210</v>
          </cell>
          <cell r="J791">
            <v>0</v>
          </cell>
          <cell r="K791">
            <v>0</v>
          </cell>
        </row>
        <row r="792">
          <cell r="B792">
            <v>497</v>
          </cell>
          <cell r="C792" t="str">
            <v>PIONEER VALLEY CHINESE IMMERSION</v>
          </cell>
          <cell r="D792">
            <v>117</v>
          </cell>
          <cell r="E792" t="str">
            <v>HADLEY</v>
          </cell>
          <cell r="F792">
            <v>223</v>
          </cell>
          <cell r="G792" t="str">
            <v>ORANGE</v>
          </cell>
          <cell r="I792">
            <v>497117223</v>
          </cell>
          <cell r="J792">
            <v>0</v>
          </cell>
          <cell r="K792">
            <v>0</v>
          </cell>
        </row>
        <row r="793">
          <cell r="B793">
            <v>497</v>
          </cell>
          <cell r="C793" t="str">
            <v>PIONEER VALLEY CHINESE IMMERSION</v>
          </cell>
          <cell r="D793">
            <v>117</v>
          </cell>
          <cell r="E793" t="str">
            <v>HADLEY</v>
          </cell>
          <cell r="F793">
            <v>230</v>
          </cell>
          <cell r="G793" t="str">
            <v>PELHAM</v>
          </cell>
          <cell r="I793">
            <v>497117230</v>
          </cell>
          <cell r="J793">
            <v>0</v>
          </cell>
          <cell r="K793">
            <v>0</v>
          </cell>
        </row>
        <row r="794">
          <cell r="B794">
            <v>497</v>
          </cell>
          <cell r="C794" t="str">
            <v>PIONEER VALLEY CHINESE IMMERSION</v>
          </cell>
          <cell r="D794">
            <v>117</v>
          </cell>
          <cell r="E794" t="str">
            <v>HADLEY</v>
          </cell>
          <cell r="F794">
            <v>272</v>
          </cell>
          <cell r="G794" t="str">
            <v>SHUTESBURY</v>
          </cell>
          <cell r="I794">
            <v>497117272</v>
          </cell>
          <cell r="J794">
            <v>0</v>
          </cell>
          <cell r="K794">
            <v>0</v>
          </cell>
        </row>
        <row r="795">
          <cell r="B795">
            <v>497</v>
          </cell>
          <cell r="C795" t="str">
            <v>PIONEER VALLEY CHINESE IMMERSION</v>
          </cell>
          <cell r="D795">
            <v>117</v>
          </cell>
          <cell r="E795" t="str">
            <v>HADLEY</v>
          </cell>
          <cell r="F795">
            <v>278</v>
          </cell>
          <cell r="G795" t="str">
            <v>SOUTH HADLEY</v>
          </cell>
          <cell r="I795">
            <v>497117278</v>
          </cell>
          <cell r="J795">
            <v>0</v>
          </cell>
          <cell r="K795">
            <v>0</v>
          </cell>
        </row>
        <row r="796">
          <cell r="B796">
            <v>497</v>
          </cell>
          <cell r="C796" t="str">
            <v>PIONEER VALLEY CHINESE IMMERSION</v>
          </cell>
          <cell r="D796">
            <v>117</v>
          </cell>
          <cell r="E796" t="str">
            <v>HADLEY</v>
          </cell>
          <cell r="F796">
            <v>281</v>
          </cell>
          <cell r="G796" t="str">
            <v>SPRINGFIELD</v>
          </cell>
          <cell r="I796">
            <v>497117281</v>
          </cell>
          <cell r="J796">
            <v>0</v>
          </cell>
          <cell r="K796">
            <v>0</v>
          </cell>
        </row>
        <row r="797">
          <cell r="B797">
            <v>497</v>
          </cell>
          <cell r="C797" t="str">
            <v>PIONEER VALLEY CHINESE IMMERSION</v>
          </cell>
          <cell r="D797">
            <v>117</v>
          </cell>
          <cell r="E797" t="str">
            <v>HADLEY</v>
          </cell>
          <cell r="F797">
            <v>325</v>
          </cell>
          <cell r="G797" t="str">
            <v>WESTFIELD</v>
          </cell>
          <cell r="I797">
            <v>497117325</v>
          </cell>
          <cell r="J797">
            <v>0</v>
          </cell>
          <cell r="K797">
            <v>0</v>
          </cell>
        </row>
        <row r="798">
          <cell r="B798">
            <v>497</v>
          </cell>
          <cell r="C798" t="str">
            <v>PIONEER VALLEY CHINESE IMMERSION</v>
          </cell>
          <cell r="D798">
            <v>117</v>
          </cell>
          <cell r="E798" t="str">
            <v>HADLEY</v>
          </cell>
          <cell r="F798">
            <v>327</v>
          </cell>
          <cell r="G798" t="str">
            <v>WESTHAMPTON</v>
          </cell>
          <cell r="I798">
            <v>497117327</v>
          </cell>
          <cell r="J798">
            <v>0</v>
          </cell>
          <cell r="K798">
            <v>0</v>
          </cell>
        </row>
        <row r="799">
          <cell r="B799">
            <v>497</v>
          </cell>
          <cell r="C799" t="str">
            <v>PIONEER VALLEY CHINESE IMMERSION</v>
          </cell>
          <cell r="D799">
            <v>117</v>
          </cell>
          <cell r="E799" t="str">
            <v>HADLEY</v>
          </cell>
          <cell r="F799">
            <v>332</v>
          </cell>
          <cell r="G799" t="str">
            <v>WEST SPRINGFIELD</v>
          </cell>
          <cell r="I799">
            <v>497117332</v>
          </cell>
          <cell r="J799">
            <v>0</v>
          </cell>
          <cell r="K799">
            <v>0</v>
          </cell>
        </row>
        <row r="800">
          <cell r="B800">
            <v>497</v>
          </cell>
          <cell r="C800" t="str">
            <v>PIONEER VALLEY CHINESE IMMERSION</v>
          </cell>
          <cell r="D800">
            <v>117</v>
          </cell>
          <cell r="E800" t="str">
            <v>HADLEY</v>
          </cell>
          <cell r="F800">
            <v>340</v>
          </cell>
          <cell r="G800" t="str">
            <v>WILLIAMSBURG</v>
          </cell>
          <cell r="I800">
            <v>497117340</v>
          </cell>
          <cell r="J800">
            <v>0</v>
          </cell>
          <cell r="K800">
            <v>0</v>
          </cell>
        </row>
        <row r="801">
          <cell r="B801">
            <v>497</v>
          </cell>
          <cell r="C801" t="str">
            <v>PIONEER VALLEY CHINESE IMMERSION</v>
          </cell>
          <cell r="D801">
            <v>117</v>
          </cell>
          <cell r="E801" t="str">
            <v>HADLEY</v>
          </cell>
          <cell r="F801">
            <v>605</v>
          </cell>
          <cell r="G801" t="str">
            <v>AMHERST PELHAM</v>
          </cell>
          <cell r="I801">
            <v>497117605</v>
          </cell>
          <cell r="J801">
            <v>0</v>
          </cell>
          <cell r="K801">
            <v>0</v>
          </cell>
        </row>
        <row r="802">
          <cell r="B802">
            <v>497</v>
          </cell>
          <cell r="C802" t="str">
            <v>PIONEER VALLEY CHINESE IMMERSION</v>
          </cell>
          <cell r="D802">
            <v>117</v>
          </cell>
          <cell r="E802" t="str">
            <v>HADLEY</v>
          </cell>
          <cell r="F802">
            <v>670</v>
          </cell>
          <cell r="G802" t="str">
            <v>FRONTIER</v>
          </cell>
          <cell r="I802">
            <v>497117670</v>
          </cell>
          <cell r="J802">
            <v>0</v>
          </cell>
          <cell r="K802">
            <v>0</v>
          </cell>
        </row>
        <row r="803">
          <cell r="B803">
            <v>497</v>
          </cell>
          <cell r="C803" t="str">
            <v>PIONEER VALLEY CHINESE IMMERSION</v>
          </cell>
          <cell r="D803">
            <v>117</v>
          </cell>
          <cell r="E803" t="str">
            <v>HADLEY</v>
          </cell>
          <cell r="F803">
            <v>674</v>
          </cell>
          <cell r="G803" t="str">
            <v>GILL MONTAGUE</v>
          </cell>
          <cell r="I803">
            <v>497117674</v>
          </cell>
          <cell r="J803">
            <v>0</v>
          </cell>
          <cell r="K803">
            <v>0</v>
          </cell>
        </row>
        <row r="804">
          <cell r="B804">
            <v>497</v>
          </cell>
          <cell r="C804" t="str">
            <v>PIONEER VALLEY CHINESE IMMERSION</v>
          </cell>
          <cell r="D804">
            <v>117</v>
          </cell>
          <cell r="E804" t="str">
            <v>HADLEY</v>
          </cell>
          <cell r="F804">
            <v>683</v>
          </cell>
          <cell r="G804" t="str">
            <v>HAMPSHIRE</v>
          </cell>
          <cell r="I804">
            <v>497117683</v>
          </cell>
          <cell r="J804">
            <v>0</v>
          </cell>
          <cell r="K804">
            <v>0</v>
          </cell>
        </row>
        <row r="805">
          <cell r="B805">
            <v>497</v>
          </cell>
          <cell r="C805" t="str">
            <v>PIONEER VALLEY CHINESE IMMERSION</v>
          </cell>
          <cell r="D805">
            <v>117</v>
          </cell>
          <cell r="E805" t="str">
            <v>HADLEY</v>
          </cell>
          <cell r="F805">
            <v>717</v>
          </cell>
          <cell r="G805" t="str">
            <v>MOHAWK TRAIL</v>
          </cell>
          <cell r="I805">
            <v>497117717</v>
          </cell>
          <cell r="J805">
            <v>0</v>
          </cell>
          <cell r="K805">
            <v>0</v>
          </cell>
        </row>
        <row r="806">
          <cell r="B806">
            <v>497</v>
          </cell>
          <cell r="C806" t="str">
            <v>PIONEER VALLEY CHINESE IMMERSION</v>
          </cell>
          <cell r="D806">
            <v>117</v>
          </cell>
          <cell r="E806" t="str">
            <v>HADLEY</v>
          </cell>
          <cell r="F806">
            <v>755</v>
          </cell>
          <cell r="G806" t="str">
            <v>RALPH C MAHAR</v>
          </cell>
          <cell r="I806">
            <v>497117755</v>
          </cell>
          <cell r="J806">
            <v>0</v>
          </cell>
          <cell r="K806">
            <v>0</v>
          </cell>
        </row>
        <row r="807">
          <cell r="B807">
            <v>497</v>
          </cell>
          <cell r="C807" t="str">
            <v>PIONEER VALLEY CHINESE IMMERSION</v>
          </cell>
          <cell r="D807">
            <v>117</v>
          </cell>
          <cell r="E807" t="str">
            <v>HADLEY</v>
          </cell>
          <cell r="F807">
            <v>766</v>
          </cell>
          <cell r="G807" t="str">
            <v>SOUTHWICK TOLLAND GRANVILLE</v>
          </cell>
          <cell r="I807">
            <v>497117766</v>
          </cell>
          <cell r="J807">
            <v>0</v>
          </cell>
          <cell r="K807">
            <v>0</v>
          </cell>
        </row>
        <row r="808">
          <cell r="B808">
            <v>498</v>
          </cell>
          <cell r="C808" t="str">
            <v>VERITAS PREPARATORY</v>
          </cell>
          <cell r="D808">
            <v>281</v>
          </cell>
          <cell r="E808" t="str">
            <v>SPRINGFIELD</v>
          </cell>
          <cell r="F808">
            <v>61</v>
          </cell>
          <cell r="G808" t="str">
            <v>CHICOPEE</v>
          </cell>
          <cell r="I808">
            <v>498281061</v>
          </cell>
          <cell r="J808">
            <v>0</v>
          </cell>
          <cell r="K808">
            <v>0</v>
          </cell>
        </row>
        <row r="809">
          <cell r="B809">
            <v>498</v>
          </cell>
          <cell r="C809" t="str">
            <v>VERITAS PREPARATORY</v>
          </cell>
          <cell r="D809">
            <v>281</v>
          </cell>
          <cell r="E809" t="str">
            <v>SPRINGFIELD</v>
          </cell>
          <cell r="F809">
            <v>281</v>
          </cell>
          <cell r="G809" t="str">
            <v>SPRINGFIELD</v>
          </cell>
          <cell r="I809">
            <v>498281281</v>
          </cell>
          <cell r="J809">
            <v>0</v>
          </cell>
          <cell r="K809">
            <v>0</v>
          </cell>
        </row>
        <row r="810">
          <cell r="B810">
            <v>499</v>
          </cell>
          <cell r="C810" t="str">
            <v>HAMPDEN CS OF SCIENCE</v>
          </cell>
          <cell r="D810">
            <v>61</v>
          </cell>
          <cell r="E810" t="str">
            <v>CHICOPEE</v>
          </cell>
          <cell r="F810">
            <v>61</v>
          </cell>
          <cell r="G810" t="str">
            <v>CHICOPEE</v>
          </cell>
          <cell r="I810">
            <v>499061061</v>
          </cell>
          <cell r="J810">
            <v>0</v>
          </cell>
          <cell r="K810">
            <v>0</v>
          </cell>
        </row>
        <row r="811">
          <cell r="B811">
            <v>499</v>
          </cell>
          <cell r="C811" t="str">
            <v>HAMPDEN CS OF SCIENCE</v>
          </cell>
          <cell r="D811">
            <v>61</v>
          </cell>
          <cell r="E811" t="str">
            <v>CHICOPEE</v>
          </cell>
          <cell r="F811">
            <v>137</v>
          </cell>
          <cell r="G811" t="str">
            <v>HOLYOKE</v>
          </cell>
          <cell r="I811">
            <v>499061137</v>
          </cell>
          <cell r="J811">
            <v>0</v>
          </cell>
          <cell r="K811">
            <v>0</v>
          </cell>
        </row>
        <row r="812">
          <cell r="B812">
            <v>499</v>
          </cell>
          <cell r="C812" t="str">
            <v>HAMPDEN CS OF SCIENCE</v>
          </cell>
          <cell r="D812">
            <v>61</v>
          </cell>
          <cell r="E812" t="str">
            <v>CHICOPEE</v>
          </cell>
          <cell r="F812">
            <v>161</v>
          </cell>
          <cell r="G812" t="str">
            <v>LUDLOW</v>
          </cell>
          <cell r="I812">
            <v>499061161</v>
          </cell>
          <cell r="J812">
            <v>0</v>
          </cell>
          <cell r="K812">
            <v>0</v>
          </cell>
        </row>
        <row r="813">
          <cell r="B813">
            <v>499</v>
          </cell>
          <cell r="C813" t="str">
            <v>HAMPDEN CS OF SCIENCE</v>
          </cell>
          <cell r="D813">
            <v>61</v>
          </cell>
          <cell r="E813" t="str">
            <v>CHICOPEE</v>
          </cell>
          <cell r="F813">
            <v>281</v>
          </cell>
          <cell r="G813" t="str">
            <v>SPRINGFIELD</v>
          </cell>
          <cell r="I813">
            <v>499061281</v>
          </cell>
          <cell r="J813">
            <v>0</v>
          </cell>
          <cell r="K813">
            <v>0</v>
          </cell>
        </row>
        <row r="814">
          <cell r="B814">
            <v>499</v>
          </cell>
          <cell r="C814" t="str">
            <v>HAMPDEN CS OF SCIENCE</v>
          </cell>
          <cell r="D814">
            <v>61</v>
          </cell>
          <cell r="E814" t="str">
            <v>CHICOPEE</v>
          </cell>
          <cell r="F814">
            <v>332</v>
          </cell>
          <cell r="G814" t="str">
            <v>WEST SPRINGFIELD</v>
          </cell>
          <cell r="I814">
            <v>499061332</v>
          </cell>
          <cell r="J814">
            <v>0</v>
          </cell>
          <cell r="K814">
            <v>0</v>
          </cell>
        </row>
        <row r="815">
          <cell r="B815">
            <v>3501</v>
          </cell>
          <cell r="C815" t="str">
            <v>PAULO FREIRE SOCIAL JUSTICE</v>
          </cell>
          <cell r="D815">
            <v>137</v>
          </cell>
          <cell r="E815" t="str">
            <v>HOLYOKE</v>
          </cell>
          <cell r="F815">
            <v>61</v>
          </cell>
          <cell r="G815" t="str">
            <v>CHICOPEE</v>
          </cell>
          <cell r="I815">
            <v>3501137061</v>
          </cell>
          <cell r="J815">
            <v>0</v>
          </cell>
          <cell r="K815">
            <v>0</v>
          </cell>
        </row>
        <row r="816">
          <cell r="B816">
            <v>3501</v>
          </cell>
          <cell r="C816" t="str">
            <v>PAULO FREIRE SOCIAL JUSTICE</v>
          </cell>
          <cell r="D816">
            <v>137</v>
          </cell>
          <cell r="E816" t="str">
            <v>HOLYOKE</v>
          </cell>
          <cell r="F816">
            <v>86</v>
          </cell>
          <cell r="G816" t="str">
            <v>EASTHAMPTON</v>
          </cell>
          <cell r="I816">
            <v>3501137086</v>
          </cell>
          <cell r="J816">
            <v>0</v>
          </cell>
          <cell r="K816">
            <v>0</v>
          </cell>
        </row>
        <row r="817">
          <cell r="B817">
            <v>3501</v>
          </cell>
          <cell r="C817" t="str">
            <v>PAULO FREIRE SOCIAL JUSTICE</v>
          </cell>
          <cell r="D817">
            <v>137</v>
          </cell>
          <cell r="E817" t="str">
            <v>HOLYOKE</v>
          </cell>
          <cell r="F817">
            <v>127</v>
          </cell>
          <cell r="G817" t="str">
            <v>HATFIELD</v>
          </cell>
          <cell r="I817">
            <v>3501137127</v>
          </cell>
          <cell r="J817">
            <v>0</v>
          </cell>
          <cell r="K817">
            <v>0</v>
          </cell>
        </row>
        <row r="818">
          <cell r="B818">
            <v>3501</v>
          </cell>
          <cell r="C818" t="str">
            <v>PAULO FREIRE SOCIAL JUSTICE</v>
          </cell>
          <cell r="D818">
            <v>137</v>
          </cell>
          <cell r="E818" t="str">
            <v>HOLYOKE</v>
          </cell>
          <cell r="F818">
            <v>137</v>
          </cell>
          <cell r="G818" t="str">
            <v>HOLYOKE</v>
          </cell>
          <cell r="I818">
            <v>3501137137</v>
          </cell>
          <cell r="J818">
            <v>0</v>
          </cell>
          <cell r="K818">
            <v>0</v>
          </cell>
        </row>
        <row r="819">
          <cell r="B819">
            <v>3501</v>
          </cell>
          <cell r="C819" t="str">
            <v>PAULO FREIRE SOCIAL JUSTICE</v>
          </cell>
          <cell r="D819">
            <v>137</v>
          </cell>
          <cell r="E819" t="str">
            <v>HOLYOKE</v>
          </cell>
          <cell r="F819">
            <v>210</v>
          </cell>
          <cell r="G819" t="str">
            <v>NORTHAMPTON</v>
          </cell>
          <cell r="I819">
            <v>3501137210</v>
          </cell>
          <cell r="J819">
            <v>0</v>
          </cell>
          <cell r="K819">
            <v>0</v>
          </cell>
        </row>
        <row r="820">
          <cell r="B820">
            <v>3501</v>
          </cell>
          <cell r="C820" t="str">
            <v>PAULO FREIRE SOCIAL JUSTICE</v>
          </cell>
          <cell r="D820">
            <v>137</v>
          </cell>
          <cell r="E820" t="str">
            <v>HOLYOKE</v>
          </cell>
          <cell r="F820">
            <v>278</v>
          </cell>
          <cell r="G820" t="str">
            <v>SOUTH HADLEY</v>
          </cell>
          <cell r="I820">
            <v>3501137278</v>
          </cell>
          <cell r="J820">
            <v>0</v>
          </cell>
          <cell r="K820">
            <v>0</v>
          </cell>
        </row>
        <row r="821">
          <cell r="B821">
            <v>3501</v>
          </cell>
          <cell r="C821" t="str">
            <v>PAULO FREIRE SOCIAL JUSTICE</v>
          </cell>
          <cell r="D821">
            <v>137</v>
          </cell>
          <cell r="E821" t="str">
            <v>HOLYOKE</v>
          </cell>
          <cell r="F821">
            <v>281</v>
          </cell>
          <cell r="G821" t="str">
            <v>SPRINGFIELD</v>
          </cell>
          <cell r="I821">
            <v>3501137281</v>
          </cell>
          <cell r="J821">
            <v>0</v>
          </cell>
          <cell r="K821">
            <v>0</v>
          </cell>
        </row>
        <row r="822">
          <cell r="B822">
            <v>3501</v>
          </cell>
          <cell r="C822" t="str">
            <v>PAULO FREIRE SOCIAL JUSTICE</v>
          </cell>
          <cell r="D822">
            <v>137</v>
          </cell>
          <cell r="E822" t="str">
            <v>HOLYOKE</v>
          </cell>
          <cell r="F822">
            <v>325</v>
          </cell>
          <cell r="G822" t="str">
            <v>WESTFIELD</v>
          </cell>
          <cell r="I822">
            <v>3501137325</v>
          </cell>
          <cell r="J822">
            <v>0</v>
          </cell>
          <cell r="K822">
            <v>0</v>
          </cell>
        </row>
        <row r="823">
          <cell r="B823">
            <v>3501</v>
          </cell>
          <cell r="C823" t="str">
            <v>PAULO FREIRE SOCIAL JUSTICE</v>
          </cell>
          <cell r="D823">
            <v>137</v>
          </cell>
          <cell r="E823" t="str">
            <v>HOLYOKE</v>
          </cell>
          <cell r="F823">
            <v>332</v>
          </cell>
          <cell r="G823" t="str">
            <v>WEST SPRINGFIELD</v>
          </cell>
          <cell r="I823">
            <v>3501137332</v>
          </cell>
          <cell r="J823">
            <v>0</v>
          </cell>
          <cell r="K823">
            <v>0</v>
          </cell>
        </row>
        <row r="824">
          <cell r="B824">
            <v>3501</v>
          </cell>
          <cell r="C824" t="str">
            <v>PAULO FREIRE SOCIAL JUSTICE</v>
          </cell>
          <cell r="D824">
            <v>137</v>
          </cell>
          <cell r="E824" t="str">
            <v>HOLYOKE</v>
          </cell>
          <cell r="F824">
            <v>672</v>
          </cell>
          <cell r="G824" t="str">
            <v>GATEWAY</v>
          </cell>
          <cell r="I824">
            <v>3501137672</v>
          </cell>
          <cell r="J824">
            <v>0</v>
          </cell>
          <cell r="K824">
            <v>0</v>
          </cell>
        </row>
        <row r="825">
          <cell r="B825">
            <v>3502</v>
          </cell>
          <cell r="C825" t="str">
            <v>BAYSTATE ACADEMY</v>
          </cell>
          <cell r="D825">
            <v>281</v>
          </cell>
          <cell r="E825" t="str">
            <v>SPRINGFIELD</v>
          </cell>
          <cell r="F825">
            <v>61</v>
          </cell>
          <cell r="G825" t="str">
            <v>CHICOPEE</v>
          </cell>
          <cell r="I825">
            <v>3502281061</v>
          </cell>
          <cell r="J825">
            <v>0</v>
          </cell>
          <cell r="K825">
            <v>0</v>
          </cell>
        </row>
        <row r="826">
          <cell r="B826">
            <v>3502</v>
          </cell>
          <cell r="C826" t="str">
            <v>BAYSTATE ACADEMY</v>
          </cell>
          <cell r="D826">
            <v>281</v>
          </cell>
          <cell r="E826" t="str">
            <v>SPRINGFIELD</v>
          </cell>
          <cell r="F826">
            <v>137</v>
          </cell>
          <cell r="G826" t="str">
            <v>HOLYOKE</v>
          </cell>
          <cell r="I826">
            <v>3502281137</v>
          </cell>
          <cell r="J826">
            <v>0</v>
          </cell>
          <cell r="K826">
            <v>0</v>
          </cell>
        </row>
        <row r="827">
          <cell r="B827">
            <v>3502</v>
          </cell>
          <cell r="C827" t="str">
            <v>BAYSTATE ACADEMY</v>
          </cell>
          <cell r="D827">
            <v>281</v>
          </cell>
          <cell r="E827" t="str">
            <v>SPRINGFIELD</v>
          </cell>
          <cell r="F827">
            <v>281</v>
          </cell>
          <cell r="G827" t="str">
            <v>SPRINGFIELD</v>
          </cell>
          <cell r="I827">
            <v>3502281281</v>
          </cell>
          <cell r="J827">
            <v>0</v>
          </cell>
          <cell r="K827">
            <v>0</v>
          </cell>
        </row>
        <row r="828">
          <cell r="B828">
            <v>3503</v>
          </cell>
          <cell r="C828" t="str">
            <v>COLLEGIATE CS OF LOWELL</v>
          </cell>
          <cell r="D828">
            <v>160</v>
          </cell>
          <cell r="E828" t="str">
            <v>LOWELL</v>
          </cell>
          <cell r="F828">
            <v>31</v>
          </cell>
          <cell r="G828" t="str">
            <v>BILLERICA</v>
          </cell>
          <cell r="I828">
            <v>3503160031</v>
          </cell>
          <cell r="J828">
            <v>0</v>
          </cell>
          <cell r="K828">
            <v>0</v>
          </cell>
        </row>
        <row r="829">
          <cell r="B829">
            <v>3503</v>
          </cell>
          <cell r="C829" t="str">
            <v>COLLEGIATE CS OF LOWELL</v>
          </cell>
          <cell r="D829">
            <v>160</v>
          </cell>
          <cell r="E829" t="str">
            <v>LOWELL</v>
          </cell>
          <cell r="F829">
            <v>44</v>
          </cell>
          <cell r="G829" t="str">
            <v>BROCKTON</v>
          </cell>
          <cell r="I829">
            <v>3503160044</v>
          </cell>
          <cell r="J829">
            <v>0</v>
          </cell>
          <cell r="K829">
            <v>0</v>
          </cell>
        </row>
        <row r="830">
          <cell r="B830">
            <v>3503</v>
          </cell>
          <cell r="C830" t="str">
            <v>COLLEGIATE CS OF LOWELL</v>
          </cell>
          <cell r="D830">
            <v>160</v>
          </cell>
          <cell r="E830" t="str">
            <v>LOWELL</v>
          </cell>
          <cell r="F830">
            <v>48</v>
          </cell>
          <cell r="G830" t="str">
            <v>BURLINGTON</v>
          </cell>
          <cell r="I830">
            <v>3503160048</v>
          </cell>
          <cell r="J830">
            <v>0</v>
          </cell>
          <cell r="K830">
            <v>0</v>
          </cell>
        </row>
        <row r="831">
          <cell r="B831">
            <v>3503</v>
          </cell>
          <cell r="C831" t="str">
            <v>COLLEGIATE CS OF LOWELL</v>
          </cell>
          <cell r="D831">
            <v>160</v>
          </cell>
          <cell r="E831" t="str">
            <v>LOWELL</v>
          </cell>
          <cell r="F831">
            <v>56</v>
          </cell>
          <cell r="G831" t="str">
            <v>CHELMSFORD</v>
          </cell>
          <cell r="I831">
            <v>3503160056</v>
          </cell>
          <cell r="J831">
            <v>0</v>
          </cell>
          <cell r="K831">
            <v>0</v>
          </cell>
        </row>
        <row r="832">
          <cell r="B832">
            <v>3503</v>
          </cell>
          <cell r="C832" t="str">
            <v>COLLEGIATE CS OF LOWELL</v>
          </cell>
          <cell r="D832">
            <v>160</v>
          </cell>
          <cell r="E832" t="str">
            <v>LOWELL</v>
          </cell>
          <cell r="F832">
            <v>79</v>
          </cell>
          <cell r="G832" t="str">
            <v>DRACUT</v>
          </cell>
          <cell r="I832">
            <v>3503160079</v>
          </cell>
          <cell r="J832">
            <v>0</v>
          </cell>
          <cell r="K832">
            <v>0</v>
          </cell>
        </row>
        <row r="833">
          <cell r="B833">
            <v>3503</v>
          </cell>
          <cell r="C833" t="str">
            <v>COLLEGIATE CS OF LOWELL</v>
          </cell>
          <cell r="D833">
            <v>160</v>
          </cell>
          <cell r="E833" t="str">
            <v>LOWELL</v>
          </cell>
          <cell r="F833">
            <v>128</v>
          </cell>
          <cell r="G833" t="str">
            <v>HAVERHILL</v>
          </cell>
          <cell r="I833">
            <v>3503160128</v>
          </cell>
          <cell r="J833">
            <v>0</v>
          </cell>
          <cell r="K833">
            <v>0</v>
          </cell>
        </row>
        <row r="834">
          <cell r="B834">
            <v>3503</v>
          </cell>
          <cell r="C834" t="str">
            <v>COLLEGIATE CS OF LOWELL</v>
          </cell>
          <cell r="D834">
            <v>160</v>
          </cell>
          <cell r="E834" t="str">
            <v>LOWELL</v>
          </cell>
          <cell r="F834">
            <v>149</v>
          </cell>
          <cell r="G834" t="str">
            <v>LAWRENCE</v>
          </cell>
          <cell r="I834">
            <v>3503160149</v>
          </cell>
          <cell r="J834">
            <v>0</v>
          </cell>
          <cell r="K834">
            <v>0</v>
          </cell>
        </row>
        <row r="835">
          <cell r="B835">
            <v>3503</v>
          </cell>
          <cell r="C835" t="str">
            <v>COLLEGIATE CS OF LOWELL</v>
          </cell>
          <cell r="D835">
            <v>160</v>
          </cell>
          <cell r="E835" t="str">
            <v>LOWELL</v>
          </cell>
          <cell r="F835">
            <v>160</v>
          </cell>
          <cell r="G835" t="str">
            <v>LOWELL</v>
          </cell>
          <cell r="I835">
            <v>3503160160</v>
          </cell>
          <cell r="J835">
            <v>304275</v>
          </cell>
          <cell r="K835">
            <v>304254</v>
          </cell>
        </row>
        <row r="836">
          <cell r="B836">
            <v>3503</v>
          </cell>
          <cell r="C836" t="str">
            <v>COLLEGIATE CS OF LOWELL</v>
          </cell>
          <cell r="D836">
            <v>160</v>
          </cell>
          <cell r="E836" t="str">
            <v>LOWELL</v>
          </cell>
          <cell r="F836">
            <v>274</v>
          </cell>
          <cell r="G836" t="str">
            <v>SOMERVILLE</v>
          </cell>
          <cell r="I836">
            <v>3503160274</v>
          </cell>
          <cell r="J836">
            <v>0</v>
          </cell>
          <cell r="K836">
            <v>0</v>
          </cell>
        </row>
        <row r="837">
          <cell r="B837">
            <v>3503</v>
          </cell>
          <cell r="C837" t="str">
            <v>COLLEGIATE CS OF LOWELL</v>
          </cell>
          <cell r="D837">
            <v>160</v>
          </cell>
          <cell r="E837" t="str">
            <v>LOWELL</v>
          </cell>
          <cell r="F837">
            <v>295</v>
          </cell>
          <cell r="G837" t="str">
            <v>TEWKSBURY</v>
          </cell>
          <cell r="I837">
            <v>3503160295</v>
          </cell>
          <cell r="J837">
            <v>0</v>
          </cell>
          <cell r="K837">
            <v>0</v>
          </cell>
        </row>
        <row r="838">
          <cell r="B838">
            <v>3503</v>
          </cell>
          <cell r="C838" t="str">
            <v>COLLEGIATE CS OF LOWELL</v>
          </cell>
          <cell r="D838">
            <v>160</v>
          </cell>
          <cell r="E838" t="str">
            <v>LOWELL</v>
          </cell>
          <cell r="F838">
            <v>301</v>
          </cell>
          <cell r="G838" t="str">
            <v>TYNGSBOROUGH</v>
          </cell>
          <cell r="I838">
            <v>3503160301</v>
          </cell>
          <cell r="J838">
            <v>0</v>
          </cell>
          <cell r="K838">
            <v>0</v>
          </cell>
        </row>
        <row r="839">
          <cell r="B839">
            <v>3503</v>
          </cell>
          <cell r="C839" t="str">
            <v>COLLEGIATE CS OF LOWELL</v>
          </cell>
          <cell r="D839">
            <v>160</v>
          </cell>
          <cell r="E839" t="str">
            <v>LOWELL</v>
          </cell>
          <cell r="F839">
            <v>673</v>
          </cell>
          <cell r="G839" t="str">
            <v>GROTON DUNSTABLE</v>
          </cell>
          <cell r="I839">
            <v>3503160673</v>
          </cell>
          <cell r="J839">
            <v>0</v>
          </cell>
          <cell r="K839">
            <v>0</v>
          </cell>
        </row>
        <row r="840">
          <cell r="B840">
            <v>3503</v>
          </cell>
          <cell r="C840" t="str">
            <v>COLLEGIATE CS OF LOWELL</v>
          </cell>
          <cell r="D840">
            <v>160</v>
          </cell>
          <cell r="E840" t="str">
            <v>LOWELL</v>
          </cell>
          <cell r="F840">
            <v>735</v>
          </cell>
          <cell r="G840" t="str">
            <v>NORTH MIDDLESEX</v>
          </cell>
          <cell r="I840">
            <v>3503160735</v>
          </cell>
          <cell r="J840">
            <v>0</v>
          </cell>
          <cell r="K840">
            <v>0</v>
          </cell>
        </row>
        <row r="841">
          <cell r="B841">
            <v>3504</v>
          </cell>
          <cell r="C841" t="str">
            <v>CITY ON A HILL - DUDLEY SQUARE</v>
          </cell>
          <cell r="D841">
            <v>35</v>
          </cell>
          <cell r="E841" t="str">
            <v>BOSTON</v>
          </cell>
          <cell r="F841">
            <v>16</v>
          </cell>
          <cell r="G841" t="str">
            <v>ATTLEBORO</v>
          </cell>
          <cell r="I841">
            <v>3504035016</v>
          </cell>
          <cell r="J841">
            <v>0</v>
          </cell>
          <cell r="K841">
            <v>0</v>
          </cell>
        </row>
        <row r="842">
          <cell r="B842">
            <v>3504</v>
          </cell>
          <cell r="C842" t="str">
            <v>CITY ON A HILL - DUDLEY SQUARE</v>
          </cell>
          <cell r="D842">
            <v>35</v>
          </cell>
          <cell r="E842" t="str">
            <v>BOSTON</v>
          </cell>
          <cell r="F842">
            <v>35</v>
          </cell>
          <cell r="G842" t="str">
            <v>BOSTON</v>
          </cell>
          <cell r="I842">
            <v>3504035035</v>
          </cell>
          <cell r="J842">
            <v>-65</v>
          </cell>
          <cell r="K842">
            <v>-2195</v>
          </cell>
        </row>
        <row r="843">
          <cell r="B843">
            <v>3504</v>
          </cell>
          <cell r="C843" t="str">
            <v>CITY ON A HILL - DUDLEY SQUARE</v>
          </cell>
          <cell r="D843">
            <v>35</v>
          </cell>
          <cell r="E843" t="str">
            <v>BOSTON</v>
          </cell>
          <cell r="F843">
            <v>44</v>
          </cell>
          <cell r="G843" t="str">
            <v>BROCKTON</v>
          </cell>
          <cell r="I843">
            <v>3504035044</v>
          </cell>
          <cell r="J843">
            <v>0</v>
          </cell>
          <cell r="K843">
            <v>0</v>
          </cell>
        </row>
        <row r="844">
          <cell r="B844">
            <v>3504</v>
          </cell>
          <cell r="C844" t="str">
            <v>CITY ON A HILL - DUDLEY SQUARE</v>
          </cell>
          <cell r="D844">
            <v>35</v>
          </cell>
          <cell r="E844" t="str">
            <v>BOSTON</v>
          </cell>
          <cell r="F844">
            <v>57</v>
          </cell>
          <cell r="G844" t="str">
            <v>CHELSEA</v>
          </cell>
          <cell r="I844">
            <v>3504035057</v>
          </cell>
          <cell r="J844">
            <v>0</v>
          </cell>
          <cell r="K844">
            <v>0</v>
          </cell>
        </row>
        <row r="845">
          <cell r="B845">
            <v>3504</v>
          </cell>
          <cell r="C845" t="str">
            <v>CITY ON A HILL - DUDLEY SQUARE</v>
          </cell>
          <cell r="D845">
            <v>35</v>
          </cell>
          <cell r="E845" t="str">
            <v>BOSTON</v>
          </cell>
          <cell r="F845">
            <v>160</v>
          </cell>
          <cell r="G845" t="str">
            <v>LOWELL</v>
          </cell>
          <cell r="I845">
            <v>3504035160</v>
          </cell>
          <cell r="J845">
            <v>0</v>
          </cell>
          <cell r="K845">
            <v>0</v>
          </cell>
        </row>
        <row r="846">
          <cell r="B846">
            <v>3504</v>
          </cell>
          <cell r="C846" t="str">
            <v>CITY ON A HILL - DUDLEY SQUARE</v>
          </cell>
          <cell r="D846">
            <v>35</v>
          </cell>
          <cell r="E846" t="str">
            <v>BOSTON</v>
          </cell>
          <cell r="F846">
            <v>220</v>
          </cell>
          <cell r="G846" t="str">
            <v>NORWOOD</v>
          </cell>
          <cell r="I846">
            <v>3504035220</v>
          </cell>
          <cell r="J846">
            <v>0</v>
          </cell>
          <cell r="K846">
            <v>0</v>
          </cell>
        </row>
        <row r="847">
          <cell r="B847">
            <v>3504</v>
          </cell>
          <cell r="C847" t="str">
            <v>CITY ON A HILL - DUDLEY SQUARE</v>
          </cell>
          <cell r="D847">
            <v>35</v>
          </cell>
          <cell r="E847" t="str">
            <v>BOSTON</v>
          </cell>
          <cell r="F847">
            <v>244</v>
          </cell>
          <cell r="G847" t="str">
            <v>RANDOLPH</v>
          </cell>
          <cell r="I847">
            <v>3504035244</v>
          </cell>
          <cell r="J847">
            <v>0</v>
          </cell>
          <cell r="K847">
            <v>0</v>
          </cell>
        </row>
        <row r="848">
          <cell r="B848">
            <v>3506</v>
          </cell>
          <cell r="C848" t="str">
            <v>PIONEER CS OF SCIENCE II</v>
          </cell>
          <cell r="D848">
            <v>262</v>
          </cell>
          <cell r="E848" t="str">
            <v>SAUGUS</v>
          </cell>
          <cell r="F848">
            <v>30</v>
          </cell>
          <cell r="G848" t="str">
            <v>BEVERLY</v>
          </cell>
          <cell r="I848">
            <v>3506262030</v>
          </cell>
          <cell r="J848">
            <v>0</v>
          </cell>
          <cell r="K848">
            <v>0</v>
          </cell>
        </row>
        <row r="849">
          <cell r="B849">
            <v>3506</v>
          </cell>
          <cell r="C849" t="str">
            <v>PIONEER CS OF SCIENCE II</v>
          </cell>
          <cell r="D849">
            <v>262</v>
          </cell>
          <cell r="E849" t="str">
            <v>SAUGUS</v>
          </cell>
          <cell r="F849">
            <v>35</v>
          </cell>
          <cell r="G849" t="str">
            <v>BOSTON</v>
          </cell>
          <cell r="I849">
            <v>3506262035</v>
          </cell>
          <cell r="J849">
            <v>0</v>
          </cell>
          <cell r="K849">
            <v>0</v>
          </cell>
        </row>
        <row r="850">
          <cell r="B850">
            <v>3506</v>
          </cell>
          <cell r="C850" t="str">
            <v>PIONEER CS OF SCIENCE II</v>
          </cell>
          <cell r="D850">
            <v>262</v>
          </cell>
          <cell r="E850" t="str">
            <v>SAUGUS</v>
          </cell>
          <cell r="F850">
            <v>49</v>
          </cell>
          <cell r="G850" t="str">
            <v>CAMBRIDGE</v>
          </cell>
          <cell r="I850">
            <v>3506262049</v>
          </cell>
          <cell r="J850">
            <v>0</v>
          </cell>
          <cell r="K850">
            <v>0</v>
          </cell>
        </row>
        <row r="851">
          <cell r="B851">
            <v>3506</v>
          </cell>
          <cell r="C851" t="str">
            <v>PIONEER CS OF SCIENCE II</v>
          </cell>
          <cell r="D851">
            <v>262</v>
          </cell>
          <cell r="E851" t="str">
            <v>SAUGUS</v>
          </cell>
          <cell r="F851">
            <v>57</v>
          </cell>
          <cell r="G851" t="str">
            <v>CHELSEA</v>
          </cell>
          <cell r="I851">
            <v>3506262057</v>
          </cell>
          <cell r="J851">
            <v>0</v>
          </cell>
          <cell r="K851">
            <v>0</v>
          </cell>
        </row>
        <row r="852">
          <cell r="B852">
            <v>3506</v>
          </cell>
          <cell r="C852" t="str">
            <v>PIONEER CS OF SCIENCE II</v>
          </cell>
          <cell r="D852">
            <v>262</v>
          </cell>
          <cell r="E852" t="str">
            <v>SAUGUS</v>
          </cell>
          <cell r="F852">
            <v>71</v>
          </cell>
          <cell r="G852" t="str">
            <v>DANVERS</v>
          </cell>
          <cell r="I852">
            <v>3506262071</v>
          </cell>
          <cell r="J852">
            <v>0</v>
          </cell>
          <cell r="K852">
            <v>0</v>
          </cell>
        </row>
        <row r="853">
          <cell r="B853">
            <v>3506</v>
          </cell>
          <cell r="C853" t="str">
            <v>PIONEER CS OF SCIENCE II</v>
          </cell>
          <cell r="D853">
            <v>262</v>
          </cell>
          <cell r="E853" t="str">
            <v>SAUGUS</v>
          </cell>
          <cell r="F853">
            <v>93</v>
          </cell>
          <cell r="G853" t="str">
            <v>EVERETT</v>
          </cell>
          <cell r="I853">
            <v>3506262093</v>
          </cell>
          <cell r="J853">
            <v>0</v>
          </cell>
          <cell r="K853">
            <v>0</v>
          </cell>
        </row>
        <row r="854">
          <cell r="B854">
            <v>3506</v>
          </cell>
          <cell r="C854" t="str">
            <v>PIONEER CS OF SCIENCE II</v>
          </cell>
          <cell r="D854">
            <v>262</v>
          </cell>
          <cell r="E854" t="str">
            <v>SAUGUS</v>
          </cell>
          <cell r="F854">
            <v>149</v>
          </cell>
          <cell r="G854" t="str">
            <v>LAWRENCE</v>
          </cell>
          <cell r="I854">
            <v>3506262149</v>
          </cell>
          <cell r="J854">
            <v>0</v>
          </cell>
          <cell r="K854">
            <v>0</v>
          </cell>
        </row>
        <row r="855">
          <cell r="B855">
            <v>3506</v>
          </cell>
          <cell r="C855" t="str">
            <v>PIONEER CS OF SCIENCE II</v>
          </cell>
          <cell r="D855">
            <v>262</v>
          </cell>
          <cell r="E855" t="str">
            <v>SAUGUS</v>
          </cell>
          <cell r="F855">
            <v>163</v>
          </cell>
          <cell r="G855" t="str">
            <v>LYNN</v>
          </cell>
          <cell r="I855">
            <v>3506262163</v>
          </cell>
          <cell r="J855">
            <v>0</v>
          </cell>
          <cell r="K855">
            <v>0</v>
          </cell>
        </row>
        <row r="856">
          <cell r="B856">
            <v>3506</v>
          </cell>
          <cell r="C856" t="str">
            <v>PIONEER CS OF SCIENCE II</v>
          </cell>
          <cell r="D856">
            <v>262</v>
          </cell>
          <cell r="E856" t="str">
            <v>SAUGUS</v>
          </cell>
          <cell r="F856">
            <v>165</v>
          </cell>
          <cell r="G856" t="str">
            <v>MALDEN</v>
          </cell>
          <cell r="I856">
            <v>3506262165</v>
          </cell>
          <cell r="J856">
            <v>0</v>
          </cell>
          <cell r="K856">
            <v>25172.699257710483</v>
          </cell>
        </row>
        <row r="857">
          <cell r="B857">
            <v>3506</v>
          </cell>
          <cell r="C857" t="str">
            <v>PIONEER CS OF SCIENCE II</v>
          </cell>
          <cell r="D857">
            <v>262</v>
          </cell>
          <cell r="E857" t="str">
            <v>SAUGUS</v>
          </cell>
          <cell r="F857">
            <v>175</v>
          </cell>
          <cell r="G857" t="str">
            <v>MEDFIELD</v>
          </cell>
          <cell r="I857">
            <v>3506262175</v>
          </cell>
          <cell r="J857">
            <v>0</v>
          </cell>
          <cell r="K857">
            <v>0</v>
          </cell>
        </row>
        <row r="858">
          <cell r="B858">
            <v>3506</v>
          </cell>
          <cell r="C858" t="str">
            <v>PIONEER CS OF SCIENCE II</v>
          </cell>
          <cell r="D858">
            <v>262</v>
          </cell>
          <cell r="E858" t="str">
            <v>SAUGUS</v>
          </cell>
          <cell r="F858">
            <v>176</v>
          </cell>
          <cell r="G858" t="str">
            <v>MEDFORD</v>
          </cell>
          <cell r="I858">
            <v>3506262176</v>
          </cell>
          <cell r="J858">
            <v>0</v>
          </cell>
          <cell r="K858">
            <v>0</v>
          </cell>
        </row>
        <row r="859">
          <cell r="B859">
            <v>3506</v>
          </cell>
          <cell r="C859" t="str">
            <v>PIONEER CS OF SCIENCE II</v>
          </cell>
          <cell r="D859">
            <v>262</v>
          </cell>
          <cell r="E859" t="str">
            <v>SAUGUS</v>
          </cell>
          <cell r="F859">
            <v>178</v>
          </cell>
          <cell r="G859" t="str">
            <v>MELROSE</v>
          </cell>
          <cell r="I859">
            <v>3506262178</v>
          </cell>
          <cell r="J859">
            <v>0</v>
          </cell>
          <cell r="K859">
            <v>0</v>
          </cell>
        </row>
        <row r="860">
          <cell r="B860">
            <v>3506</v>
          </cell>
          <cell r="C860" t="str">
            <v>PIONEER CS OF SCIENCE II</v>
          </cell>
          <cell r="D860">
            <v>262</v>
          </cell>
          <cell r="E860" t="str">
            <v>SAUGUS</v>
          </cell>
          <cell r="F860">
            <v>229</v>
          </cell>
          <cell r="G860" t="str">
            <v>PEABODY</v>
          </cell>
          <cell r="I860">
            <v>3506262229</v>
          </cell>
          <cell r="J860">
            <v>0</v>
          </cell>
          <cell r="K860">
            <v>0</v>
          </cell>
        </row>
        <row r="861">
          <cell r="B861">
            <v>3506</v>
          </cell>
          <cell r="C861" t="str">
            <v>PIONEER CS OF SCIENCE II</v>
          </cell>
          <cell r="D861">
            <v>262</v>
          </cell>
          <cell r="E861" t="str">
            <v>SAUGUS</v>
          </cell>
          <cell r="F861">
            <v>248</v>
          </cell>
          <cell r="G861" t="str">
            <v>REVERE</v>
          </cell>
          <cell r="I861">
            <v>3506262248</v>
          </cell>
          <cell r="J861">
            <v>0</v>
          </cell>
          <cell r="K861">
            <v>0</v>
          </cell>
        </row>
        <row r="862">
          <cell r="B862">
            <v>3506</v>
          </cell>
          <cell r="C862" t="str">
            <v>PIONEER CS OF SCIENCE II</v>
          </cell>
          <cell r="D862">
            <v>262</v>
          </cell>
          <cell r="E862" t="str">
            <v>SAUGUS</v>
          </cell>
          <cell r="F862">
            <v>258</v>
          </cell>
          <cell r="G862" t="str">
            <v>SALEM</v>
          </cell>
          <cell r="I862">
            <v>3506262258</v>
          </cell>
          <cell r="J862">
            <v>0</v>
          </cell>
          <cell r="K862">
            <v>0</v>
          </cell>
        </row>
        <row r="863">
          <cell r="B863">
            <v>3506</v>
          </cell>
          <cell r="C863" t="str">
            <v>PIONEER CS OF SCIENCE II</v>
          </cell>
          <cell r="D863">
            <v>262</v>
          </cell>
          <cell r="E863" t="str">
            <v>SAUGUS</v>
          </cell>
          <cell r="F863">
            <v>262</v>
          </cell>
          <cell r="G863" t="str">
            <v>SAUGUS</v>
          </cell>
          <cell r="I863">
            <v>3506262262</v>
          </cell>
          <cell r="J863">
            <v>0</v>
          </cell>
          <cell r="K863">
            <v>0</v>
          </cell>
        </row>
        <row r="864">
          <cell r="B864">
            <v>3506</v>
          </cell>
          <cell r="C864" t="str">
            <v>PIONEER CS OF SCIENCE II</v>
          </cell>
          <cell r="D864">
            <v>262</v>
          </cell>
          <cell r="E864" t="str">
            <v>SAUGUS</v>
          </cell>
          <cell r="F864">
            <v>274</v>
          </cell>
          <cell r="G864" t="str">
            <v>SOMERVILLE</v>
          </cell>
          <cell r="I864">
            <v>3506262274</v>
          </cell>
          <cell r="J864">
            <v>0</v>
          </cell>
          <cell r="K864">
            <v>0</v>
          </cell>
        </row>
        <row r="865">
          <cell r="B865">
            <v>3506</v>
          </cell>
          <cell r="C865" t="str">
            <v>PIONEER CS OF SCIENCE II</v>
          </cell>
          <cell r="D865">
            <v>262</v>
          </cell>
          <cell r="E865" t="str">
            <v>SAUGUS</v>
          </cell>
          <cell r="F865">
            <v>284</v>
          </cell>
          <cell r="G865" t="str">
            <v>STONEHAM</v>
          </cell>
          <cell r="I865">
            <v>3506262284</v>
          </cell>
          <cell r="J865">
            <v>0</v>
          </cell>
          <cell r="K865">
            <v>0</v>
          </cell>
        </row>
        <row r="866">
          <cell r="B866">
            <v>3506</v>
          </cell>
          <cell r="C866" t="str">
            <v>PIONEER CS OF SCIENCE II</v>
          </cell>
          <cell r="D866">
            <v>262</v>
          </cell>
          <cell r="E866" t="str">
            <v>SAUGUS</v>
          </cell>
          <cell r="F866">
            <v>295</v>
          </cell>
          <cell r="G866" t="str">
            <v>TEWKSBURY</v>
          </cell>
          <cell r="I866">
            <v>3506262295</v>
          </cell>
          <cell r="J866">
            <v>0</v>
          </cell>
          <cell r="K866">
            <v>0</v>
          </cell>
        </row>
        <row r="867">
          <cell r="B867">
            <v>3506</v>
          </cell>
          <cell r="C867" t="str">
            <v>PIONEER CS OF SCIENCE II</v>
          </cell>
          <cell r="D867">
            <v>262</v>
          </cell>
          <cell r="E867" t="str">
            <v>SAUGUS</v>
          </cell>
          <cell r="F867">
            <v>305</v>
          </cell>
          <cell r="G867" t="str">
            <v>WAKEFIELD</v>
          </cell>
          <cell r="I867">
            <v>3506262305</v>
          </cell>
          <cell r="J867">
            <v>0</v>
          </cell>
          <cell r="K867">
            <v>0</v>
          </cell>
        </row>
        <row r="868">
          <cell r="B868">
            <v>3506</v>
          </cell>
          <cell r="C868" t="str">
            <v>PIONEER CS OF SCIENCE II</v>
          </cell>
          <cell r="D868">
            <v>262</v>
          </cell>
          <cell r="E868" t="str">
            <v>SAUGUS</v>
          </cell>
          <cell r="F868">
            <v>346</v>
          </cell>
          <cell r="G868" t="str">
            <v>WINTHROP</v>
          </cell>
          <cell r="I868">
            <v>3506262346</v>
          </cell>
          <cell r="J868">
            <v>0</v>
          </cell>
          <cell r="K868">
            <v>0</v>
          </cell>
        </row>
        <row r="869">
          <cell r="B869">
            <v>3506</v>
          </cell>
          <cell r="C869" t="str">
            <v>PIONEER CS OF SCIENCE II</v>
          </cell>
          <cell r="D869">
            <v>262</v>
          </cell>
          <cell r="E869" t="str">
            <v>SAUGUS</v>
          </cell>
          <cell r="F869">
            <v>347</v>
          </cell>
          <cell r="G869" t="str">
            <v>WOBURN</v>
          </cell>
          <cell r="I869">
            <v>3506262347</v>
          </cell>
          <cell r="J869">
            <v>0</v>
          </cell>
          <cell r="K869">
            <v>0</v>
          </cell>
        </row>
        <row r="870">
          <cell r="B870">
            <v>3507</v>
          </cell>
          <cell r="C870" t="str">
            <v>CITY ON A HILL NEW BEDFORD</v>
          </cell>
          <cell r="D870">
            <v>201</v>
          </cell>
          <cell r="E870" t="str">
            <v>NEW BEDFORD</v>
          </cell>
          <cell r="F870">
            <v>3</v>
          </cell>
          <cell r="G870" t="str">
            <v>ACUSHNET</v>
          </cell>
          <cell r="I870">
            <v>3507201003</v>
          </cell>
          <cell r="J870">
            <v>0</v>
          </cell>
          <cell r="K870">
            <v>0</v>
          </cell>
        </row>
        <row r="871">
          <cell r="B871">
            <v>3507</v>
          </cell>
          <cell r="C871" t="str">
            <v>CITY ON A HILL NEW BEDFORD</v>
          </cell>
          <cell r="D871">
            <v>201</v>
          </cell>
          <cell r="E871" t="str">
            <v>NEW BEDFORD</v>
          </cell>
          <cell r="F871">
            <v>72</v>
          </cell>
          <cell r="G871" t="str">
            <v>DARTMOUTH</v>
          </cell>
          <cell r="I871">
            <v>3507201072</v>
          </cell>
          <cell r="J871">
            <v>0</v>
          </cell>
          <cell r="K871">
            <v>0</v>
          </cell>
        </row>
        <row r="872">
          <cell r="B872">
            <v>3507</v>
          </cell>
          <cell r="C872" t="str">
            <v>CITY ON A HILL NEW BEDFORD</v>
          </cell>
          <cell r="D872">
            <v>201</v>
          </cell>
          <cell r="E872" t="str">
            <v>NEW BEDFORD</v>
          </cell>
          <cell r="F872">
            <v>95</v>
          </cell>
          <cell r="G872" t="str">
            <v>FALL RIVER</v>
          </cell>
          <cell r="I872">
            <v>3507201095</v>
          </cell>
          <cell r="J872">
            <v>0</v>
          </cell>
          <cell r="K872">
            <v>0</v>
          </cell>
        </row>
        <row r="873">
          <cell r="B873">
            <v>3507</v>
          </cell>
          <cell r="C873" t="str">
            <v>CITY ON A HILL NEW BEDFORD</v>
          </cell>
          <cell r="D873">
            <v>201</v>
          </cell>
          <cell r="E873" t="str">
            <v>NEW BEDFORD</v>
          </cell>
          <cell r="F873">
            <v>201</v>
          </cell>
          <cell r="G873" t="str">
            <v>NEW BEDFORD</v>
          </cell>
          <cell r="I873">
            <v>3507201201</v>
          </cell>
          <cell r="J873">
            <v>0</v>
          </cell>
          <cell r="K873">
            <v>0</v>
          </cell>
        </row>
        <row r="874">
          <cell r="B874">
            <v>3507</v>
          </cell>
          <cell r="C874" t="str">
            <v>CITY ON A HILL NEW BEDFORD</v>
          </cell>
          <cell r="D874">
            <v>201</v>
          </cell>
          <cell r="E874" t="str">
            <v>NEW BEDFORD</v>
          </cell>
          <cell r="F874">
            <v>740</v>
          </cell>
          <cell r="G874" t="str">
            <v>OLD ROCHESTER</v>
          </cell>
          <cell r="I874">
            <v>3507201740</v>
          </cell>
          <cell r="J874">
            <v>0</v>
          </cell>
          <cell r="K874">
            <v>0</v>
          </cell>
        </row>
        <row r="875">
          <cell r="B875">
            <v>3508</v>
          </cell>
          <cell r="C875" t="str">
            <v>PHOENIX CHARTER ACADEMY SPRINGFIELD</v>
          </cell>
          <cell r="D875">
            <v>281</v>
          </cell>
          <cell r="E875" t="str">
            <v>SPRINGFIELD</v>
          </cell>
          <cell r="F875">
            <v>61</v>
          </cell>
          <cell r="G875" t="str">
            <v>CHICOPEE</v>
          </cell>
          <cell r="I875">
            <v>3508281061</v>
          </cell>
          <cell r="J875">
            <v>0</v>
          </cell>
          <cell r="K875">
            <v>0</v>
          </cell>
        </row>
        <row r="876">
          <cell r="B876">
            <v>3508</v>
          </cell>
          <cell r="C876" t="str">
            <v>PHOENIX CHARTER ACADEMY SPRINGFIELD</v>
          </cell>
          <cell r="D876">
            <v>281</v>
          </cell>
          <cell r="E876" t="str">
            <v>SPRINGFIELD</v>
          </cell>
          <cell r="F876">
            <v>137</v>
          </cell>
          <cell r="G876" t="str">
            <v>HOLYOKE</v>
          </cell>
          <cell r="I876">
            <v>3508281137</v>
          </cell>
          <cell r="J876">
            <v>0</v>
          </cell>
          <cell r="K876">
            <v>0</v>
          </cell>
        </row>
        <row r="877">
          <cell r="B877">
            <v>3508</v>
          </cell>
          <cell r="C877" t="str">
            <v>PHOENIX CHARTER ACADEMY SPRINGFIELD</v>
          </cell>
          <cell r="D877">
            <v>281</v>
          </cell>
          <cell r="E877" t="str">
            <v>SPRINGFIELD</v>
          </cell>
          <cell r="F877">
            <v>281</v>
          </cell>
          <cell r="G877" t="str">
            <v>SPRINGFIELD</v>
          </cell>
          <cell r="I877">
            <v>3508281281</v>
          </cell>
          <cell r="J877">
            <v>0</v>
          </cell>
          <cell r="K877">
            <v>0</v>
          </cell>
        </row>
        <row r="878">
          <cell r="B878">
            <v>3508</v>
          </cell>
          <cell r="C878" t="str">
            <v>PHOENIX CHARTER ACADEMY SPRINGFIELD</v>
          </cell>
          <cell r="D878">
            <v>281</v>
          </cell>
          <cell r="E878" t="str">
            <v>SPRINGFIELD</v>
          </cell>
          <cell r="F878">
            <v>332</v>
          </cell>
          <cell r="G878" t="str">
            <v>WEST SPRINGFIELD</v>
          </cell>
          <cell r="I878">
            <v>3508281332</v>
          </cell>
          <cell r="J878">
            <v>0</v>
          </cell>
          <cell r="K878">
            <v>0</v>
          </cell>
        </row>
        <row r="879">
          <cell r="B879">
            <v>3509</v>
          </cell>
          <cell r="C879" t="str">
            <v>ARGOSY COLLEGIATE</v>
          </cell>
          <cell r="D879">
            <v>95</v>
          </cell>
          <cell r="E879" t="str">
            <v>FALL RIVER</v>
          </cell>
          <cell r="F879">
            <v>95</v>
          </cell>
          <cell r="G879" t="str">
            <v>FALL RIVER</v>
          </cell>
          <cell r="I879">
            <v>3509095095</v>
          </cell>
          <cell r="J879">
            <v>0</v>
          </cell>
          <cell r="K879">
            <v>0</v>
          </cell>
        </row>
        <row r="880">
          <cell r="B880">
            <v>3509</v>
          </cell>
          <cell r="C880" t="str">
            <v>ARGOSY COLLEGIATE</v>
          </cell>
          <cell r="D880">
            <v>95</v>
          </cell>
          <cell r="E880" t="str">
            <v>FALL RIVER</v>
          </cell>
          <cell r="F880">
            <v>265</v>
          </cell>
          <cell r="G880" t="str">
            <v>SEEKONK</v>
          </cell>
          <cell r="I880">
            <v>3509095265</v>
          </cell>
          <cell r="J880">
            <v>0</v>
          </cell>
          <cell r="K880">
            <v>0</v>
          </cell>
        </row>
        <row r="881">
          <cell r="B881">
            <v>3509</v>
          </cell>
          <cell r="C881" t="str">
            <v>ARGOSY COLLEGIATE</v>
          </cell>
          <cell r="D881">
            <v>95</v>
          </cell>
          <cell r="E881" t="str">
            <v>FALL RIVER</v>
          </cell>
          <cell r="F881">
            <v>331</v>
          </cell>
          <cell r="G881" t="str">
            <v>WESTPORT</v>
          </cell>
          <cell r="I881">
            <v>3509095331</v>
          </cell>
          <cell r="J881">
            <v>0</v>
          </cell>
          <cell r="K881">
            <v>0</v>
          </cell>
        </row>
        <row r="882">
          <cell r="B882">
            <v>3510</v>
          </cell>
          <cell r="C882" t="str">
            <v>SPRINGFIELD PREPARATORY</v>
          </cell>
          <cell r="D882">
            <v>281</v>
          </cell>
          <cell r="E882" t="str">
            <v>SPRINGFIELD</v>
          </cell>
          <cell r="F882">
            <v>5</v>
          </cell>
          <cell r="G882" t="str">
            <v>AGAWAM</v>
          </cell>
          <cell r="I882">
            <v>3510281005</v>
          </cell>
          <cell r="J882">
            <v>0</v>
          </cell>
          <cell r="K882">
            <v>0</v>
          </cell>
        </row>
        <row r="883">
          <cell r="B883">
            <v>3510</v>
          </cell>
          <cell r="C883" t="str">
            <v>SPRINGFIELD PREPARATORY</v>
          </cell>
          <cell r="D883">
            <v>281</v>
          </cell>
          <cell r="E883" t="str">
            <v>SPRINGFIELD</v>
          </cell>
          <cell r="F883">
            <v>61</v>
          </cell>
          <cell r="G883" t="str">
            <v>CHICOPEE</v>
          </cell>
          <cell r="I883">
            <v>3510281061</v>
          </cell>
          <cell r="J883">
            <v>0</v>
          </cell>
          <cell r="K883">
            <v>0</v>
          </cell>
        </row>
        <row r="884">
          <cell r="B884">
            <v>3510</v>
          </cell>
          <cell r="C884" t="str">
            <v>SPRINGFIELD PREPARATORY</v>
          </cell>
          <cell r="D884">
            <v>281</v>
          </cell>
          <cell r="E884" t="str">
            <v>SPRINGFIELD</v>
          </cell>
          <cell r="F884">
            <v>281</v>
          </cell>
          <cell r="G884" t="str">
            <v>SPRINGFIELD</v>
          </cell>
          <cell r="I884">
            <v>3510281281</v>
          </cell>
          <cell r="J884">
            <v>0</v>
          </cell>
          <cell r="K884">
            <v>0</v>
          </cell>
        </row>
        <row r="885">
          <cell r="B885">
            <v>3510</v>
          </cell>
          <cell r="C885" t="str">
            <v>SPRINGFIELD PREPARATORY</v>
          </cell>
          <cell r="D885">
            <v>281</v>
          </cell>
          <cell r="E885" t="str">
            <v>SPRINGFIELD</v>
          </cell>
          <cell r="F885">
            <v>332</v>
          </cell>
          <cell r="G885" t="str">
            <v>WEST SPRINGFIELD</v>
          </cell>
          <cell r="I885">
            <v>3510281332</v>
          </cell>
          <cell r="J885">
            <v>0</v>
          </cell>
          <cell r="K885">
            <v>0</v>
          </cell>
        </row>
        <row r="886">
          <cell r="B886">
            <v>3513</v>
          </cell>
          <cell r="C886" t="str">
            <v>NEW HEIGHTS CS OF BROCKTON</v>
          </cell>
          <cell r="D886">
            <v>44</v>
          </cell>
          <cell r="E886" t="str">
            <v>BROCKTON</v>
          </cell>
          <cell r="F886">
            <v>44</v>
          </cell>
          <cell r="G886" t="str">
            <v>BROCKTON</v>
          </cell>
          <cell r="I886">
            <v>3513044044</v>
          </cell>
          <cell r="J886">
            <v>0</v>
          </cell>
          <cell r="K886">
            <v>-179</v>
          </cell>
        </row>
        <row r="887">
          <cell r="B887">
            <v>3513</v>
          </cell>
          <cell r="C887" t="str">
            <v>NEW HEIGHTS CS OF BROCKTON</v>
          </cell>
          <cell r="D887">
            <v>44</v>
          </cell>
          <cell r="E887" t="str">
            <v>BROCKTON</v>
          </cell>
          <cell r="F887">
            <v>133</v>
          </cell>
          <cell r="G887" t="str">
            <v>HOLBROOK</v>
          </cell>
          <cell r="I887">
            <v>3513044133</v>
          </cell>
          <cell r="J887">
            <v>0</v>
          </cell>
          <cell r="K887">
            <v>0</v>
          </cell>
        </row>
        <row r="888">
          <cell r="B888">
            <v>3513</v>
          </cell>
          <cell r="C888" t="str">
            <v>NEW HEIGHTS CS OF BROCKTON</v>
          </cell>
          <cell r="D888">
            <v>44</v>
          </cell>
          <cell r="E888" t="str">
            <v>BROCKTON</v>
          </cell>
          <cell r="F888">
            <v>244</v>
          </cell>
          <cell r="G888" t="str">
            <v>RANDOLPH</v>
          </cell>
          <cell r="I888">
            <v>3513044244</v>
          </cell>
          <cell r="J888">
            <v>0</v>
          </cell>
          <cell r="K888">
            <v>-1178</v>
          </cell>
        </row>
        <row r="889">
          <cell r="B889">
            <v>3513</v>
          </cell>
          <cell r="C889" t="str">
            <v>NEW HEIGHTS CS OF BROCKTON</v>
          </cell>
          <cell r="D889">
            <v>44</v>
          </cell>
          <cell r="E889" t="str">
            <v>BROCKTON</v>
          </cell>
          <cell r="F889">
            <v>293</v>
          </cell>
          <cell r="G889" t="str">
            <v>TAUNTON</v>
          </cell>
          <cell r="I889">
            <v>3513044293</v>
          </cell>
          <cell r="J889">
            <v>0</v>
          </cell>
          <cell r="K88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2"/>
  <sheetViews>
    <sheetView showGridLines="0" workbookViewId="0">
      <pane ySplit="9" topLeftCell="A10" activePane="bottomLeft" state="frozen"/>
      <selection activeCell="A9" sqref="A9"/>
      <selection pane="bottomLeft" activeCell="A10" sqref="A10"/>
    </sheetView>
  </sheetViews>
  <sheetFormatPr defaultRowHeight="15" x14ac:dyDescent="0.25"/>
  <cols>
    <col min="1" max="1" width="4.140625" style="58" customWidth="1"/>
    <col min="2" max="2" width="24.140625" style="57" customWidth="1"/>
    <col min="3" max="3" width="9" style="58" hidden="1" customWidth="1"/>
    <col min="4" max="13" width="9" style="58" customWidth="1"/>
    <col min="14" max="14" width="1.7109375" style="57" customWidth="1"/>
    <col min="15" max="16" width="8.85546875" style="58"/>
  </cols>
  <sheetData>
    <row r="1" spans="1:17" ht="19.7" customHeight="1" x14ac:dyDescent="0.35">
      <c r="A1" s="94" t="s">
        <v>0</v>
      </c>
      <c r="B1" s="93"/>
      <c r="C1" s="55"/>
      <c r="D1" s="55"/>
      <c r="E1" s="56"/>
      <c r="F1" s="56"/>
      <c r="G1" s="56"/>
      <c r="H1" s="56"/>
      <c r="I1" s="56"/>
      <c r="J1" s="56"/>
      <c r="K1" s="56"/>
      <c r="L1" s="56"/>
      <c r="M1" s="56"/>
    </row>
    <row r="2" spans="1:17" ht="19.7" customHeight="1" x14ac:dyDescent="0.35">
      <c r="A2" s="95" t="s">
        <v>370</v>
      </c>
      <c r="B2" s="93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7" ht="19.7" customHeight="1" x14ac:dyDescent="0.25">
      <c r="A3" s="96" t="s">
        <v>583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7" x14ac:dyDescent="0.25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7" x14ac:dyDescent="0.25">
      <c r="A5" s="61">
        <v>1</v>
      </c>
      <c r="B5" s="61">
        <v>2</v>
      </c>
      <c r="C5" s="61">
        <v>4</v>
      </c>
      <c r="D5" s="61">
        <v>5</v>
      </c>
      <c r="E5" s="61">
        <v>6</v>
      </c>
      <c r="F5" s="61">
        <v>7</v>
      </c>
      <c r="G5" s="61">
        <v>8</v>
      </c>
      <c r="H5" s="61">
        <v>9</v>
      </c>
      <c r="I5" s="61">
        <v>10</v>
      </c>
      <c r="J5" s="61">
        <v>11</v>
      </c>
      <c r="K5" s="61">
        <v>11</v>
      </c>
      <c r="L5" s="61">
        <v>11</v>
      </c>
      <c r="M5" s="61"/>
      <c r="N5" s="61">
        <v>12</v>
      </c>
      <c r="O5" s="61">
        <v>13</v>
      </c>
      <c r="P5" s="61">
        <v>14</v>
      </c>
    </row>
    <row r="6" spans="1:17" x14ac:dyDescent="0.25">
      <c r="A6" s="62"/>
      <c r="B6" s="63"/>
      <c r="C6" s="64" t="s">
        <v>372</v>
      </c>
      <c r="D6" s="65" t="s">
        <v>373</v>
      </c>
      <c r="E6" s="64" t="s">
        <v>374</v>
      </c>
      <c r="F6" s="65" t="s">
        <v>375</v>
      </c>
      <c r="G6" s="64" t="s">
        <v>376</v>
      </c>
      <c r="H6" s="65" t="s">
        <v>377</v>
      </c>
      <c r="I6" s="64" t="s">
        <v>378</v>
      </c>
      <c r="J6" s="65" t="s">
        <v>379</v>
      </c>
      <c r="K6" s="64" t="s">
        <v>380</v>
      </c>
      <c r="L6" s="66" t="s">
        <v>381</v>
      </c>
      <c r="M6" s="97" t="s">
        <v>581</v>
      </c>
    </row>
    <row r="7" spans="1:17" x14ac:dyDescent="0.25">
      <c r="A7" s="67"/>
      <c r="B7" s="68"/>
      <c r="C7" s="69" t="s">
        <v>382</v>
      </c>
      <c r="D7" s="70" t="s">
        <v>383</v>
      </c>
      <c r="E7" s="69" t="s">
        <v>384</v>
      </c>
      <c r="F7" s="70" t="s">
        <v>385</v>
      </c>
      <c r="G7" s="69" t="s">
        <v>386</v>
      </c>
      <c r="H7" s="70" t="s">
        <v>387</v>
      </c>
      <c r="I7" s="69" t="s">
        <v>388</v>
      </c>
      <c r="J7" s="70" t="s">
        <v>389</v>
      </c>
      <c r="K7" s="69" t="s">
        <v>390</v>
      </c>
      <c r="L7" s="71" t="s">
        <v>391</v>
      </c>
      <c r="M7" s="98" t="s">
        <v>582</v>
      </c>
      <c r="O7" s="72"/>
      <c r="P7" s="73"/>
    </row>
    <row r="8" spans="1:17" x14ac:dyDescent="0.25">
      <c r="A8" s="67" t="s">
        <v>392</v>
      </c>
      <c r="B8" s="68" t="s">
        <v>393</v>
      </c>
      <c r="C8" s="74" t="s">
        <v>394</v>
      </c>
      <c r="D8" s="67" t="s">
        <v>394</v>
      </c>
      <c r="E8" s="74" t="s">
        <v>394</v>
      </c>
      <c r="F8" s="67" t="s">
        <v>394</v>
      </c>
      <c r="G8" s="74" t="s">
        <v>394</v>
      </c>
      <c r="H8" s="67" t="s">
        <v>394</v>
      </c>
      <c r="I8" s="74" t="s">
        <v>394</v>
      </c>
      <c r="J8" s="67" t="s">
        <v>394</v>
      </c>
      <c r="K8" s="74" t="s">
        <v>394</v>
      </c>
      <c r="L8" s="75" t="s">
        <v>394</v>
      </c>
      <c r="M8" s="99" t="s">
        <v>394</v>
      </c>
      <c r="O8" s="76" t="s">
        <v>395</v>
      </c>
      <c r="P8" s="77" t="s">
        <v>396</v>
      </c>
    </row>
    <row r="9" spans="1:17" ht="10.7" customHeight="1" x14ac:dyDescent="0.25">
      <c r="A9" s="78"/>
      <c r="B9" s="79"/>
      <c r="C9" s="80"/>
      <c r="D9" s="81"/>
      <c r="E9" s="80"/>
      <c r="F9" s="81"/>
      <c r="G9" s="80"/>
      <c r="H9" s="81"/>
      <c r="I9" s="80"/>
      <c r="J9" s="81"/>
      <c r="K9" s="80"/>
      <c r="L9" s="82"/>
      <c r="M9" s="66"/>
      <c r="O9" s="82"/>
      <c r="P9" s="82"/>
    </row>
    <row r="10" spans="1:17" x14ac:dyDescent="0.25">
      <c r="A10" s="83">
        <v>1</v>
      </c>
      <c r="B10" s="84" t="s">
        <v>161</v>
      </c>
      <c r="C10" s="85">
        <v>111.77219560077984</v>
      </c>
      <c r="D10" s="85">
        <v>114.5292807345924</v>
      </c>
      <c r="E10" s="85">
        <v>105.96027829480104</v>
      </c>
      <c r="F10" s="85">
        <v>113.06410379678438</v>
      </c>
      <c r="G10" s="85">
        <v>119.11478689585684</v>
      </c>
      <c r="H10" s="85">
        <v>119.13262987143031</v>
      </c>
      <c r="I10" s="85">
        <v>118.49442727384208</v>
      </c>
      <c r="J10" s="85">
        <v>125.37044837618738</v>
      </c>
      <c r="K10" s="85">
        <v>125.22578299097079</v>
      </c>
      <c r="L10" s="85">
        <v>125.4637276403226</v>
      </c>
      <c r="M10" s="85">
        <v>128.32500819493092</v>
      </c>
      <c r="O10" s="85">
        <f>MIN(D10:M10)</f>
        <v>105.96027829480104</v>
      </c>
      <c r="P10" s="85">
        <f>MAX(D10:M10)</f>
        <v>128.32500819493092</v>
      </c>
      <c r="Q10" s="109"/>
    </row>
    <row r="11" spans="1:17" x14ac:dyDescent="0.25">
      <c r="A11" s="83">
        <v>2</v>
      </c>
      <c r="B11" s="84" t="s">
        <v>397</v>
      </c>
      <c r="C11" s="85">
        <v>124.03733697746439</v>
      </c>
      <c r="D11" s="85">
        <v>125.40836672604414</v>
      </c>
      <c r="E11" s="85">
        <v>128.32239585519457</v>
      </c>
      <c r="F11" s="85">
        <v>130.97660177145235</v>
      </c>
      <c r="G11" s="85">
        <v>130.05237429755624</v>
      </c>
      <c r="H11" s="85">
        <v>130.3982811068494</v>
      </c>
      <c r="I11" s="85">
        <v>130.77916071359658</v>
      </c>
      <c r="J11" s="85">
        <v>0</v>
      </c>
      <c r="K11" s="85">
        <v>0</v>
      </c>
      <c r="L11" s="85">
        <v>0</v>
      </c>
      <c r="M11" s="85">
        <v>0</v>
      </c>
      <c r="O11" s="85">
        <f t="shared" ref="O11:O74" si="0">MIN(D11:M11)</f>
        <v>0</v>
      </c>
      <c r="P11" s="85">
        <f t="shared" ref="P11:P74" si="1">MAX(D11:M11)</f>
        <v>130.97660177145235</v>
      </c>
      <c r="Q11" s="109"/>
    </row>
    <row r="12" spans="1:17" x14ac:dyDescent="0.25">
      <c r="A12" s="83">
        <v>3</v>
      </c>
      <c r="B12" s="84" t="s">
        <v>367</v>
      </c>
      <c r="C12" s="85">
        <v>111.06694336138946</v>
      </c>
      <c r="D12" s="85">
        <v>109.27846623607098</v>
      </c>
      <c r="E12" s="85">
        <v>107.16141821745634</v>
      </c>
      <c r="F12" s="85">
        <v>119.38525277530137</v>
      </c>
      <c r="G12" s="85">
        <v>115.51517767524373</v>
      </c>
      <c r="H12" s="85">
        <v>113.93137535116011</v>
      </c>
      <c r="I12" s="85">
        <v>113.57169906695157</v>
      </c>
      <c r="J12" s="85">
        <v>112.69594936915112</v>
      </c>
      <c r="K12" s="85">
        <v>114.30492068093569</v>
      </c>
      <c r="L12" s="85">
        <v>114.31738116237746</v>
      </c>
      <c r="M12" s="85">
        <v>120.27484094098735</v>
      </c>
      <c r="O12" s="85">
        <f t="shared" si="0"/>
        <v>107.16141821745634</v>
      </c>
      <c r="P12" s="85">
        <f t="shared" si="1"/>
        <v>120.27484094098735</v>
      </c>
      <c r="Q12" s="109"/>
    </row>
    <row r="13" spans="1:17" x14ac:dyDescent="0.25">
      <c r="A13" s="83">
        <v>4</v>
      </c>
      <c r="B13" s="84" t="s">
        <v>398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O13" s="85">
        <f t="shared" si="0"/>
        <v>0</v>
      </c>
      <c r="P13" s="85">
        <f t="shared" si="1"/>
        <v>0</v>
      </c>
      <c r="Q13" s="109"/>
    </row>
    <row r="14" spans="1:17" x14ac:dyDescent="0.25">
      <c r="A14" s="83">
        <v>5</v>
      </c>
      <c r="B14" s="84" t="s">
        <v>219</v>
      </c>
      <c r="C14" s="85">
        <v>117.77175317470407</v>
      </c>
      <c r="D14" s="85">
        <v>117.44408740112699</v>
      </c>
      <c r="E14" s="85">
        <v>119.82213216439075</v>
      </c>
      <c r="F14" s="85">
        <v>120.33807968445154</v>
      </c>
      <c r="G14" s="85">
        <v>116.35918186753943</v>
      </c>
      <c r="H14" s="85">
        <v>118.43865297524098</v>
      </c>
      <c r="I14" s="85">
        <v>124.2993595350078</v>
      </c>
      <c r="J14" s="85">
        <v>127.20562142897151</v>
      </c>
      <c r="K14" s="85">
        <v>131.73313176205966</v>
      </c>
      <c r="L14" s="85">
        <v>139.11696300590734</v>
      </c>
      <c r="M14" s="85">
        <v>140.2431269597129</v>
      </c>
      <c r="O14" s="85">
        <f t="shared" si="0"/>
        <v>116.35918186753943</v>
      </c>
      <c r="P14" s="85">
        <f t="shared" si="1"/>
        <v>140.2431269597129</v>
      </c>
      <c r="Q14" s="109"/>
    </row>
    <row r="15" spans="1:17" x14ac:dyDescent="0.25">
      <c r="A15" s="83">
        <v>6</v>
      </c>
      <c r="B15" s="84" t="s">
        <v>399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O15" s="85">
        <f t="shared" si="0"/>
        <v>0</v>
      </c>
      <c r="P15" s="85">
        <f t="shared" si="1"/>
        <v>0</v>
      </c>
      <c r="Q15" s="109"/>
    </row>
    <row r="16" spans="1:17" x14ac:dyDescent="0.25">
      <c r="A16" s="83">
        <v>7</v>
      </c>
      <c r="B16" s="84" t="s">
        <v>224</v>
      </c>
      <c r="C16" s="85">
        <v>123.42643010083343</v>
      </c>
      <c r="D16" s="85">
        <v>121.29842110534237</v>
      </c>
      <c r="E16" s="85">
        <v>117.12194961161666</v>
      </c>
      <c r="F16" s="85">
        <v>120.12229697114793</v>
      </c>
      <c r="G16" s="85">
        <v>124.81703266895079</v>
      </c>
      <c r="H16" s="85">
        <v>126.78278641549461</v>
      </c>
      <c r="I16" s="85">
        <v>126.15755891816404</v>
      </c>
      <c r="J16" s="85">
        <v>124.61128576742828</v>
      </c>
      <c r="K16" s="85">
        <v>130.03394338135737</v>
      </c>
      <c r="L16" s="85">
        <v>132.88408250904644</v>
      </c>
      <c r="M16" s="85">
        <v>138.92866251610889</v>
      </c>
      <c r="O16" s="85">
        <f t="shared" si="0"/>
        <v>117.12194961161666</v>
      </c>
      <c r="P16" s="85">
        <f t="shared" si="1"/>
        <v>138.92866251610889</v>
      </c>
      <c r="Q16" s="109"/>
    </row>
    <row r="17" spans="1:17" x14ac:dyDescent="0.25">
      <c r="A17" s="83">
        <v>8</v>
      </c>
      <c r="B17" s="84" t="s">
        <v>208</v>
      </c>
      <c r="C17" s="85">
        <v>166.73323247008838</v>
      </c>
      <c r="D17" s="85">
        <v>168.76598845245735</v>
      </c>
      <c r="E17" s="85">
        <v>159.00441679166485</v>
      </c>
      <c r="F17" s="85">
        <v>169.05750524926896</v>
      </c>
      <c r="G17" s="85">
        <v>175.5081110358766</v>
      </c>
      <c r="H17" s="85">
        <v>178.2648019537996</v>
      </c>
      <c r="I17" s="85">
        <v>182.61319879461948</v>
      </c>
      <c r="J17" s="85">
        <v>190.33263924064264</v>
      </c>
      <c r="K17" s="85">
        <v>190.08496301779047</v>
      </c>
      <c r="L17" s="85">
        <v>192.45193179307373</v>
      </c>
      <c r="M17" s="85">
        <v>201.73624130445754</v>
      </c>
      <c r="O17" s="85">
        <f t="shared" si="0"/>
        <v>159.00441679166485</v>
      </c>
      <c r="P17" s="85">
        <f t="shared" si="1"/>
        <v>201.73624130445754</v>
      </c>
      <c r="Q17" s="109"/>
    </row>
    <row r="18" spans="1:17" x14ac:dyDescent="0.25">
      <c r="A18" s="83">
        <v>9</v>
      </c>
      <c r="B18" s="84" t="s">
        <v>108</v>
      </c>
      <c r="C18" s="85">
        <v>134.71022699140238</v>
      </c>
      <c r="D18" s="85">
        <v>131.93073995341285</v>
      </c>
      <c r="E18" s="85">
        <v>129.2326819516249</v>
      </c>
      <c r="F18" s="85">
        <v>136.4506799639442</v>
      </c>
      <c r="G18" s="85">
        <v>134.91434294214139</v>
      </c>
      <c r="H18" s="85">
        <v>136.18283396462104</v>
      </c>
      <c r="I18" s="85">
        <v>139.01925354713811</v>
      </c>
      <c r="J18" s="85">
        <v>145.21889806696424</v>
      </c>
      <c r="K18" s="85">
        <v>148.41860045490372</v>
      </c>
      <c r="L18" s="85">
        <v>150.44174827921609</v>
      </c>
      <c r="M18" s="85">
        <v>156.64405646519796</v>
      </c>
      <c r="O18" s="85">
        <f t="shared" si="0"/>
        <v>129.2326819516249</v>
      </c>
      <c r="P18" s="85">
        <f t="shared" si="1"/>
        <v>156.64405646519796</v>
      </c>
      <c r="Q18" s="109"/>
    </row>
    <row r="19" spans="1:17" x14ac:dyDescent="0.25">
      <c r="A19" s="83">
        <v>10</v>
      </c>
      <c r="B19" s="84" t="s">
        <v>99</v>
      </c>
      <c r="C19" s="85">
        <v>125.63196875988558</v>
      </c>
      <c r="D19" s="85">
        <v>123.41033954363263</v>
      </c>
      <c r="E19" s="85">
        <v>117.63466273839214</v>
      </c>
      <c r="F19" s="85">
        <v>125.07618745929526</v>
      </c>
      <c r="G19" s="85">
        <v>128.7342085657113</v>
      </c>
      <c r="H19" s="85">
        <v>128.38006453469885</v>
      </c>
      <c r="I19" s="85">
        <v>123.24479023426009</v>
      </c>
      <c r="J19" s="85">
        <v>127.11016954738561</v>
      </c>
      <c r="K19" s="85">
        <v>128.05472263848853</v>
      </c>
      <c r="L19" s="85">
        <v>129.90154052057613</v>
      </c>
      <c r="M19" s="85">
        <v>130.76041916071867</v>
      </c>
      <c r="O19" s="85">
        <f t="shared" si="0"/>
        <v>117.63466273839214</v>
      </c>
      <c r="P19" s="85">
        <f t="shared" si="1"/>
        <v>130.76041916071867</v>
      </c>
      <c r="Q19" s="109"/>
    </row>
    <row r="20" spans="1:17" x14ac:dyDescent="0.25">
      <c r="A20" s="83">
        <v>11</v>
      </c>
      <c r="B20" s="84" t="s">
        <v>400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O20" s="85">
        <f t="shared" si="0"/>
        <v>0</v>
      </c>
      <c r="P20" s="85">
        <f t="shared" si="1"/>
        <v>0</v>
      </c>
      <c r="Q20" s="109"/>
    </row>
    <row r="21" spans="1:17" x14ac:dyDescent="0.25">
      <c r="A21" s="83">
        <v>12</v>
      </c>
      <c r="B21" s="84" t="s">
        <v>401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O21" s="85">
        <f t="shared" si="0"/>
        <v>0</v>
      </c>
      <c r="P21" s="85">
        <f t="shared" si="1"/>
        <v>0</v>
      </c>
      <c r="Q21" s="109"/>
    </row>
    <row r="22" spans="1:17" x14ac:dyDescent="0.25">
      <c r="A22" s="83">
        <v>13</v>
      </c>
      <c r="B22" s="84" t="s">
        <v>402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O22" s="85">
        <f t="shared" si="0"/>
        <v>0</v>
      </c>
      <c r="P22" s="85">
        <f t="shared" si="1"/>
        <v>0</v>
      </c>
      <c r="Q22" s="109"/>
    </row>
    <row r="23" spans="1:17" x14ac:dyDescent="0.25">
      <c r="A23" s="83">
        <v>14</v>
      </c>
      <c r="B23" s="84" t="s">
        <v>83</v>
      </c>
      <c r="C23" s="85">
        <v>125.00597843109036</v>
      </c>
      <c r="D23" s="85">
        <v>122.16948486048818</v>
      </c>
      <c r="E23" s="85">
        <v>120.34079168926797</v>
      </c>
      <c r="F23" s="85">
        <v>127.27581960608816</v>
      </c>
      <c r="G23" s="85">
        <v>121.97543910556776</v>
      </c>
      <c r="H23" s="85">
        <v>122.11353718553725</v>
      </c>
      <c r="I23" s="85">
        <v>127.10942396017313</v>
      </c>
      <c r="J23" s="85">
        <v>129.37514168306851</v>
      </c>
      <c r="K23" s="85">
        <v>131.94802122135732</v>
      </c>
      <c r="L23" s="85">
        <v>128.16424629884077</v>
      </c>
      <c r="M23" s="85">
        <v>133.34056606923838</v>
      </c>
      <c r="O23" s="85">
        <f t="shared" si="0"/>
        <v>120.34079168926797</v>
      </c>
      <c r="P23" s="85">
        <f t="shared" si="1"/>
        <v>133.34056606923838</v>
      </c>
      <c r="Q23" s="109"/>
    </row>
    <row r="24" spans="1:17" x14ac:dyDescent="0.25">
      <c r="A24" s="83">
        <v>15</v>
      </c>
      <c r="B24" s="84" t="s">
        <v>403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O24" s="85">
        <f t="shared" si="0"/>
        <v>0</v>
      </c>
      <c r="P24" s="85">
        <f t="shared" si="1"/>
        <v>0</v>
      </c>
      <c r="Q24" s="109"/>
    </row>
    <row r="25" spans="1:17" x14ac:dyDescent="0.25">
      <c r="A25" s="83">
        <v>16</v>
      </c>
      <c r="B25" s="84" t="s">
        <v>187</v>
      </c>
      <c r="C25" s="85">
        <v>105.86778215948875</v>
      </c>
      <c r="D25" s="85">
        <v>103.64688299851269</v>
      </c>
      <c r="E25" s="85">
        <v>102.95646333007555</v>
      </c>
      <c r="F25" s="85">
        <v>104.40237050680565</v>
      </c>
      <c r="G25" s="85">
        <v>100</v>
      </c>
      <c r="H25" s="85">
        <v>102.27505751419824</v>
      </c>
      <c r="I25" s="85">
        <v>100.16700042757283</v>
      </c>
      <c r="J25" s="85">
        <v>101.23123699303558</v>
      </c>
      <c r="K25" s="85">
        <v>101.44976367290343</v>
      </c>
      <c r="L25" s="85">
        <v>103.84756223955138</v>
      </c>
      <c r="M25" s="85">
        <v>104.21860946146137</v>
      </c>
      <c r="O25" s="85">
        <f t="shared" si="0"/>
        <v>100</v>
      </c>
      <c r="P25" s="85">
        <f t="shared" si="1"/>
        <v>104.40237050680565</v>
      </c>
      <c r="Q25" s="109"/>
    </row>
    <row r="26" spans="1:17" x14ac:dyDescent="0.25">
      <c r="A26" s="83">
        <v>17</v>
      </c>
      <c r="B26" s="84" t="s">
        <v>177</v>
      </c>
      <c r="C26" s="85">
        <v>126.15473184483055</v>
      </c>
      <c r="D26" s="85">
        <v>126.28686208221187</v>
      </c>
      <c r="E26" s="85">
        <v>125.14730970696539</v>
      </c>
      <c r="F26" s="85">
        <v>124.5397327520877</v>
      </c>
      <c r="G26" s="85">
        <v>125.3398444028377</v>
      </c>
      <c r="H26" s="85">
        <v>121.05542545627317</v>
      </c>
      <c r="I26" s="85">
        <v>123.95866707519325</v>
      </c>
      <c r="J26" s="85">
        <v>126.4353451002376</v>
      </c>
      <c r="K26" s="85">
        <v>127.26984305319422</v>
      </c>
      <c r="L26" s="85">
        <v>127.2321463058861</v>
      </c>
      <c r="M26" s="85">
        <v>128.79473601698882</v>
      </c>
      <c r="O26" s="85">
        <f t="shared" si="0"/>
        <v>121.05542545627317</v>
      </c>
      <c r="P26" s="85">
        <f t="shared" si="1"/>
        <v>128.79473601698882</v>
      </c>
      <c r="Q26" s="109"/>
    </row>
    <row r="27" spans="1:17" x14ac:dyDescent="0.25">
      <c r="A27" s="83">
        <v>18</v>
      </c>
      <c r="B27" s="84" t="s">
        <v>188</v>
      </c>
      <c r="C27" s="85">
        <v>134.74100147061731</v>
      </c>
      <c r="D27" s="85">
        <v>162.1664032202309</v>
      </c>
      <c r="E27" s="85">
        <v>144.04519802874606</v>
      </c>
      <c r="F27" s="85">
        <v>150.49771616363529</v>
      </c>
      <c r="G27" s="85">
        <v>141.38226410516006</v>
      </c>
      <c r="H27" s="85">
        <v>145.77919855055208</v>
      </c>
      <c r="I27" s="85">
        <v>157.55295732613718</v>
      </c>
      <c r="J27" s="85">
        <v>161.93086371082376</v>
      </c>
      <c r="K27" s="85">
        <v>162.38689741392352</v>
      </c>
      <c r="L27" s="85">
        <v>165.70990391896345</v>
      </c>
      <c r="M27" s="85">
        <v>195.07122593297095</v>
      </c>
      <c r="O27" s="85">
        <f t="shared" si="0"/>
        <v>141.38226410516006</v>
      </c>
      <c r="P27" s="85">
        <f t="shared" si="1"/>
        <v>195.07122593297095</v>
      </c>
      <c r="Q27" s="109"/>
    </row>
    <row r="28" spans="1:17" x14ac:dyDescent="0.25">
      <c r="A28" s="86">
        <v>19</v>
      </c>
      <c r="B28" s="84" t="s">
        <v>404</v>
      </c>
      <c r="C28" s="85">
        <v>112.45159400788111</v>
      </c>
      <c r="D28" s="85">
        <v>124.86470849599824</v>
      </c>
      <c r="E28" s="85">
        <v>119.9462634954191</v>
      </c>
      <c r="F28" s="85">
        <v>129.37232602958827</v>
      </c>
      <c r="G28" s="85">
        <v>0</v>
      </c>
      <c r="H28" s="85">
        <v>126.20548326780845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O28" s="85">
        <f t="shared" si="0"/>
        <v>0</v>
      </c>
      <c r="P28" s="85">
        <f t="shared" si="1"/>
        <v>129.37232602958827</v>
      </c>
      <c r="Q28" s="109"/>
    </row>
    <row r="29" spans="1:17" x14ac:dyDescent="0.25">
      <c r="A29" s="83">
        <v>20</v>
      </c>
      <c r="B29" s="84" t="s">
        <v>142</v>
      </c>
      <c r="C29" s="85">
        <v>123.23419283323452</v>
      </c>
      <c r="D29" s="85">
        <v>124.36698415987951</v>
      </c>
      <c r="E29" s="85">
        <v>114.53898103038931</v>
      </c>
      <c r="F29" s="85">
        <v>118.24191198086382</v>
      </c>
      <c r="G29" s="85">
        <v>120.99024467390575</v>
      </c>
      <c r="H29" s="85">
        <v>116.1894402693584</v>
      </c>
      <c r="I29" s="85">
        <v>117.74560296503864</v>
      </c>
      <c r="J29" s="85">
        <v>124.88523781593652</v>
      </c>
      <c r="K29" s="85">
        <v>125.95590737417932</v>
      </c>
      <c r="L29" s="85">
        <v>125.9159252492119</v>
      </c>
      <c r="M29" s="85">
        <v>128.92053184473752</v>
      </c>
      <c r="O29" s="85">
        <f t="shared" si="0"/>
        <v>114.53898103038931</v>
      </c>
      <c r="P29" s="85">
        <f t="shared" si="1"/>
        <v>128.92053184473752</v>
      </c>
      <c r="Q29" s="109"/>
    </row>
    <row r="30" spans="1:17" x14ac:dyDescent="0.25">
      <c r="A30" s="83">
        <v>21</v>
      </c>
      <c r="B30" s="84" t="s">
        <v>405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O30" s="85">
        <f t="shared" si="0"/>
        <v>0</v>
      </c>
      <c r="P30" s="85">
        <f t="shared" si="1"/>
        <v>0</v>
      </c>
      <c r="Q30" s="109"/>
    </row>
    <row r="31" spans="1:17" x14ac:dyDescent="0.25">
      <c r="A31" s="83">
        <v>22</v>
      </c>
      <c r="B31" s="84" t="s">
        <v>406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O31" s="85">
        <f t="shared" si="0"/>
        <v>0</v>
      </c>
      <c r="P31" s="85">
        <f t="shared" si="1"/>
        <v>0</v>
      </c>
      <c r="Q31" s="109"/>
    </row>
    <row r="32" spans="1:17" x14ac:dyDescent="0.25">
      <c r="A32" s="86">
        <v>23</v>
      </c>
      <c r="B32" s="84" t="s">
        <v>407</v>
      </c>
      <c r="C32" s="85">
        <v>145.63371612279968</v>
      </c>
      <c r="D32" s="85">
        <v>148.13621476137504</v>
      </c>
      <c r="E32" s="85">
        <v>146.36638460381855</v>
      </c>
      <c r="F32" s="85">
        <v>155.46316521227055</v>
      </c>
      <c r="G32" s="85">
        <v>152.06885605542666</v>
      </c>
      <c r="H32" s="85">
        <v>145.34003576240778</v>
      </c>
      <c r="I32" s="85">
        <v>145.06913395549375</v>
      </c>
      <c r="J32" s="85">
        <v>148.89775592674292</v>
      </c>
      <c r="K32" s="85">
        <v>152.98276882392744</v>
      </c>
      <c r="L32" s="85">
        <v>158.14040112638094</v>
      </c>
      <c r="M32" s="85">
        <v>159.5628802686974</v>
      </c>
      <c r="O32" s="85">
        <f t="shared" si="0"/>
        <v>145.06913395549375</v>
      </c>
      <c r="P32" s="85">
        <f t="shared" si="1"/>
        <v>159.5628802686974</v>
      </c>
      <c r="Q32" s="109"/>
    </row>
    <row r="33" spans="1:17" x14ac:dyDescent="0.25">
      <c r="A33" s="83">
        <v>24</v>
      </c>
      <c r="B33" s="84" t="s">
        <v>252</v>
      </c>
      <c r="C33" s="85">
        <v>107.7065222781054</v>
      </c>
      <c r="D33" s="85">
        <v>106.29067534315438</v>
      </c>
      <c r="E33" s="85">
        <v>105.98062121765327</v>
      </c>
      <c r="F33" s="85">
        <v>111.64612630245001</v>
      </c>
      <c r="G33" s="85">
        <v>106.13723652229959</v>
      </c>
      <c r="H33" s="85">
        <v>107.12690182446877</v>
      </c>
      <c r="I33" s="85">
        <v>109.7241057083105</v>
      </c>
      <c r="J33" s="85">
        <v>114.70523880996683</v>
      </c>
      <c r="K33" s="85">
        <v>119.5540749571703</v>
      </c>
      <c r="L33" s="85">
        <v>121.97740735797686</v>
      </c>
      <c r="M33" s="85">
        <v>122.21527927554826</v>
      </c>
      <c r="O33" s="85">
        <f t="shared" si="0"/>
        <v>105.98062121765327</v>
      </c>
      <c r="P33" s="85">
        <f t="shared" si="1"/>
        <v>122.21527927554826</v>
      </c>
      <c r="Q33" s="109"/>
    </row>
    <row r="34" spans="1:17" x14ac:dyDescent="0.25">
      <c r="A34" s="83">
        <v>25</v>
      </c>
      <c r="B34" s="84" t="s">
        <v>120</v>
      </c>
      <c r="C34" s="85">
        <v>115.74041326830087</v>
      </c>
      <c r="D34" s="85">
        <v>114.49779080674909</v>
      </c>
      <c r="E34" s="85">
        <v>110.08166379002249</v>
      </c>
      <c r="F34" s="85">
        <v>114.53988251321567</v>
      </c>
      <c r="G34" s="85">
        <v>111.81331045924571</v>
      </c>
      <c r="H34" s="85">
        <v>114.56917441895267</v>
      </c>
      <c r="I34" s="85">
        <v>114.50104993275461</v>
      </c>
      <c r="J34" s="85">
        <v>121.22435479107398</v>
      </c>
      <c r="K34" s="85">
        <v>121.34182543577371</v>
      </c>
      <c r="L34" s="85">
        <v>133.49656912828439</v>
      </c>
      <c r="M34" s="85">
        <v>134.62777226897308</v>
      </c>
      <c r="O34" s="85">
        <f t="shared" si="0"/>
        <v>110.08166379002249</v>
      </c>
      <c r="P34" s="85">
        <f t="shared" si="1"/>
        <v>134.62777226897308</v>
      </c>
      <c r="Q34" s="109"/>
    </row>
    <row r="35" spans="1:17" x14ac:dyDescent="0.25">
      <c r="A35" s="83">
        <v>26</v>
      </c>
      <c r="B35" s="84" t="s">
        <v>100</v>
      </c>
      <c r="C35" s="85">
        <v>124.78864214290341</v>
      </c>
      <c r="D35" s="85">
        <v>119.49943363714659</v>
      </c>
      <c r="E35" s="85">
        <v>114.28515378257937</v>
      </c>
      <c r="F35" s="85">
        <v>118.22066813457586</v>
      </c>
      <c r="G35" s="85">
        <v>121.60654640314105</v>
      </c>
      <c r="H35" s="85">
        <v>122.40475784043896</v>
      </c>
      <c r="I35" s="85">
        <v>121.78755665261305</v>
      </c>
      <c r="J35" s="85">
        <v>121.7747066954541</v>
      </c>
      <c r="K35" s="85">
        <v>127.08865197875205</v>
      </c>
      <c r="L35" s="85">
        <v>127.42350651107995</v>
      </c>
      <c r="M35" s="85">
        <v>127.79589792661135</v>
      </c>
      <c r="O35" s="85">
        <f t="shared" si="0"/>
        <v>114.28515378257937</v>
      </c>
      <c r="P35" s="85">
        <f t="shared" si="1"/>
        <v>127.79589792661135</v>
      </c>
      <c r="Q35" s="109"/>
    </row>
    <row r="36" spans="1:17" x14ac:dyDescent="0.25">
      <c r="A36" s="83">
        <v>27</v>
      </c>
      <c r="B36" s="84" t="s">
        <v>408</v>
      </c>
      <c r="C36" s="85">
        <v>113.11587788250668</v>
      </c>
      <c r="D36" s="85">
        <v>107.13862512486665</v>
      </c>
      <c r="E36" s="85">
        <v>105.33942269839724</v>
      </c>
      <c r="F36" s="85">
        <v>116.43686130974642</v>
      </c>
      <c r="G36" s="85">
        <v>111.0664232197467</v>
      </c>
      <c r="H36" s="85">
        <v>112.28962709055195</v>
      </c>
      <c r="I36" s="85">
        <v>122.95306872088835</v>
      </c>
      <c r="J36" s="85">
        <v>129.06949622072153</v>
      </c>
      <c r="K36" s="85">
        <v>143.40147455003523</v>
      </c>
      <c r="L36" s="85">
        <v>138.75666786616426</v>
      </c>
      <c r="M36" s="85">
        <v>112.76319085768343</v>
      </c>
      <c r="O36" s="85">
        <f t="shared" si="0"/>
        <v>105.33942269839724</v>
      </c>
      <c r="P36" s="85">
        <f t="shared" si="1"/>
        <v>143.40147455003523</v>
      </c>
      <c r="Q36" s="109"/>
    </row>
    <row r="37" spans="1:17" x14ac:dyDescent="0.25">
      <c r="A37" s="83">
        <v>28</v>
      </c>
      <c r="B37" s="84" t="s">
        <v>364</v>
      </c>
      <c r="C37" s="85">
        <v>189.57984580126325</v>
      </c>
      <c r="D37" s="85">
        <v>187.64845677126428</v>
      </c>
      <c r="E37" s="85">
        <v>180.64811260895752</v>
      </c>
      <c r="F37" s="85">
        <v>213.91258640131414</v>
      </c>
      <c r="G37" s="85">
        <v>217.32601755636085</v>
      </c>
      <c r="H37" s="85">
        <v>202.37038763921635</v>
      </c>
      <c r="I37" s="85">
        <v>185.97340849982621</v>
      </c>
      <c r="J37" s="85">
        <v>212.30480693260026</v>
      </c>
      <c r="K37" s="85">
        <v>230.54763370778488</v>
      </c>
      <c r="L37" s="85">
        <v>216.52735133216555</v>
      </c>
      <c r="M37" s="85">
        <v>208.50265887696096</v>
      </c>
      <c r="O37" s="85">
        <f t="shared" si="0"/>
        <v>180.64811260895752</v>
      </c>
      <c r="P37" s="85">
        <f t="shared" si="1"/>
        <v>230.54763370778488</v>
      </c>
      <c r="Q37" s="109"/>
    </row>
    <row r="38" spans="1:17" x14ac:dyDescent="0.25">
      <c r="A38" s="83">
        <v>29</v>
      </c>
      <c r="B38" s="84" t="s">
        <v>409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O38" s="85">
        <f t="shared" si="0"/>
        <v>0</v>
      </c>
      <c r="P38" s="85">
        <f t="shared" si="1"/>
        <v>0</v>
      </c>
      <c r="Q38" s="109"/>
    </row>
    <row r="39" spans="1:17" x14ac:dyDescent="0.25">
      <c r="A39" s="83">
        <v>30</v>
      </c>
      <c r="B39" s="84" t="s">
        <v>115</v>
      </c>
      <c r="C39" s="85">
        <v>122.54596085603376</v>
      </c>
      <c r="D39" s="85">
        <v>118.00255596982447</v>
      </c>
      <c r="E39" s="85">
        <v>115.9269286669806</v>
      </c>
      <c r="F39" s="85">
        <v>119.00971767438162</v>
      </c>
      <c r="G39" s="85">
        <v>118.52652139517321</v>
      </c>
      <c r="H39" s="85">
        <v>115.87163141071501</v>
      </c>
      <c r="I39" s="85">
        <v>117.63247389787898</v>
      </c>
      <c r="J39" s="85">
        <v>118.95708676083679</v>
      </c>
      <c r="K39" s="85">
        <v>117.89160229706823</v>
      </c>
      <c r="L39" s="85">
        <v>122.78819030196063</v>
      </c>
      <c r="M39" s="85">
        <v>124.48565611394558</v>
      </c>
      <c r="O39" s="85">
        <f t="shared" si="0"/>
        <v>115.87163141071501</v>
      </c>
      <c r="P39" s="85">
        <f t="shared" si="1"/>
        <v>124.48565611394558</v>
      </c>
      <c r="Q39" s="109"/>
    </row>
    <row r="40" spans="1:17" x14ac:dyDescent="0.25">
      <c r="A40" s="83">
        <v>31</v>
      </c>
      <c r="B40" s="84" t="s">
        <v>101</v>
      </c>
      <c r="C40" s="85">
        <v>116.62685069995216</v>
      </c>
      <c r="D40" s="85">
        <v>122.52110604066175</v>
      </c>
      <c r="E40" s="85">
        <v>122.50165753107322</v>
      </c>
      <c r="F40" s="85">
        <v>131.05863966605577</v>
      </c>
      <c r="G40" s="85">
        <v>126.50125541852223</v>
      </c>
      <c r="H40" s="85">
        <v>126.48093192457632</v>
      </c>
      <c r="I40" s="85">
        <v>131.90938847116024</v>
      </c>
      <c r="J40" s="85">
        <v>140.30612372646479</v>
      </c>
      <c r="K40" s="85">
        <v>142.72254666618801</v>
      </c>
      <c r="L40" s="85">
        <v>141.04409563345578</v>
      </c>
      <c r="M40" s="85">
        <v>146.39182720790828</v>
      </c>
      <c r="O40" s="85">
        <f t="shared" si="0"/>
        <v>122.50165753107322</v>
      </c>
      <c r="P40" s="85">
        <f t="shared" si="1"/>
        <v>146.39182720790828</v>
      </c>
      <c r="Q40" s="109"/>
    </row>
    <row r="41" spans="1:17" x14ac:dyDescent="0.25">
      <c r="A41" s="83">
        <v>32</v>
      </c>
      <c r="B41" s="84" t="s">
        <v>410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O41" s="85">
        <f t="shared" si="0"/>
        <v>0</v>
      </c>
      <c r="P41" s="85">
        <f t="shared" si="1"/>
        <v>0</v>
      </c>
      <c r="Q41" s="109"/>
    </row>
    <row r="42" spans="1:17" x14ac:dyDescent="0.25">
      <c r="A42" s="83">
        <v>33</v>
      </c>
      <c r="B42" s="84" t="s">
        <v>411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O42" s="85">
        <f t="shared" si="0"/>
        <v>0</v>
      </c>
      <c r="P42" s="85">
        <f t="shared" si="1"/>
        <v>0</v>
      </c>
      <c r="Q42" s="109"/>
    </row>
    <row r="43" spans="1:17" x14ac:dyDescent="0.25">
      <c r="A43" s="83">
        <v>34</v>
      </c>
      <c r="B43" s="84" t="s">
        <v>412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O43" s="85">
        <f t="shared" si="0"/>
        <v>0</v>
      </c>
      <c r="P43" s="85">
        <f t="shared" si="1"/>
        <v>0</v>
      </c>
      <c r="Q43" s="109"/>
    </row>
    <row r="44" spans="1:17" x14ac:dyDescent="0.25">
      <c r="A44" s="83">
        <v>35</v>
      </c>
      <c r="B44" s="84" t="s">
        <v>22</v>
      </c>
      <c r="C44" s="85">
        <v>114.30282920719672</v>
      </c>
      <c r="D44" s="85">
        <v>115.65742550030294</v>
      </c>
      <c r="E44" s="85">
        <v>109.71298497360414</v>
      </c>
      <c r="F44" s="85">
        <v>119.63353662652794</v>
      </c>
      <c r="G44" s="85">
        <v>114.92651116581834</v>
      </c>
      <c r="H44" s="85">
        <v>116.24329852147859</v>
      </c>
      <c r="I44" s="85">
        <v>123.10591019724355</v>
      </c>
      <c r="J44" s="85">
        <v>124.1389741189393</v>
      </c>
      <c r="K44" s="85">
        <v>126.6937196967348</v>
      </c>
      <c r="L44" s="85">
        <v>129.55011335339123</v>
      </c>
      <c r="M44" s="85">
        <v>135.15501759350991</v>
      </c>
      <c r="O44" s="85">
        <f t="shared" si="0"/>
        <v>109.71298497360414</v>
      </c>
      <c r="P44" s="85">
        <f t="shared" si="1"/>
        <v>135.15501759350991</v>
      </c>
      <c r="Q44" s="109"/>
    </row>
    <row r="45" spans="1:17" x14ac:dyDescent="0.25">
      <c r="A45" s="83">
        <v>36</v>
      </c>
      <c r="B45" s="84" t="s">
        <v>143</v>
      </c>
      <c r="C45" s="85">
        <v>122.19990877740103</v>
      </c>
      <c r="D45" s="85">
        <v>118.2475135690414</v>
      </c>
      <c r="E45" s="85">
        <v>114.16745391869345</v>
      </c>
      <c r="F45" s="85">
        <v>125.18388895380687</v>
      </c>
      <c r="G45" s="85">
        <v>126.68448770465828</v>
      </c>
      <c r="H45" s="85">
        <v>125.29449061611415</v>
      </c>
      <c r="I45" s="85">
        <v>129.80786321760007</v>
      </c>
      <c r="J45" s="85">
        <v>134.56402123083021</v>
      </c>
      <c r="K45" s="85">
        <v>138.7413951912354</v>
      </c>
      <c r="L45" s="85">
        <v>143.36175937428121</v>
      </c>
      <c r="M45" s="85">
        <v>144.03488372232661</v>
      </c>
      <c r="O45" s="85">
        <f t="shared" si="0"/>
        <v>114.16745391869345</v>
      </c>
      <c r="P45" s="85">
        <f t="shared" si="1"/>
        <v>144.03488372232661</v>
      </c>
      <c r="Q45" s="109"/>
    </row>
    <row r="46" spans="1:17" x14ac:dyDescent="0.25">
      <c r="A46" s="83">
        <v>37</v>
      </c>
      <c r="B46" s="84" t="s">
        <v>413</v>
      </c>
      <c r="C46" s="85">
        <v>137.5773320126421</v>
      </c>
      <c r="D46" s="85">
        <v>132.57963170208075</v>
      </c>
      <c r="E46" s="85">
        <v>130.9153416885004</v>
      </c>
      <c r="F46" s="85">
        <v>148.78822806198545</v>
      </c>
      <c r="G46" s="85">
        <v>161.37273578383216</v>
      </c>
      <c r="H46" s="85">
        <v>167.05518094239466</v>
      </c>
      <c r="I46" s="85">
        <v>165.11404640327862</v>
      </c>
      <c r="J46" s="85">
        <v>0</v>
      </c>
      <c r="K46" s="85">
        <v>0</v>
      </c>
      <c r="L46" s="85">
        <v>0</v>
      </c>
      <c r="M46" s="85">
        <v>0</v>
      </c>
      <c r="O46" s="85">
        <f t="shared" si="0"/>
        <v>0</v>
      </c>
      <c r="P46" s="85">
        <f t="shared" si="1"/>
        <v>167.05518094239466</v>
      </c>
      <c r="Q46" s="109"/>
    </row>
    <row r="47" spans="1:17" x14ac:dyDescent="0.25">
      <c r="A47" s="83">
        <v>38</v>
      </c>
      <c r="B47" s="84" t="s">
        <v>414</v>
      </c>
      <c r="C47" s="85">
        <v>138.7903057247706</v>
      </c>
      <c r="D47" s="85">
        <v>134.56772016501461</v>
      </c>
      <c r="E47" s="85">
        <v>137.59976402262609</v>
      </c>
      <c r="F47" s="85">
        <v>145.94278842368701</v>
      </c>
      <c r="G47" s="85">
        <v>148.97624868525011</v>
      </c>
      <c r="H47" s="85">
        <v>157.89884440206643</v>
      </c>
      <c r="I47" s="85">
        <v>156.26633459633371</v>
      </c>
      <c r="J47" s="85">
        <v>168.19829024934057</v>
      </c>
      <c r="K47" s="85">
        <v>175.48867085602282</v>
      </c>
      <c r="L47" s="85">
        <v>181.42780865878549</v>
      </c>
      <c r="M47" s="85">
        <v>179.01225531077819</v>
      </c>
      <c r="O47" s="85">
        <f t="shared" si="0"/>
        <v>134.56772016501461</v>
      </c>
      <c r="P47" s="85">
        <f t="shared" si="1"/>
        <v>181.42780865878549</v>
      </c>
      <c r="Q47" s="109"/>
    </row>
    <row r="48" spans="1:17" x14ac:dyDescent="0.25">
      <c r="A48" s="83">
        <v>39</v>
      </c>
      <c r="B48" s="84" t="s">
        <v>415</v>
      </c>
      <c r="C48" s="85">
        <v>142.52840116731673</v>
      </c>
      <c r="D48" s="85">
        <v>138.78501216477312</v>
      </c>
      <c r="E48" s="85">
        <v>139.06369195275369</v>
      </c>
      <c r="F48" s="85">
        <v>135.73270038398161</v>
      </c>
      <c r="G48" s="85">
        <v>141.44157676792204</v>
      </c>
      <c r="H48" s="85">
        <v>145.31193314620572</v>
      </c>
      <c r="I48" s="85">
        <v>108.6177213622382</v>
      </c>
      <c r="J48" s="85">
        <v>133.85822816074983</v>
      </c>
      <c r="K48" s="85">
        <v>134.4655151276805</v>
      </c>
      <c r="L48" s="85">
        <v>138.02176341810525</v>
      </c>
      <c r="M48" s="85">
        <v>133.7434412796473</v>
      </c>
      <c r="O48" s="85">
        <f t="shared" si="0"/>
        <v>108.6177213622382</v>
      </c>
      <c r="P48" s="85">
        <f t="shared" si="1"/>
        <v>145.31193314620572</v>
      </c>
      <c r="Q48" s="109"/>
    </row>
    <row r="49" spans="1:17" x14ac:dyDescent="0.25">
      <c r="A49" s="83">
        <v>40</v>
      </c>
      <c r="B49" s="84" t="s">
        <v>95</v>
      </c>
      <c r="C49" s="85">
        <v>112.55713737934528</v>
      </c>
      <c r="D49" s="85">
        <v>110.81156610614038</v>
      </c>
      <c r="E49" s="85">
        <v>113.13813578348382</v>
      </c>
      <c r="F49" s="85">
        <v>116.72952676623262</v>
      </c>
      <c r="G49" s="85">
        <v>115.66997952515541</v>
      </c>
      <c r="H49" s="85">
        <v>116.59445654023932</v>
      </c>
      <c r="I49" s="85">
        <v>119.06422208280149</v>
      </c>
      <c r="J49" s="85">
        <v>120.78886289376524</v>
      </c>
      <c r="K49" s="85">
        <v>121.99300769510064</v>
      </c>
      <c r="L49" s="85">
        <v>125.7284560863021</v>
      </c>
      <c r="M49" s="85">
        <v>126.59687867795802</v>
      </c>
      <c r="O49" s="85">
        <f t="shared" si="0"/>
        <v>110.81156610614038</v>
      </c>
      <c r="P49" s="85">
        <f t="shared" si="1"/>
        <v>126.59687867795802</v>
      </c>
      <c r="Q49" s="109"/>
    </row>
    <row r="50" spans="1:17" x14ac:dyDescent="0.25">
      <c r="A50" s="83">
        <v>41</v>
      </c>
      <c r="B50" s="84" t="s">
        <v>416</v>
      </c>
      <c r="C50" s="85">
        <v>171.69475398524824</v>
      </c>
      <c r="D50" s="85">
        <v>164.39022616823254</v>
      </c>
      <c r="E50" s="85">
        <v>166.60381810496006</v>
      </c>
      <c r="F50" s="85">
        <v>173.57493190028435</v>
      </c>
      <c r="G50" s="85">
        <v>181.42535706051009</v>
      </c>
      <c r="H50" s="85">
        <v>181.67324786967532</v>
      </c>
      <c r="I50" s="85">
        <v>191.65919981876138</v>
      </c>
      <c r="J50" s="85">
        <v>191.57126538934364</v>
      </c>
      <c r="K50" s="85">
        <v>198.07840728282835</v>
      </c>
      <c r="L50" s="85">
        <v>187.06792543289589</v>
      </c>
      <c r="M50" s="85">
        <v>178.60471067428506</v>
      </c>
      <c r="O50" s="85">
        <f t="shared" si="0"/>
        <v>164.39022616823254</v>
      </c>
      <c r="P50" s="85">
        <f t="shared" si="1"/>
        <v>198.07840728282835</v>
      </c>
      <c r="Q50" s="109"/>
    </row>
    <row r="51" spans="1:17" x14ac:dyDescent="0.25">
      <c r="A51" s="83">
        <v>42</v>
      </c>
      <c r="B51" s="84" t="s">
        <v>417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O51" s="85">
        <f t="shared" si="0"/>
        <v>0</v>
      </c>
      <c r="P51" s="85">
        <f t="shared" si="1"/>
        <v>0</v>
      </c>
      <c r="Q51" s="109"/>
    </row>
    <row r="52" spans="1:17" x14ac:dyDescent="0.25">
      <c r="A52" s="83">
        <v>43</v>
      </c>
      <c r="B52" s="84" t="s">
        <v>330</v>
      </c>
      <c r="C52" s="85">
        <v>137.1971411384832</v>
      </c>
      <c r="D52" s="85">
        <v>140.64840911610199</v>
      </c>
      <c r="E52" s="85">
        <v>139.92872224797358</v>
      </c>
      <c r="F52" s="85">
        <v>138.70675798881561</v>
      </c>
      <c r="G52" s="85">
        <v>135.76251743033421</v>
      </c>
      <c r="H52" s="85">
        <v>131.57008379487027</v>
      </c>
      <c r="I52" s="85">
        <v>135.23483254984242</v>
      </c>
      <c r="J52" s="85">
        <v>138.89051530835971</v>
      </c>
      <c r="K52" s="85">
        <v>142.04758870917584</v>
      </c>
      <c r="L52" s="85">
        <v>151.23464256727556</v>
      </c>
      <c r="M52" s="85">
        <v>153.22512074978573</v>
      </c>
      <c r="O52" s="85">
        <f t="shared" si="0"/>
        <v>131.57008379487027</v>
      </c>
      <c r="P52" s="85">
        <f t="shared" si="1"/>
        <v>153.22512074978573</v>
      </c>
      <c r="Q52" s="109"/>
    </row>
    <row r="53" spans="1:17" x14ac:dyDescent="0.25">
      <c r="A53" s="83">
        <v>44</v>
      </c>
      <c r="B53" s="84" t="s">
        <v>35</v>
      </c>
      <c r="C53" s="85">
        <v>100.97248788189187</v>
      </c>
      <c r="D53" s="85">
        <v>100</v>
      </c>
      <c r="E53" s="85">
        <v>102.12335862476894</v>
      </c>
      <c r="F53" s="85">
        <v>100.56912632854289</v>
      </c>
      <c r="G53" s="85">
        <v>100</v>
      </c>
      <c r="H53" s="85">
        <v>100.06240384572523</v>
      </c>
      <c r="I53" s="85">
        <v>95.761936661623963</v>
      </c>
      <c r="J53" s="85">
        <v>98.83496912598001</v>
      </c>
      <c r="K53" s="85">
        <v>99.111761387592537</v>
      </c>
      <c r="L53" s="85">
        <v>106.58679921368484</v>
      </c>
      <c r="M53" s="85">
        <v>102.2905173036915</v>
      </c>
      <c r="O53" s="85">
        <f t="shared" si="0"/>
        <v>95.761936661623963</v>
      </c>
      <c r="P53" s="85">
        <f t="shared" si="1"/>
        <v>106.58679921368484</v>
      </c>
      <c r="Q53" s="109"/>
    </row>
    <row r="54" spans="1:17" x14ac:dyDescent="0.25">
      <c r="A54" s="83">
        <v>45</v>
      </c>
      <c r="B54" s="84" t="s">
        <v>331</v>
      </c>
      <c r="C54" s="85">
        <v>141.78678759684865</v>
      </c>
      <c r="D54" s="85">
        <v>154.11069635356543</v>
      </c>
      <c r="E54" s="85">
        <v>129.25164391790656</v>
      </c>
      <c r="F54" s="85">
        <v>132.44818025395674</v>
      </c>
      <c r="G54" s="85">
        <v>132.29127426876457</v>
      </c>
      <c r="H54" s="85">
        <v>128.05414987928606</v>
      </c>
      <c r="I54" s="85">
        <v>132.59912941795389</v>
      </c>
      <c r="J54" s="85">
        <v>141.24727982058619</v>
      </c>
      <c r="K54" s="85">
        <v>126.90523565788003</v>
      </c>
      <c r="L54" s="85">
        <v>132.1764603321881</v>
      </c>
      <c r="M54" s="85">
        <v>135.2640751782088</v>
      </c>
      <c r="O54" s="85">
        <f t="shared" si="0"/>
        <v>126.90523565788003</v>
      </c>
      <c r="P54" s="85">
        <f t="shared" si="1"/>
        <v>154.11069635356543</v>
      </c>
      <c r="Q54" s="109"/>
    </row>
    <row r="55" spans="1:17" x14ac:dyDescent="0.25">
      <c r="A55" s="83">
        <v>46</v>
      </c>
      <c r="B55" s="84" t="s">
        <v>36</v>
      </c>
      <c r="C55" s="85">
        <v>163.18523232625662</v>
      </c>
      <c r="D55" s="85">
        <v>169.69144210951521</v>
      </c>
      <c r="E55" s="85">
        <v>161.42504460105067</v>
      </c>
      <c r="F55" s="85">
        <v>168.02742499850712</v>
      </c>
      <c r="G55" s="85">
        <v>166.04491072418494</v>
      </c>
      <c r="H55" s="85">
        <v>158.8018846013394</v>
      </c>
      <c r="I55" s="85">
        <v>157.90822796323164</v>
      </c>
      <c r="J55" s="85">
        <v>155.10863026507326</v>
      </c>
      <c r="K55" s="85">
        <v>153.26349522840292</v>
      </c>
      <c r="L55" s="85">
        <v>173.33498803768933</v>
      </c>
      <c r="M55" s="85">
        <v>175.99817874626197</v>
      </c>
      <c r="O55" s="85">
        <f t="shared" si="0"/>
        <v>153.26349522840292</v>
      </c>
      <c r="P55" s="85">
        <f t="shared" si="1"/>
        <v>175.99817874626197</v>
      </c>
      <c r="Q55" s="109"/>
    </row>
    <row r="56" spans="1:17" x14ac:dyDescent="0.25">
      <c r="A56" s="83">
        <v>47</v>
      </c>
      <c r="B56" s="84" t="s">
        <v>418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O56" s="85">
        <f t="shared" si="0"/>
        <v>0</v>
      </c>
      <c r="P56" s="85">
        <f t="shared" si="1"/>
        <v>0</v>
      </c>
      <c r="Q56" s="109"/>
    </row>
    <row r="57" spans="1:17" x14ac:dyDescent="0.25">
      <c r="A57" s="83">
        <v>48</v>
      </c>
      <c r="B57" s="84" t="s">
        <v>152</v>
      </c>
      <c r="C57" s="85">
        <v>142.95573606707666</v>
      </c>
      <c r="D57" s="85">
        <v>138.51606186344412</v>
      </c>
      <c r="E57" s="85">
        <v>138.75037106481255</v>
      </c>
      <c r="F57" s="85">
        <v>144.07019914023942</v>
      </c>
      <c r="G57" s="85">
        <v>146.29334550042446</v>
      </c>
      <c r="H57" s="85">
        <v>150.55670329222775</v>
      </c>
      <c r="I57" s="85">
        <v>154.56834251845183</v>
      </c>
      <c r="J57" s="85">
        <v>163.98156750796215</v>
      </c>
      <c r="K57" s="85">
        <v>170.97932269536673</v>
      </c>
      <c r="L57" s="85">
        <v>178.77090944425223</v>
      </c>
      <c r="M57" s="85">
        <v>179.47052571432869</v>
      </c>
      <c r="O57" s="85">
        <f t="shared" si="0"/>
        <v>138.51606186344412</v>
      </c>
      <c r="P57" s="85">
        <f t="shared" si="1"/>
        <v>179.47052571432869</v>
      </c>
      <c r="Q57" s="109"/>
    </row>
    <row r="58" spans="1:17" x14ac:dyDescent="0.25">
      <c r="A58" s="83">
        <v>49</v>
      </c>
      <c r="B58" s="84" t="s">
        <v>96</v>
      </c>
      <c r="C58" s="85">
        <v>214.70805446907923</v>
      </c>
      <c r="D58" s="85">
        <v>209.51263537784405</v>
      </c>
      <c r="E58" s="85">
        <v>204.89256517043279</v>
      </c>
      <c r="F58" s="85">
        <v>219.8101725799018</v>
      </c>
      <c r="G58" s="85">
        <v>220.8912376306757</v>
      </c>
      <c r="H58" s="85">
        <v>219.21943047457452</v>
      </c>
      <c r="I58" s="85">
        <v>216.36826484172164</v>
      </c>
      <c r="J58" s="85">
        <v>218.25613975505226</v>
      </c>
      <c r="K58" s="85">
        <v>218.0664374965381</v>
      </c>
      <c r="L58" s="85">
        <v>223.70917515346287</v>
      </c>
      <c r="M58" s="85">
        <v>226.55430005172397</v>
      </c>
      <c r="O58" s="85">
        <f t="shared" si="0"/>
        <v>204.89256517043279</v>
      </c>
      <c r="P58" s="85">
        <f t="shared" si="1"/>
        <v>226.55430005172397</v>
      </c>
      <c r="Q58" s="109"/>
    </row>
    <row r="59" spans="1:17" x14ac:dyDescent="0.25">
      <c r="A59" s="83">
        <v>50</v>
      </c>
      <c r="B59" s="84" t="s">
        <v>112</v>
      </c>
      <c r="C59" s="85">
        <v>119.25304497504155</v>
      </c>
      <c r="D59" s="85">
        <v>123.93220381051736</v>
      </c>
      <c r="E59" s="85">
        <v>125.42501111376838</v>
      </c>
      <c r="F59" s="85">
        <v>135.34301461004731</v>
      </c>
      <c r="G59" s="85">
        <v>129.922629489521</v>
      </c>
      <c r="H59" s="85">
        <v>129.68780138973017</v>
      </c>
      <c r="I59" s="85">
        <v>130.25572678564427</v>
      </c>
      <c r="J59" s="85">
        <v>135.89808902679727</v>
      </c>
      <c r="K59" s="85">
        <v>134.50926736746004</v>
      </c>
      <c r="L59" s="85">
        <v>142.5321312361948</v>
      </c>
      <c r="M59" s="85">
        <v>147.11065091538222</v>
      </c>
      <c r="O59" s="85">
        <f t="shared" si="0"/>
        <v>123.93220381051736</v>
      </c>
      <c r="P59" s="85">
        <f t="shared" si="1"/>
        <v>147.11065091538222</v>
      </c>
      <c r="Q59" s="109"/>
    </row>
    <row r="60" spans="1:17" x14ac:dyDescent="0.25">
      <c r="A60" s="83">
        <v>51</v>
      </c>
      <c r="B60" s="84" t="s">
        <v>365</v>
      </c>
      <c r="C60" s="85">
        <v>166.68048425530984</v>
      </c>
      <c r="D60" s="85">
        <v>163.80424423149492</v>
      </c>
      <c r="E60" s="85">
        <v>169.76557912149383</v>
      </c>
      <c r="F60" s="85">
        <v>176.99892551660412</v>
      </c>
      <c r="G60" s="85">
        <v>182.46159879207175</v>
      </c>
      <c r="H60" s="85">
        <v>182.88341400872915</v>
      </c>
      <c r="I60" s="85">
        <v>189.81978261974461</v>
      </c>
      <c r="J60" s="85">
        <v>195.2407519791231</v>
      </c>
      <c r="K60" s="85">
        <v>197.25395841071546</v>
      </c>
      <c r="L60" s="85">
        <v>209.94189191262228</v>
      </c>
      <c r="M60" s="85">
        <v>214.45532324123639</v>
      </c>
      <c r="O60" s="85">
        <f t="shared" si="0"/>
        <v>163.80424423149492</v>
      </c>
      <c r="P60" s="85">
        <f t="shared" si="1"/>
        <v>214.45532324123639</v>
      </c>
      <c r="Q60" s="109"/>
    </row>
    <row r="61" spans="1:17" x14ac:dyDescent="0.25">
      <c r="A61" s="83">
        <v>52</v>
      </c>
      <c r="B61" s="84" t="s">
        <v>268</v>
      </c>
      <c r="C61" s="85">
        <v>122.54861976591067</v>
      </c>
      <c r="D61" s="85">
        <v>120.12217981647338</v>
      </c>
      <c r="E61" s="85">
        <v>114.15446858227041</v>
      </c>
      <c r="F61" s="85">
        <v>123.36830090299931</v>
      </c>
      <c r="G61" s="85">
        <v>122.53273658361279</v>
      </c>
      <c r="H61" s="85">
        <v>122.13450357613165</v>
      </c>
      <c r="I61" s="85">
        <v>122.43567222594113</v>
      </c>
      <c r="J61" s="85">
        <v>124.16071706258853</v>
      </c>
      <c r="K61" s="85">
        <v>130.42941907805633</v>
      </c>
      <c r="L61" s="85">
        <v>130.59725136300077</v>
      </c>
      <c r="M61" s="85">
        <v>130.46726260279365</v>
      </c>
      <c r="O61" s="85">
        <f t="shared" si="0"/>
        <v>114.15446858227041</v>
      </c>
      <c r="P61" s="85">
        <f t="shared" si="1"/>
        <v>130.59725136300077</v>
      </c>
      <c r="Q61" s="109"/>
    </row>
    <row r="62" spans="1:17" x14ac:dyDescent="0.25">
      <c r="A62" s="83">
        <v>53</v>
      </c>
      <c r="B62" s="84" t="s">
        <v>419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O62" s="85">
        <f t="shared" si="0"/>
        <v>0</v>
      </c>
      <c r="P62" s="85">
        <f t="shared" si="1"/>
        <v>0</v>
      </c>
      <c r="Q62" s="109"/>
    </row>
    <row r="63" spans="1:17" x14ac:dyDescent="0.25">
      <c r="A63" s="83">
        <v>54</v>
      </c>
      <c r="B63" s="84" t="s">
        <v>420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O63" s="85">
        <f t="shared" si="0"/>
        <v>0</v>
      </c>
      <c r="P63" s="85">
        <f t="shared" si="1"/>
        <v>0</v>
      </c>
      <c r="Q63" s="109"/>
    </row>
    <row r="64" spans="1:17" x14ac:dyDescent="0.25">
      <c r="A64" s="83">
        <v>55</v>
      </c>
      <c r="B64" s="84" t="s">
        <v>421</v>
      </c>
      <c r="C64" s="85">
        <v>189.1272208276483</v>
      </c>
      <c r="D64" s="85">
        <v>182.48811644166517</v>
      </c>
      <c r="E64" s="85">
        <v>202.22046281963904</v>
      </c>
      <c r="F64" s="85">
        <v>208.93803988459484</v>
      </c>
      <c r="G64" s="85">
        <v>213.9996609404287</v>
      </c>
      <c r="H64" s="85">
        <v>0</v>
      </c>
      <c r="I64" s="85">
        <v>204.43833031662319</v>
      </c>
      <c r="J64" s="85">
        <v>0</v>
      </c>
      <c r="K64" s="85">
        <v>0</v>
      </c>
      <c r="L64" s="85">
        <v>0</v>
      </c>
      <c r="M64" s="85">
        <v>0</v>
      </c>
      <c r="O64" s="85">
        <f t="shared" si="0"/>
        <v>0</v>
      </c>
      <c r="P64" s="85">
        <f t="shared" si="1"/>
        <v>213.9996609404287</v>
      </c>
      <c r="Q64" s="109"/>
    </row>
    <row r="65" spans="1:17" x14ac:dyDescent="0.25">
      <c r="A65" s="83">
        <v>56</v>
      </c>
      <c r="B65" s="84" t="s">
        <v>153</v>
      </c>
      <c r="C65" s="85">
        <v>109.53984176844449</v>
      </c>
      <c r="D65" s="85">
        <v>109.05238326990447</v>
      </c>
      <c r="E65" s="85">
        <v>105.34388617916919</v>
      </c>
      <c r="F65" s="85">
        <v>115.02515059189055</v>
      </c>
      <c r="G65" s="85">
        <v>115.55653614601997</v>
      </c>
      <c r="H65" s="85">
        <v>115.84869720448181</v>
      </c>
      <c r="I65" s="85">
        <v>120.09328665773704</v>
      </c>
      <c r="J65" s="85">
        <v>122.97099905965743</v>
      </c>
      <c r="K65" s="85">
        <v>130.67628329653505</v>
      </c>
      <c r="L65" s="85">
        <v>134.97052283472831</v>
      </c>
      <c r="M65" s="85">
        <v>138.84864594176196</v>
      </c>
      <c r="O65" s="85">
        <f t="shared" si="0"/>
        <v>105.34388617916919</v>
      </c>
      <c r="P65" s="85">
        <f t="shared" si="1"/>
        <v>138.84864594176196</v>
      </c>
      <c r="Q65" s="109"/>
    </row>
    <row r="66" spans="1:17" x14ac:dyDescent="0.25">
      <c r="A66" s="83">
        <v>57</v>
      </c>
      <c r="B66" s="84" t="s">
        <v>23</v>
      </c>
      <c r="C66" s="85">
        <v>102.05708776978423</v>
      </c>
      <c r="D66" s="85">
        <v>101.50342403957282</v>
      </c>
      <c r="E66" s="85">
        <v>101.69757921327201</v>
      </c>
      <c r="F66" s="85">
        <v>102.23278853731716</v>
      </c>
      <c r="G66" s="85">
        <v>100</v>
      </c>
      <c r="H66" s="85">
        <v>101.54559638856561</v>
      </c>
      <c r="I66" s="85">
        <v>101.85685550746477</v>
      </c>
      <c r="J66" s="85">
        <v>103.31688140482996</v>
      </c>
      <c r="K66" s="85">
        <v>101.5308280840668</v>
      </c>
      <c r="L66" s="85">
        <v>105.26866054059703</v>
      </c>
      <c r="M66" s="85">
        <v>105.08946058749589</v>
      </c>
      <c r="O66" s="85">
        <f t="shared" si="0"/>
        <v>100</v>
      </c>
      <c r="P66" s="85">
        <f t="shared" si="1"/>
        <v>105.26866054059703</v>
      </c>
      <c r="Q66" s="109"/>
    </row>
    <row r="67" spans="1:17" x14ac:dyDescent="0.25">
      <c r="A67" s="83">
        <v>58</v>
      </c>
      <c r="B67" s="84" t="s">
        <v>422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O67" s="85">
        <f t="shared" si="0"/>
        <v>0</v>
      </c>
      <c r="P67" s="85">
        <f t="shared" si="1"/>
        <v>0</v>
      </c>
      <c r="Q67" s="109"/>
    </row>
    <row r="68" spans="1:17" x14ac:dyDescent="0.25">
      <c r="A68" s="83">
        <v>59</v>
      </c>
      <c r="B68" s="84" t="s">
        <v>423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O68" s="85">
        <f t="shared" si="0"/>
        <v>0</v>
      </c>
      <c r="P68" s="85">
        <f t="shared" si="1"/>
        <v>0</v>
      </c>
      <c r="Q68" s="109"/>
    </row>
    <row r="69" spans="1:17" x14ac:dyDescent="0.25">
      <c r="A69" s="83">
        <v>60</v>
      </c>
      <c r="B69" s="84" t="s">
        <v>424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O69" s="85">
        <f t="shared" si="0"/>
        <v>0</v>
      </c>
      <c r="P69" s="85">
        <f t="shared" si="1"/>
        <v>0</v>
      </c>
      <c r="Q69" s="109"/>
    </row>
    <row r="70" spans="1:17" x14ac:dyDescent="0.25">
      <c r="A70" s="83">
        <v>61</v>
      </c>
      <c r="B70" s="84" t="s">
        <v>170</v>
      </c>
      <c r="C70" s="85">
        <v>98.658660311593678</v>
      </c>
      <c r="D70" s="85">
        <v>100.51325965525069</v>
      </c>
      <c r="E70" s="85">
        <v>101.0723293824134</v>
      </c>
      <c r="F70" s="85">
        <v>101.69092245148499</v>
      </c>
      <c r="G70" s="85">
        <v>101.55946458644414</v>
      </c>
      <c r="H70" s="85">
        <v>101.65130609929571</v>
      </c>
      <c r="I70" s="85">
        <v>101.70985923905795</v>
      </c>
      <c r="J70" s="85">
        <v>102.50707873994904</v>
      </c>
      <c r="K70" s="85">
        <v>102.3977456005365</v>
      </c>
      <c r="L70" s="85">
        <v>104.75531819121811</v>
      </c>
      <c r="M70" s="85">
        <v>104.17811902781213</v>
      </c>
      <c r="O70" s="85">
        <f t="shared" si="0"/>
        <v>100.51325965525069</v>
      </c>
      <c r="P70" s="85">
        <f t="shared" si="1"/>
        <v>104.75531819121811</v>
      </c>
      <c r="Q70" s="109"/>
    </row>
    <row r="71" spans="1:17" x14ac:dyDescent="0.25">
      <c r="A71" s="83">
        <v>62</v>
      </c>
      <c r="B71" s="84" t="s">
        <v>425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O71" s="85">
        <f t="shared" si="0"/>
        <v>0</v>
      </c>
      <c r="P71" s="85">
        <f t="shared" si="1"/>
        <v>0</v>
      </c>
      <c r="Q71" s="109"/>
    </row>
    <row r="72" spans="1:17" x14ac:dyDescent="0.25">
      <c r="A72" s="83">
        <v>63</v>
      </c>
      <c r="B72" s="84" t="s">
        <v>65</v>
      </c>
      <c r="C72" s="85">
        <v>100.02686934552814</v>
      </c>
      <c r="D72" s="85">
        <v>101.42311728390037</v>
      </c>
      <c r="E72" s="85">
        <v>110.30000920175375</v>
      </c>
      <c r="F72" s="85">
        <v>111.56946788214471</v>
      </c>
      <c r="G72" s="85">
        <v>112.33645525071717</v>
      </c>
      <c r="H72" s="85">
        <v>119.29392851209887</v>
      </c>
      <c r="I72" s="85">
        <v>123.73213338983926</v>
      </c>
      <c r="J72" s="85">
        <v>128.53056972525522</v>
      </c>
      <c r="K72" s="85">
        <v>138.84025447279288</v>
      </c>
      <c r="L72" s="85">
        <v>150.0322999339825</v>
      </c>
      <c r="M72" s="85">
        <v>140.33015280721278</v>
      </c>
      <c r="O72" s="85">
        <f t="shared" si="0"/>
        <v>101.42311728390037</v>
      </c>
      <c r="P72" s="85">
        <f t="shared" si="1"/>
        <v>150.0322999339825</v>
      </c>
      <c r="Q72" s="109"/>
    </row>
    <row r="73" spans="1:17" x14ac:dyDescent="0.25">
      <c r="A73" s="83">
        <v>64</v>
      </c>
      <c r="B73" s="84" t="s">
        <v>121</v>
      </c>
      <c r="C73" s="85">
        <v>107.34180845337791</v>
      </c>
      <c r="D73" s="85">
        <v>106.37608992686032</v>
      </c>
      <c r="E73" s="85">
        <v>100.81156616804891</v>
      </c>
      <c r="F73" s="85">
        <v>106.06915966568526</v>
      </c>
      <c r="G73" s="85">
        <v>104.2370602584183</v>
      </c>
      <c r="H73" s="85">
        <v>106.43631816122297</v>
      </c>
      <c r="I73" s="85">
        <v>104.09860250119991</v>
      </c>
      <c r="J73" s="85">
        <v>105.41870162715445</v>
      </c>
      <c r="K73" s="85">
        <v>111.91758110277823</v>
      </c>
      <c r="L73" s="85">
        <v>112.9378991775847</v>
      </c>
      <c r="M73" s="85">
        <v>115.9568547376564</v>
      </c>
      <c r="O73" s="85">
        <f t="shared" si="0"/>
        <v>100.81156616804891</v>
      </c>
      <c r="P73" s="85">
        <f t="shared" si="1"/>
        <v>115.9568547376564</v>
      </c>
      <c r="Q73" s="109"/>
    </row>
    <row r="74" spans="1:17" x14ac:dyDescent="0.25">
      <c r="A74" s="83">
        <v>65</v>
      </c>
      <c r="B74" s="84" t="s">
        <v>288</v>
      </c>
      <c r="C74" s="85">
        <v>129.38531415104882</v>
      </c>
      <c r="D74" s="85">
        <v>138.79339131218447</v>
      </c>
      <c r="E74" s="85">
        <v>136.57855062657472</v>
      </c>
      <c r="F74" s="85">
        <v>143.48082288586275</v>
      </c>
      <c r="G74" s="85">
        <v>141.52681088597518</v>
      </c>
      <c r="H74" s="85">
        <v>139.83009110409617</v>
      </c>
      <c r="I74" s="85">
        <v>131.63608973357231</v>
      </c>
      <c r="J74" s="85">
        <v>139.88421552968043</v>
      </c>
      <c r="K74" s="85">
        <v>142.91711378184442</v>
      </c>
      <c r="L74" s="85">
        <v>147.32786799939143</v>
      </c>
      <c r="M74" s="85">
        <v>158.20924992491746</v>
      </c>
      <c r="O74" s="85">
        <f t="shared" si="0"/>
        <v>131.63608973357231</v>
      </c>
      <c r="P74" s="85">
        <f t="shared" si="1"/>
        <v>158.20924992491746</v>
      </c>
      <c r="Q74" s="109"/>
    </row>
    <row r="75" spans="1:17" x14ac:dyDescent="0.25">
      <c r="A75" s="83">
        <v>66</v>
      </c>
      <c r="B75" s="84" t="s">
        <v>426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O75" s="85">
        <f t="shared" ref="O75:O138" si="2">MIN(D75:M75)</f>
        <v>0</v>
      </c>
      <c r="P75" s="85">
        <f t="shared" ref="P75:P138" si="3">MAX(D75:M75)</f>
        <v>0</v>
      </c>
      <c r="Q75" s="109"/>
    </row>
    <row r="76" spans="1:17" x14ac:dyDescent="0.25">
      <c r="A76" s="83">
        <v>67</v>
      </c>
      <c r="B76" s="84" t="s">
        <v>102</v>
      </c>
      <c r="C76" s="85">
        <v>188.2442294394265</v>
      </c>
      <c r="D76" s="85">
        <v>187.9788565795559</v>
      </c>
      <c r="E76" s="85">
        <v>184.4485019548242</v>
      </c>
      <c r="F76" s="85">
        <v>189.63188333898603</v>
      </c>
      <c r="G76" s="85">
        <v>189.27908715675468</v>
      </c>
      <c r="H76" s="85">
        <v>182.82034638708043</v>
      </c>
      <c r="I76" s="85">
        <v>176.03132194449975</v>
      </c>
      <c r="J76" s="85">
        <v>177.91467594133394</v>
      </c>
      <c r="K76" s="85">
        <v>187.81420659088948</v>
      </c>
      <c r="L76" s="85">
        <v>196.43370506710266</v>
      </c>
      <c r="M76" s="85">
        <v>200.6216740678168</v>
      </c>
      <c r="O76" s="85">
        <f t="shared" si="2"/>
        <v>176.03132194449975</v>
      </c>
      <c r="P76" s="85">
        <f t="shared" si="3"/>
        <v>200.6216740678168</v>
      </c>
      <c r="Q76" s="109"/>
    </row>
    <row r="77" spans="1:17" x14ac:dyDescent="0.25">
      <c r="A77" s="83">
        <v>68</v>
      </c>
      <c r="B77" s="84" t="s">
        <v>307</v>
      </c>
      <c r="C77" s="85">
        <v>155.68872761490638</v>
      </c>
      <c r="D77" s="85">
        <v>156.54051734712152</v>
      </c>
      <c r="E77" s="85">
        <v>157.7636514975643</v>
      </c>
      <c r="F77" s="85">
        <v>150.79739384772785</v>
      </c>
      <c r="G77" s="85">
        <v>149.97020715405412</v>
      </c>
      <c r="H77" s="85">
        <v>132.82768761629723</v>
      </c>
      <c r="I77" s="85">
        <v>146.78580777208188</v>
      </c>
      <c r="J77" s="85">
        <v>152.08069894175529</v>
      </c>
      <c r="K77" s="85">
        <v>151.07800052092989</v>
      </c>
      <c r="L77" s="85">
        <v>171.40438086693908</v>
      </c>
      <c r="M77" s="85">
        <v>201.26408370147865</v>
      </c>
      <c r="O77" s="85">
        <f t="shared" si="2"/>
        <v>132.82768761629723</v>
      </c>
      <c r="P77" s="85">
        <f t="shared" si="3"/>
        <v>201.26408370147865</v>
      </c>
      <c r="Q77" s="109"/>
    </row>
    <row r="78" spans="1:17" x14ac:dyDescent="0.25">
      <c r="A78" s="83">
        <v>69</v>
      </c>
      <c r="B78" s="84" t="s">
        <v>427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O78" s="85">
        <f t="shared" si="2"/>
        <v>0</v>
      </c>
      <c r="P78" s="85">
        <f t="shared" si="3"/>
        <v>0</v>
      </c>
      <c r="Q78" s="109"/>
    </row>
    <row r="79" spans="1:17" x14ac:dyDescent="0.25">
      <c r="A79" s="83">
        <v>70</v>
      </c>
      <c r="B79" s="84" t="s">
        <v>428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O79" s="85">
        <f t="shared" si="2"/>
        <v>0</v>
      </c>
      <c r="P79" s="85">
        <f t="shared" si="3"/>
        <v>0</v>
      </c>
      <c r="Q79" s="109"/>
    </row>
    <row r="80" spans="1:17" x14ac:dyDescent="0.25">
      <c r="A80" s="83">
        <v>71</v>
      </c>
      <c r="B80" s="84" t="s">
        <v>24</v>
      </c>
      <c r="C80" s="85">
        <v>135.32972469348755</v>
      </c>
      <c r="D80" s="85">
        <v>132.67372280091297</v>
      </c>
      <c r="E80" s="85">
        <v>125.36047488611935</v>
      </c>
      <c r="F80" s="85">
        <v>130.9431697175277</v>
      </c>
      <c r="G80" s="85">
        <v>130.46790871631879</v>
      </c>
      <c r="H80" s="85">
        <v>126.99041418438588</v>
      </c>
      <c r="I80" s="85">
        <v>130.13445259126934</v>
      </c>
      <c r="J80" s="85">
        <v>132.73993312489804</v>
      </c>
      <c r="K80" s="85">
        <v>137.31888315372993</v>
      </c>
      <c r="L80" s="85">
        <v>139.70368061727513</v>
      </c>
      <c r="M80" s="85">
        <v>151.96319392888105</v>
      </c>
      <c r="O80" s="85">
        <f t="shared" si="2"/>
        <v>125.36047488611935</v>
      </c>
      <c r="P80" s="85">
        <f t="shared" si="3"/>
        <v>151.96319392888105</v>
      </c>
      <c r="Q80" s="109"/>
    </row>
    <row r="81" spans="1:17" x14ac:dyDescent="0.25">
      <c r="A81" s="83">
        <v>72</v>
      </c>
      <c r="B81" s="84" t="s">
        <v>18</v>
      </c>
      <c r="C81" s="85">
        <v>103.37964582056485</v>
      </c>
      <c r="D81" s="85">
        <v>103.67341349027006</v>
      </c>
      <c r="E81" s="85">
        <v>102.6978592609923</v>
      </c>
      <c r="F81" s="85">
        <v>108.87318159729828</v>
      </c>
      <c r="G81" s="85">
        <v>106.06762272578972</v>
      </c>
      <c r="H81" s="85">
        <v>108.01568851330403</v>
      </c>
      <c r="I81" s="85">
        <v>110.64565264642098</v>
      </c>
      <c r="J81" s="85">
        <v>114.15590173067341</v>
      </c>
      <c r="K81" s="85">
        <v>116.31564010048723</v>
      </c>
      <c r="L81" s="85">
        <v>120.34021705495557</v>
      </c>
      <c r="M81" s="85">
        <v>123.68120093264719</v>
      </c>
      <c r="O81" s="85">
        <f t="shared" si="2"/>
        <v>102.6978592609923</v>
      </c>
      <c r="P81" s="85">
        <f t="shared" si="3"/>
        <v>123.68120093264719</v>
      </c>
      <c r="Q81" s="109"/>
    </row>
    <row r="82" spans="1:17" x14ac:dyDescent="0.25">
      <c r="A82" s="83">
        <v>73</v>
      </c>
      <c r="B82" s="84" t="s">
        <v>37</v>
      </c>
      <c r="C82" s="85">
        <v>147.3813361166842</v>
      </c>
      <c r="D82" s="85">
        <v>144.29718203695811</v>
      </c>
      <c r="E82" s="85">
        <v>143.65630076244423</v>
      </c>
      <c r="F82" s="85">
        <v>147.41087154215066</v>
      </c>
      <c r="G82" s="85">
        <v>150.6383477842169</v>
      </c>
      <c r="H82" s="85">
        <v>151.12736778046701</v>
      </c>
      <c r="I82" s="85">
        <v>163.35004243178486</v>
      </c>
      <c r="J82" s="85">
        <v>153.09153359016872</v>
      </c>
      <c r="K82" s="85">
        <v>162.83348690030081</v>
      </c>
      <c r="L82" s="85">
        <v>170.75196029227888</v>
      </c>
      <c r="M82" s="85">
        <v>177.81218003460015</v>
      </c>
      <c r="O82" s="85">
        <f t="shared" si="2"/>
        <v>143.65630076244423</v>
      </c>
      <c r="P82" s="85">
        <f t="shared" si="3"/>
        <v>177.81218003460015</v>
      </c>
      <c r="Q82" s="109"/>
    </row>
    <row r="83" spans="1:17" x14ac:dyDescent="0.25">
      <c r="A83" s="83">
        <v>74</v>
      </c>
      <c r="B83" s="84" t="s">
        <v>308</v>
      </c>
      <c r="C83" s="85">
        <v>139.26829874968743</v>
      </c>
      <c r="D83" s="85">
        <v>129.82106717357325</v>
      </c>
      <c r="E83" s="85">
        <v>130.23849269439194</v>
      </c>
      <c r="F83" s="85">
        <v>136.97468182703486</v>
      </c>
      <c r="G83" s="85">
        <v>131.64158532810922</v>
      </c>
      <c r="H83" s="85">
        <v>134.83096502703748</v>
      </c>
      <c r="I83" s="85">
        <v>153.50071008799046</v>
      </c>
      <c r="J83" s="85">
        <v>154.3240468915848</v>
      </c>
      <c r="K83" s="85">
        <v>149.19619694955065</v>
      </c>
      <c r="L83" s="85">
        <v>166.65706164896147</v>
      </c>
      <c r="M83" s="85">
        <v>164.95739427644392</v>
      </c>
      <c r="O83" s="85">
        <f t="shared" si="2"/>
        <v>129.82106717357325</v>
      </c>
      <c r="P83" s="85">
        <f t="shared" si="3"/>
        <v>166.65706164896147</v>
      </c>
      <c r="Q83" s="109"/>
    </row>
    <row r="84" spans="1:17" x14ac:dyDescent="0.25">
      <c r="A84" s="83">
        <v>75</v>
      </c>
      <c r="B84" s="84" t="s">
        <v>429</v>
      </c>
      <c r="C84" s="85">
        <v>0</v>
      </c>
      <c r="D84" s="85">
        <v>0</v>
      </c>
      <c r="E84" s="85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O84" s="85">
        <f t="shared" si="2"/>
        <v>0</v>
      </c>
      <c r="P84" s="85">
        <f t="shared" si="3"/>
        <v>0</v>
      </c>
      <c r="Q84" s="109"/>
    </row>
    <row r="85" spans="1:17" x14ac:dyDescent="0.25">
      <c r="A85" s="83">
        <v>76</v>
      </c>
      <c r="B85" s="84" t="s">
        <v>430</v>
      </c>
      <c r="C85" s="85">
        <v>0</v>
      </c>
      <c r="D85" s="85">
        <v>0</v>
      </c>
      <c r="E85" s="85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O85" s="85">
        <f t="shared" si="2"/>
        <v>0</v>
      </c>
      <c r="P85" s="85">
        <f t="shared" si="3"/>
        <v>0</v>
      </c>
      <c r="Q85" s="109"/>
    </row>
    <row r="86" spans="1:17" x14ac:dyDescent="0.25">
      <c r="A86" s="83">
        <v>77</v>
      </c>
      <c r="B86" s="84" t="s">
        <v>431</v>
      </c>
      <c r="C86" s="85">
        <v>105.70060925463511</v>
      </c>
      <c r="D86" s="85">
        <v>101.94614263594157</v>
      </c>
      <c r="E86" s="85">
        <v>100.47463815291397</v>
      </c>
      <c r="F86" s="85">
        <v>106.73820272074484</v>
      </c>
      <c r="G86" s="85">
        <v>101.68938156824422</v>
      </c>
      <c r="H86" s="85">
        <v>103.87408049073331</v>
      </c>
      <c r="I86" s="85">
        <v>104.71014641049712</v>
      </c>
      <c r="J86" s="85">
        <v>108.74650970312763</v>
      </c>
      <c r="K86" s="85">
        <v>112.28755310227407</v>
      </c>
      <c r="L86" s="85">
        <v>113.78483018408498</v>
      </c>
      <c r="M86" s="85">
        <v>121.25614969073388</v>
      </c>
      <c r="O86" s="85">
        <f t="shared" si="2"/>
        <v>100.47463815291397</v>
      </c>
      <c r="P86" s="85">
        <f t="shared" si="3"/>
        <v>121.25614969073388</v>
      </c>
      <c r="Q86" s="109"/>
    </row>
    <row r="87" spans="1:17" x14ac:dyDescent="0.25">
      <c r="A87" s="83">
        <v>78</v>
      </c>
      <c r="B87" s="84" t="s">
        <v>432</v>
      </c>
      <c r="C87" s="85">
        <v>177.94818067114807</v>
      </c>
      <c r="D87" s="85">
        <v>175.47605003695571</v>
      </c>
      <c r="E87" s="85">
        <v>176.86548226672096</v>
      </c>
      <c r="F87" s="85">
        <v>186.93989179392676</v>
      </c>
      <c r="G87" s="85">
        <v>185.30332338983482</v>
      </c>
      <c r="H87" s="85">
        <v>193.21103428004761</v>
      </c>
      <c r="I87" s="85">
        <v>189.04888132480653</v>
      </c>
      <c r="J87" s="85">
        <v>209.71560917372346</v>
      </c>
      <c r="K87" s="85">
        <v>218.86358848813882</v>
      </c>
      <c r="L87" s="85">
        <v>233.25371400005702</v>
      </c>
      <c r="M87" s="85">
        <v>235.67771037387826</v>
      </c>
      <c r="O87" s="85">
        <f t="shared" si="2"/>
        <v>175.47605003695571</v>
      </c>
      <c r="P87" s="85">
        <f t="shared" si="3"/>
        <v>235.67771037387826</v>
      </c>
      <c r="Q87" s="109"/>
    </row>
    <row r="88" spans="1:17" x14ac:dyDescent="0.25">
      <c r="A88" s="83">
        <v>79</v>
      </c>
      <c r="B88" s="84" t="s">
        <v>109</v>
      </c>
      <c r="C88" s="85">
        <v>100.42197109453539</v>
      </c>
      <c r="D88" s="85">
        <v>100</v>
      </c>
      <c r="E88" s="85">
        <v>100.18702134112208</v>
      </c>
      <c r="F88" s="85">
        <v>104.33108386711183</v>
      </c>
      <c r="G88" s="85">
        <v>100.71371575210286</v>
      </c>
      <c r="H88" s="85">
        <v>100.68828831031217</v>
      </c>
      <c r="I88" s="85">
        <v>99.690544535849924</v>
      </c>
      <c r="J88" s="85">
        <v>101.66299485727608</v>
      </c>
      <c r="K88" s="85">
        <v>104.42421637314237</v>
      </c>
      <c r="L88" s="85">
        <v>106.41868082082884</v>
      </c>
      <c r="M88" s="85">
        <v>110.13079430637296</v>
      </c>
      <c r="O88" s="85">
        <f t="shared" si="2"/>
        <v>99.690544535849924</v>
      </c>
      <c r="P88" s="85">
        <f t="shared" si="3"/>
        <v>110.13079430637296</v>
      </c>
      <c r="Q88" s="109"/>
    </row>
    <row r="89" spans="1:17" x14ac:dyDescent="0.25">
      <c r="A89" s="83">
        <v>80</v>
      </c>
      <c r="B89" s="84" t="s">
        <v>433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O89" s="85">
        <f t="shared" si="2"/>
        <v>0</v>
      </c>
      <c r="P89" s="85">
        <f t="shared" si="3"/>
        <v>0</v>
      </c>
      <c r="Q89" s="109"/>
    </row>
    <row r="90" spans="1:17" x14ac:dyDescent="0.25">
      <c r="A90" s="83">
        <v>81</v>
      </c>
      <c r="B90" s="84" t="s">
        <v>434</v>
      </c>
      <c r="C90" s="85">
        <v>0</v>
      </c>
      <c r="D90" s="85">
        <v>0</v>
      </c>
      <c r="E90" s="85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O90" s="85">
        <f t="shared" si="2"/>
        <v>0</v>
      </c>
      <c r="P90" s="85">
        <f t="shared" si="3"/>
        <v>0</v>
      </c>
      <c r="Q90" s="109"/>
    </row>
    <row r="91" spans="1:17" x14ac:dyDescent="0.25">
      <c r="A91" s="83">
        <v>82</v>
      </c>
      <c r="B91" s="84" t="s">
        <v>269</v>
      </c>
      <c r="C91" s="85">
        <v>113.79035413534484</v>
      </c>
      <c r="D91" s="85">
        <v>111.41518475069184</v>
      </c>
      <c r="E91" s="85">
        <v>110.32967432048486</v>
      </c>
      <c r="F91" s="85">
        <v>115.95821190929027</v>
      </c>
      <c r="G91" s="85">
        <v>120.37395818008353</v>
      </c>
      <c r="H91" s="85">
        <v>120.64470814884176</v>
      </c>
      <c r="I91" s="85">
        <v>124.17313512060349</v>
      </c>
      <c r="J91" s="85">
        <v>121.56013517405997</v>
      </c>
      <c r="K91" s="85">
        <v>122.79712054454821</v>
      </c>
      <c r="L91" s="85">
        <v>125.7716456389489</v>
      </c>
      <c r="M91" s="85">
        <v>131.96995162032076</v>
      </c>
      <c r="O91" s="85">
        <f t="shared" si="2"/>
        <v>110.32967432048486</v>
      </c>
      <c r="P91" s="85">
        <f t="shared" si="3"/>
        <v>131.96995162032076</v>
      </c>
      <c r="Q91" s="109"/>
    </row>
    <row r="92" spans="1:17" x14ac:dyDescent="0.25">
      <c r="A92" s="83">
        <v>83</v>
      </c>
      <c r="B92" s="84" t="s">
        <v>189</v>
      </c>
      <c r="C92" s="85">
        <v>106.45182865780069</v>
      </c>
      <c r="D92" s="85">
        <v>105.13398386179334</v>
      </c>
      <c r="E92" s="85">
        <v>104.64177062356406</v>
      </c>
      <c r="F92" s="85">
        <v>107.89778316291145</v>
      </c>
      <c r="G92" s="85">
        <v>103.9429002663079</v>
      </c>
      <c r="H92" s="85">
        <v>104.34636610621936</v>
      </c>
      <c r="I92" s="85">
        <v>104.59020648383364</v>
      </c>
      <c r="J92" s="85">
        <v>103.55274955502875</v>
      </c>
      <c r="K92" s="85">
        <v>104.77665391742568</v>
      </c>
      <c r="L92" s="85">
        <v>114.34306838161228</v>
      </c>
      <c r="M92" s="85">
        <v>117.30053271248913</v>
      </c>
      <c r="O92" s="85">
        <f t="shared" si="2"/>
        <v>103.55274955502875</v>
      </c>
      <c r="P92" s="85">
        <f t="shared" si="3"/>
        <v>117.30053271248913</v>
      </c>
      <c r="Q92" s="109"/>
    </row>
    <row r="93" spans="1:17" x14ac:dyDescent="0.25">
      <c r="A93" s="83">
        <v>84</v>
      </c>
      <c r="B93" s="84" t="s">
        <v>435</v>
      </c>
      <c r="C93" s="85">
        <v>0</v>
      </c>
      <c r="D93" s="85">
        <v>0</v>
      </c>
      <c r="E93" s="85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O93" s="85">
        <f t="shared" si="2"/>
        <v>0</v>
      </c>
      <c r="P93" s="85">
        <f t="shared" si="3"/>
        <v>0</v>
      </c>
      <c r="Q93" s="109"/>
    </row>
    <row r="94" spans="1:17" x14ac:dyDescent="0.25">
      <c r="A94" s="83">
        <v>85</v>
      </c>
      <c r="B94" s="84" t="s">
        <v>436</v>
      </c>
      <c r="C94" s="85">
        <v>195.04531867451905</v>
      </c>
      <c r="D94" s="85">
        <v>192.17513088266026</v>
      </c>
      <c r="E94" s="85">
        <v>198.82383082411374</v>
      </c>
      <c r="F94" s="85">
        <v>205.73375438256542</v>
      </c>
      <c r="G94" s="85">
        <v>221.81204125616793</v>
      </c>
      <c r="H94" s="85">
        <v>197.51996208603927</v>
      </c>
      <c r="I94" s="85">
        <v>214.52252856525214</v>
      </c>
      <c r="J94" s="85">
        <v>230.70107884059729</v>
      </c>
      <c r="K94" s="85">
        <v>234.36361231940154</v>
      </c>
      <c r="L94" s="85">
        <v>230.97607111490274</v>
      </c>
      <c r="M94" s="85">
        <v>231.84991272745222</v>
      </c>
      <c r="O94" s="85">
        <f t="shared" si="2"/>
        <v>192.17513088266026</v>
      </c>
      <c r="P94" s="85">
        <f t="shared" si="3"/>
        <v>234.36361231940154</v>
      </c>
      <c r="Q94" s="109"/>
    </row>
    <row r="95" spans="1:17" x14ac:dyDescent="0.25">
      <c r="A95" s="83">
        <v>86</v>
      </c>
      <c r="B95" s="84" t="s">
        <v>207</v>
      </c>
      <c r="C95" s="85">
        <v>113.09997041250372</v>
      </c>
      <c r="D95" s="85">
        <v>112.06895874945452</v>
      </c>
      <c r="E95" s="85">
        <v>111.52800145940316</v>
      </c>
      <c r="F95" s="85">
        <v>113.81430794286143</v>
      </c>
      <c r="G95" s="85">
        <v>111.72299108955166</v>
      </c>
      <c r="H95" s="85">
        <v>107.81240626687418</v>
      </c>
      <c r="I95" s="85">
        <v>107.59726185340459</v>
      </c>
      <c r="J95" s="85">
        <v>111.20657905736368</v>
      </c>
      <c r="K95" s="85">
        <v>111.13436762372442</v>
      </c>
      <c r="L95" s="85">
        <v>114.32377890604315</v>
      </c>
      <c r="M95" s="85">
        <v>115.50216770040866</v>
      </c>
      <c r="O95" s="85">
        <f t="shared" si="2"/>
        <v>107.59726185340459</v>
      </c>
      <c r="P95" s="85">
        <f t="shared" si="3"/>
        <v>115.50216770040866</v>
      </c>
      <c r="Q95" s="109"/>
    </row>
    <row r="96" spans="1:17" x14ac:dyDescent="0.25">
      <c r="A96" s="83">
        <v>87</v>
      </c>
      <c r="B96" s="84" t="s">
        <v>171</v>
      </c>
      <c r="C96" s="85">
        <v>112.84362405727381</v>
      </c>
      <c r="D96" s="85">
        <v>113.99940082874637</v>
      </c>
      <c r="E96" s="85">
        <v>118.65327286616019</v>
      </c>
      <c r="F96" s="85">
        <v>121.80221465894616</v>
      </c>
      <c r="G96" s="85">
        <v>122.70958991273635</v>
      </c>
      <c r="H96" s="85">
        <v>122.21464282128198</v>
      </c>
      <c r="I96" s="85">
        <v>127.8331849101575</v>
      </c>
      <c r="J96" s="85">
        <v>125.2251991826232</v>
      </c>
      <c r="K96" s="85">
        <v>128.69764551703773</v>
      </c>
      <c r="L96" s="85">
        <v>137.0039329551212</v>
      </c>
      <c r="M96" s="85">
        <v>138.28909328068008</v>
      </c>
      <c r="O96" s="85">
        <f t="shared" si="2"/>
        <v>113.99940082874637</v>
      </c>
      <c r="P96" s="85">
        <f t="shared" si="3"/>
        <v>138.28909328068008</v>
      </c>
      <c r="Q96" s="109"/>
    </row>
    <row r="97" spans="1:17" x14ac:dyDescent="0.25">
      <c r="A97" s="83">
        <v>88</v>
      </c>
      <c r="B97" s="84" t="s">
        <v>190</v>
      </c>
      <c r="C97" s="85">
        <v>114.69888652648228</v>
      </c>
      <c r="D97" s="85">
        <v>115.02743880789497</v>
      </c>
      <c r="E97" s="85">
        <v>111.48385346367876</v>
      </c>
      <c r="F97" s="85">
        <v>116.90592417607814</v>
      </c>
      <c r="G97" s="85">
        <v>117.27573746016604</v>
      </c>
      <c r="H97" s="85">
        <v>117.16315380490863</v>
      </c>
      <c r="I97" s="85">
        <v>118.76115339902242</v>
      </c>
      <c r="J97" s="85">
        <v>121.62231095288556</v>
      </c>
      <c r="K97" s="85">
        <v>124.73294114191242</v>
      </c>
      <c r="L97" s="85">
        <v>128.57779319466835</v>
      </c>
      <c r="M97" s="85">
        <v>130.06900598359368</v>
      </c>
      <c r="O97" s="85">
        <f t="shared" si="2"/>
        <v>111.48385346367876</v>
      </c>
      <c r="P97" s="85">
        <f t="shared" si="3"/>
        <v>130.06900598359368</v>
      </c>
      <c r="Q97" s="109"/>
    </row>
    <row r="98" spans="1:17" x14ac:dyDescent="0.25">
      <c r="A98" s="83">
        <v>89</v>
      </c>
      <c r="B98" s="84" t="s">
        <v>236</v>
      </c>
      <c r="C98" s="85">
        <v>241.64901390133053</v>
      </c>
      <c r="D98" s="85">
        <v>228.78688732294881</v>
      </c>
      <c r="E98" s="85">
        <v>231.54019272433649</v>
      </c>
      <c r="F98" s="85">
        <v>247.30477550823645</v>
      </c>
      <c r="G98" s="85">
        <v>243.60760108815165</v>
      </c>
      <c r="H98" s="85">
        <v>222.24170663699928</v>
      </c>
      <c r="I98" s="85">
        <v>240.03423830150621</v>
      </c>
      <c r="J98" s="85">
        <v>246.57656425357524</v>
      </c>
      <c r="K98" s="85">
        <v>249.39617108560813</v>
      </c>
      <c r="L98" s="85">
        <v>251.025949521288</v>
      </c>
      <c r="M98" s="85">
        <v>260.91534219747746</v>
      </c>
      <c r="O98" s="85">
        <f t="shared" si="2"/>
        <v>222.24170663699928</v>
      </c>
      <c r="P98" s="85">
        <f t="shared" si="3"/>
        <v>260.91534219747746</v>
      </c>
      <c r="Q98" s="109"/>
    </row>
    <row r="99" spans="1:17" x14ac:dyDescent="0.25">
      <c r="A99" s="83">
        <v>90</v>
      </c>
      <c r="B99" s="84" t="s">
        <v>437</v>
      </c>
      <c r="C99" s="85">
        <v>0</v>
      </c>
      <c r="D99" s="85">
        <v>0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O99" s="85">
        <f t="shared" si="2"/>
        <v>0</v>
      </c>
      <c r="P99" s="85">
        <f t="shared" si="3"/>
        <v>0</v>
      </c>
      <c r="Q99" s="109"/>
    </row>
    <row r="100" spans="1:17" x14ac:dyDescent="0.25">
      <c r="A100" s="83">
        <v>91</v>
      </c>
      <c r="B100" s="84" t="s">
        <v>52</v>
      </c>
      <c r="C100" s="85">
        <v>162.41910728604711</v>
      </c>
      <c r="D100" s="85">
        <v>152.56672308235625</v>
      </c>
      <c r="E100" s="85">
        <v>146.74399348284047</v>
      </c>
      <c r="F100" s="85">
        <v>154.63417963936024</v>
      </c>
      <c r="G100" s="85">
        <v>158.45290434906968</v>
      </c>
      <c r="H100" s="85">
        <v>176.80417306254708</v>
      </c>
      <c r="I100" s="85">
        <v>161.51865584550339</v>
      </c>
      <c r="J100" s="85">
        <v>183.20830295336913</v>
      </c>
      <c r="K100" s="85">
        <v>179.6889219432789</v>
      </c>
      <c r="L100" s="85">
        <v>209.34237314490599</v>
      </c>
      <c r="M100" s="85">
        <v>225.947858916765</v>
      </c>
      <c r="O100" s="85">
        <f t="shared" si="2"/>
        <v>146.74399348284047</v>
      </c>
      <c r="P100" s="85">
        <f t="shared" si="3"/>
        <v>225.947858916765</v>
      </c>
      <c r="Q100" s="109"/>
    </row>
    <row r="101" spans="1:17" x14ac:dyDescent="0.25">
      <c r="A101" s="83">
        <v>92</v>
      </c>
      <c r="B101" s="84" t="s">
        <v>438</v>
      </c>
      <c r="C101" s="85">
        <v>0</v>
      </c>
      <c r="D101" s="85">
        <v>0</v>
      </c>
      <c r="E101" s="85">
        <v>0</v>
      </c>
      <c r="F101" s="85">
        <v>0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O101" s="85">
        <f t="shared" si="2"/>
        <v>0</v>
      </c>
      <c r="P101" s="85">
        <f t="shared" si="3"/>
        <v>0</v>
      </c>
      <c r="Q101" s="109"/>
    </row>
    <row r="102" spans="1:17" x14ac:dyDescent="0.25">
      <c r="A102" s="83">
        <v>93</v>
      </c>
      <c r="B102" s="84" t="s">
        <v>25</v>
      </c>
      <c r="C102" s="85">
        <v>100.42276941315716</v>
      </c>
      <c r="D102" s="85">
        <v>101.23797659797047</v>
      </c>
      <c r="E102" s="85">
        <v>104.44931657951568</v>
      </c>
      <c r="F102" s="85">
        <v>101.74393340586212</v>
      </c>
      <c r="G102" s="85">
        <v>101.42262078661686</v>
      </c>
      <c r="H102" s="85">
        <v>100</v>
      </c>
      <c r="I102" s="85">
        <v>100.2110256865404</v>
      </c>
      <c r="J102" s="85">
        <v>100.78003186391591</v>
      </c>
      <c r="K102" s="85">
        <v>99.8381825198001</v>
      </c>
      <c r="L102" s="85">
        <v>103.01662429458867</v>
      </c>
      <c r="M102" s="85">
        <v>102.86320779598445</v>
      </c>
      <c r="O102" s="85">
        <f t="shared" si="2"/>
        <v>99.8381825198001</v>
      </c>
      <c r="P102" s="85">
        <f t="shared" si="3"/>
        <v>104.44931657951568</v>
      </c>
      <c r="Q102" s="109"/>
    </row>
    <row r="103" spans="1:17" x14ac:dyDescent="0.25">
      <c r="A103" s="83">
        <v>94</v>
      </c>
      <c r="B103" s="84" t="s">
        <v>19</v>
      </c>
      <c r="C103" s="85">
        <v>111.11502531052713</v>
      </c>
      <c r="D103" s="85">
        <v>110.73188658395831</v>
      </c>
      <c r="E103" s="85">
        <v>102.7471322015012</v>
      </c>
      <c r="F103" s="85">
        <v>111.4966672338263</v>
      </c>
      <c r="G103" s="85">
        <v>114.38295074915091</v>
      </c>
      <c r="H103" s="85">
        <v>109.4314943707473</v>
      </c>
      <c r="I103" s="85">
        <v>106.26856490862747</v>
      </c>
      <c r="J103" s="85">
        <v>106.34518913467794</v>
      </c>
      <c r="K103" s="85">
        <v>107.46215499145877</v>
      </c>
      <c r="L103" s="85">
        <v>107.85758473949438</v>
      </c>
      <c r="M103" s="85">
        <v>105.14496860643989</v>
      </c>
      <c r="O103" s="85">
        <f t="shared" si="2"/>
        <v>102.7471322015012</v>
      </c>
      <c r="P103" s="85">
        <f t="shared" si="3"/>
        <v>114.38295074915091</v>
      </c>
      <c r="Q103" s="109"/>
    </row>
    <row r="104" spans="1:17" x14ac:dyDescent="0.25">
      <c r="A104" s="83">
        <v>95</v>
      </c>
      <c r="B104" s="84" t="s">
        <v>296</v>
      </c>
      <c r="C104" s="85">
        <v>106.86372014290136</v>
      </c>
      <c r="D104" s="85">
        <v>100</v>
      </c>
      <c r="E104" s="85">
        <v>100</v>
      </c>
      <c r="F104" s="85">
        <v>106.06563965885701</v>
      </c>
      <c r="G104" s="85">
        <v>100.05986622803944</v>
      </c>
      <c r="H104" s="85">
        <v>101.18706796510001</v>
      </c>
      <c r="I104" s="85">
        <v>100.07191520232954</v>
      </c>
      <c r="J104" s="85">
        <v>100.26938375762539</v>
      </c>
      <c r="K104" s="85">
        <v>100.47486530138367</v>
      </c>
      <c r="L104" s="85">
        <v>101.24057005435874</v>
      </c>
      <c r="M104" s="85">
        <v>100.85507219967337</v>
      </c>
      <c r="O104" s="85">
        <f t="shared" si="2"/>
        <v>100</v>
      </c>
      <c r="P104" s="85">
        <f t="shared" si="3"/>
        <v>106.06563965885701</v>
      </c>
      <c r="Q104" s="109"/>
    </row>
    <row r="105" spans="1:17" x14ac:dyDescent="0.25">
      <c r="A105" s="83">
        <v>96</v>
      </c>
      <c r="B105" s="84" t="s">
        <v>234</v>
      </c>
      <c r="C105" s="85">
        <v>138.53488071269777</v>
      </c>
      <c r="D105" s="85">
        <v>141.28017989128955</v>
      </c>
      <c r="E105" s="85">
        <v>142.3708049993447</v>
      </c>
      <c r="F105" s="85">
        <v>145.91157530640433</v>
      </c>
      <c r="G105" s="85">
        <v>146.01408271695118</v>
      </c>
      <c r="H105" s="85">
        <v>146.55887666507331</v>
      </c>
      <c r="I105" s="85">
        <v>145.8736594847648</v>
      </c>
      <c r="J105" s="85">
        <v>145.98887327587505</v>
      </c>
      <c r="K105" s="85">
        <v>139.62436396271596</v>
      </c>
      <c r="L105" s="85">
        <v>149.25497511177645</v>
      </c>
      <c r="M105" s="85">
        <v>154.06617459770459</v>
      </c>
      <c r="O105" s="85">
        <f t="shared" si="2"/>
        <v>139.62436396271596</v>
      </c>
      <c r="P105" s="85">
        <f t="shared" si="3"/>
        <v>154.06617459770459</v>
      </c>
      <c r="Q105" s="109"/>
    </row>
    <row r="106" spans="1:17" x14ac:dyDescent="0.25">
      <c r="A106" s="83">
        <v>97</v>
      </c>
      <c r="B106" s="84" t="s">
        <v>245</v>
      </c>
      <c r="C106" s="85">
        <v>99.142641309627408</v>
      </c>
      <c r="D106" s="85">
        <v>101.97272730560366</v>
      </c>
      <c r="E106" s="85">
        <v>100</v>
      </c>
      <c r="F106" s="85">
        <v>103.88925923771993</v>
      </c>
      <c r="G106" s="85">
        <v>100</v>
      </c>
      <c r="H106" s="85">
        <v>100.80233341943303</v>
      </c>
      <c r="I106" s="85">
        <v>99.452387414126434</v>
      </c>
      <c r="J106" s="85">
        <v>100.13107272632769</v>
      </c>
      <c r="K106" s="85">
        <v>101.1783146427147</v>
      </c>
      <c r="L106" s="85">
        <v>100.70223080628018</v>
      </c>
      <c r="M106" s="85">
        <v>100.04237931962446</v>
      </c>
      <c r="O106" s="85">
        <f t="shared" si="2"/>
        <v>99.452387414126434</v>
      </c>
      <c r="P106" s="85">
        <f t="shared" si="3"/>
        <v>103.88925923771993</v>
      </c>
      <c r="Q106" s="109"/>
    </row>
    <row r="107" spans="1:17" x14ac:dyDescent="0.25">
      <c r="A107" s="83">
        <v>98</v>
      </c>
      <c r="B107" s="84" t="s">
        <v>439</v>
      </c>
      <c r="C107" s="85">
        <v>134.97307574034031</v>
      </c>
      <c r="D107" s="85">
        <v>136.59662480430885</v>
      </c>
      <c r="E107" s="85">
        <v>142.60296355976288</v>
      </c>
      <c r="F107" s="85">
        <v>126.94156655658027</v>
      </c>
      <c r="G107" s="85">
        <v>143.96470832302305</v>
      </c>
      <c r="H107" s="85">
        <v>142.59235025103291</v>
      </c>
      <c r="I107" s="85">
        <v>155.21731799097654</v>
      </c>
      <c r="J107" s="85">
        <v>158.94314607722094</v>
      </c>
      <c r="K107" s="85">
        <v>184.47841732252826</v>
      </c>
      <c r="L107" s="85">
        <v>185.79453355843506</v>
      </c>
      <c r="M107" s="85">
        <v>188.41831768478076</v>
      </c>
      <c r="O107" s="85">
        <f t="shared" si="2"/>
        <v>126.94156655658027</v>
      </c>
      <c r="P107" s="85">
        <f t="shared" si="3"/>
        <v>188.41831768478076</v>
      </c>
      <c r="Q107" s="109"/>
    </row>
    <row r="108" spans="1:17" x14ac:dyDescent="0.25">
      <c r="A108" s="83">
        <v>99</v>
      </c>
      <c r="B108" s="84" t="s">
        <v>186</v>
      </c>
      <c r="C108" s="85">
        <v>111.9238549433498</v>
      </c>
      <c r="D108" s="85">
        <v>113.64596452154304</v>
      </c>
      <c r="E108" s="85">
        <v>120.10366000368684</v>
      </c>
      <c r="F108" s="85">
        <v>131.68987524127763</v>
      </c>
      <c r="G108" s="85">
        <v>131.53472366998804</v>
      </c>
      <c r="H108" s="85">
        <v>132.5177709553237</v>
      </c>
      <c r="I108" s="85">
        <v>134.02010967095694</v>
      </c>
      <c r="J108" s="85">
        <v>139.67496744414552</v>
      </c>
      <c r="K108" s="85">
        <v>144.77310078726688</v>
      </c>
      <c r="L108" s="85">
        <v>152.5673021090069</v>
      </c>
      <c r="M108" s="85">
        <v>157.65713110483173</v>
      </c>
      <c r="O108" s="85">
        <f t="shared" si="2"/>
        <v>113.64596452154304</v>
      </c>
      <c r="P108" s="85">
        <f t="shared" si="3"/>
        <v>157.65713110483173</v>
      </c>
      <c r="Q108" s="109"/>
    </row>
    <row r="109" spans="1:17" x14ac:dyDescent="0.25">
      <c r="A109" s="83">
        <v>100</v>
      </c>
      <c r="B109" s="84" t="s">
        <v>79</v>
      </c>
      <c r="C109" s="85">
        <v>138.08369833391782</v>
      </c>
      <c r="D109" s="85">
        <v>137.80541403902185</v>
      </c>
      <c r="E109" s="85">
        <v>134.75371371431277</v>
      </c>
      <c r="F109" s="85">
        <v>136.37886071536275</v>
      </c>
      <c r="G109" s="85">
        <v>138.59864628684042</v>
      </c>
      <c r="H109" s="85">
        <v>134.64823135387525</v>
      </c>
      <c r="I109" s="85">
        <v>135.8250739810351</v>
      </c>
      <c r="J109" s="85">
        <v>137.48804050008036</v>
      </c>
      <c r="K109" s="85">
        <v>143.17151544944849</v>
      </c>
      <c r="L109" s="85">
        <v>149.43663935919429</v>
      </c>
      <c r="M109" s="85">
        <v>151.39112158360169</v>
      </c>
      <c r="O109" s="85">
        <f t="shared" si="2"/>
        <v>134.64823135387525</v>
      </c>
      <c r="P109" s="85">
        <f t="shared" si="3"/>
        <v>151.39112158360169</v>
      </c>
      <c r="Q109" s="109"/>
    </row>
    <row r="110" spans="1:17" x14ac:dyDescent="0.25">
      <c r="A110" s="83">
        <v>101</v>
      </c>
      <c r="B110" s="84" t="s">
        <v>84</v>
      </c>
      <c r="C110" s="85">
        <v>112.69263847668556</v>
      </c>
      <c r="D110" s="85">
        <v>107.6668084922281</v>
      </c>
      <c r="E110" s="85">
        <v>103.08006596956415</v>
      </c>
      <c r="F110" s="85">
        <v>109.52303072229432</v>
      </c>
      <c r="G110" s="85">
        <v>107.8348750790026</v>
      </c>
      <c r="H110" s="85">
        <v>107.06701319744363</v>
      </c>
      <c r="I110" s="85">
        <v>108.34909052231376</v>
      </c>
      <c r="J110" s="85">
        <v>111.93311199466049</v>
      </c>
      <c r="K110" s="85">
        <v>115.50882976090291</v>
      </c>
      <c r="L110" s="85">
        <v>119.54814423594348</v>
      </c>
      <c r="M110" s="85">
        <v>122.88759501753377</v>
      </c>
      <c r="O110" s="85">
        <f t="shared" si="2"/>
        <v>103.08006596956415</v>
      </c>
      <c r="P110" s="85">
        <f t="shared" si="3"/>
        <v>122.88759501753377</v>
      </c>
      <c r="Q110" s="109"/>
    </row>
    <row r="111" spans="1:17" x14ac:dyDescent="0.25">
      <c r="A111" s="83">
        <v>102</v>
      </c>
      <c r="B111" s="84" t="s">
        <v>440</v>
      </c>
      <c r="C111" s="85">
        <v>128.64172642421318</v>
      </c>
      <c r="D111" s="85">
        <v>127.03809532491708</v>
      </c>
      <c r="E111" s="85">
        <v>125.9389553593474</v>
      </c>
      <c r="F111" s="85">
        <v>125.22931082296687</v>
      </c>
      <c r="G111" s="85">
        <v>111.34728543942521</v>
      </c>
      <c r="H111" s="85">
        <v>122.19316816432814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O111" s="85">
        <f t="shared" si="2"/>
        <v>0</v>
      </c>
      <c r="P111" s="85">
        <f t="shared" si="3"/>
        <v>127.03809532491708</v>
      </c>
      <c r="Q111" s="109"/>
    </row>
    <row r="112" spans="1:17" x14ac:dyDescent="0.25">
      <c r="A112" s="83">
        <v>103</v>
      </c>
      <c r="B112" s="84" t="s">
        <v>246</v>
      </c>
      <c r="C112" s="85">
        <v>102.70522924474017</v>
      </c>
      <c r="D112" s="85">
        <v>103.44251425487683</v>
      </c>
      <c r="E112" s="85">
        <v>100</v>
      </c>
      <c r="F112" s="85">
        <v>103.67041354715747</v>
      </c>
      <c r="G112" s="85">
        <v>100.61559574895311</v>
      </c>
      <c r="H112" s="85">
        <v>100.33051473370919</v>
      </c>
      <c r="I112" s="85">
        <v>100.33679306534032</v>
      </c>
      <c r="J112" s="85">
        <v>103.20962547062409</v>
      </c>
      <c r="K112" s="85">
        <v>101.35412805170985</v>
      </c>
      <c r="L112" s="85">
        <v>101.69735397095339</v>
      </c>
      <c r="M112" s="85">
        <v>102.57072169699519</v>
      </c>
      <c r="O112" s="85">
        <f t="shared" si="2"/>
        <v>100</v>
      </c>
      <c r="P112" s="85">
        <f t="shared" si="3"/>
        <v>103.67041354715747</v>
      </c>
      <c r="Q112" s="109"/>
    </row>
    <row r="113" spans="1:17" x14ac:dyDescent="0.25">
      <c r="A113" s="83">
        <v>104</v>
      </c>
      <c r="B113" s="84" t="s">
        <v>441</v>
      </c>
      <c r="C113" s="85">
        <v>0</v>
      </c>
      <c r="D113" s="85">
        <v>0</v>
      </c>
      <c r="E113" s="85">
        <v>0</v>
      </c>
      <c r="F113" s="85">
        <v>0</v>
      </c>
      <c r="G113" s="85">
        <v>0</v>
      </c>
      <c r="H113" s="85">
        <v>0</v>
      </c>
      <c r="I113" s="85">
        <v>0</v>
      </c>
      <c r="J113" s="85">
        <v>0</v>
      </c>
      <c r="K113" s="85">
        <v>0</v>
      </c>
      <c r="L113" s="85">
        <v>0</v>
      </c>
      <c r="M113" s="85">
        <v>0</v>
      </c>
      <c r="O113" s="85">
        <f t="shared" si="2"/>
        <v>0</v>
      </c>
      <c r="P113" s="85">
        <f t="shared" si="3"/>
        <v>0</v>
      </c>
      <c r="Q113" s="109"/>
    </row>
    <row r="114" spans="1:17" x14ac:dyDescent="0.25">
      <c r="A114" s="83">
        <v>105</v>
      </c>
      <c r="B114" s="84" t="s">
        <v>264</v>
      </c>
      <c r="C114" s="85">
        <v>106.61628977196833</v>
      </c>
      <c r="D114" s="85">
        <v>100.0538874749961</v>
      </c>
      <c r="E114" s="85">
        <v>101.30894533124678</v>
      </c>
      <c r="F114" s="85">
        <v>104.2279749589476</v>
      </c>
      <c r="G114" s="85">
        <v>112.8648172352945</v>
      </c>
      <c r="H114" s="85">
        <v>108.63441196846517</v>
      </c>
      <c r="I114" s="85">
        <v>115.27157763298344</v>
      </c>
      <c r="J114" s="85">
        <v>117.78516315099859</v>
      </c>
      <c r="K114" s="85">
        <v>128.56983525506104</v>
      </c>
      <c r="L114" s="85">
        <v>133.29789658062415</v>
      </c>
      <c r="M114" s="85">
        <v>134.47904242622161</v>
      </c>
      <c r="O114" s="85">
        <f t="shared" si="2"/>
        <v>100.0538874749961</v>
      </c>
      <c r="P114" s="85">
        <f t="shared" si="3"/>
        <v>134.47904242622161</v>
      </c>
      <c r="Q114" s="109"/>
    </row>
    <row r="115" spans="1:17" x14ac:dyDescent="0.25">
      <c r="A115" s="83">
        <v>106</v>
      </c>
      <c r="B115" s="84" t="s">
        <v>442</v>
      </c>
      <c r="C115" s="85">
        <v>0</v>
      </c>
      <c r="D115" s="85">
        <v>0</v>
      </c>
      <c r="E115" s="85">
        <v>0</v>
      </c>
      <c r="F115" s="85">
        <v>0</v>
      </c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O115" s="85">
        <f t="shared" si="2"/>
        <v>0</v>
      </c>
      <c r="P115" s="85">
        <f t="shared" si="3"/>
        <v>0</v>
      </c>
      <c r="Q115" s="109"/>
    </row>
    <row r="116" spans="1:17" x14ac:dyDescent="0.25">
      <c r="A116" s="83">
        <v>107</v>
      </c>
      <c r="B116" s="84" t="s">
        <v>443</v>
      </c>
      <c r="C116" s="85">
        <v>109.28944824484637</v>
      </c>
      <c r="D116" s="85">
        <v>109.14733741112568</v>
      </c>
      <c r="E116" s="85">
        <v>109.59051032656397</v>
      </c>
      <c r="F116" s="85">
        <v>120.14308840268824</v>
      </c>
      <c r="G116" s="85">
        <v>120.6800197320544</v>
      </c>
      <c r="H116" s="85">
        <v>118.08091328695285</v>
      </c>
      <c r="I116" s="85">
        <v>122.10411644998014</v>
      </c>
      <c r="J116" s="85">
        <v>127.96218042554311</v>
      </c>
      <c r="K116" s="85">
        <v>133.84480636580878</v>
      </c>
      <c r="L116" s="85">
        <v>137.1195097831596</v>
      </c>
      <c r="M116" s="85">
        <v>137.12622531679233</v>
      </c>
      <c r="O116" s="85">
        <f t="shared" si="2"/>
        <v>109.14733741112568</v>
      </c>
      <c r="P116" s="85">
        <f t="shared" si="3"/>
        <v>137.12622531679233</v>
      </c>
      <c r="Q116" s="109"/>
    </row>
    <row r="117" spans="1:17" x14ac:dyDescent="0.25">
      <c r="A117" s="83">
        <v>108</v>
      </c>
      <c r="B117" s="84" t="s">
        <v>444</v>
      </c>
      <c r="C117" s="85">
        <v>0</v>
      </c>
      <c r="D117" s="85">
        <v>0</v>
      </c>
      <c r="E117" s="85">
        <v>0</v>
      </c>
      <c r="F117" s="85">
        <v>0</v>
      </c>
      <c r="G117" s="85">
        <v>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  <c r="M117" s="85">
        <v>0</v>
      </c>
      <c r="O117" s="85">
        <f t="shared" si="2"/>
        <v>0</v>
      </c>
      <c r="P117" s="85">
        <f t="shared" si="3"/>
        <v>0</v>
      </c>
      <c r="Q117" s="109"/>
    </row>
    <row r="118" spans="1:17" x14ac:dyDescent="0.25">
      <c r="A118" s="83">
        <v>109</v>
      </c>
      <c r="B118" s="84" t="s">
        <v>445</v>
      </c>
      <c r="C118" s="85">
        <v>0</v>
      </c>
      <c r="D118" s="85">
        <v>0</v>
      </c>
      <c r="E118" s="85">
        <v>0</v>
      </c>
      <c r="F118" s="85">
        <v>0</v>
      </c>
      <c r="G118" s="85">
        <v>0</v>
      </c>
      <c r="H118" s="85">
        <v>0</v>
      </c>
      <c r="I118" s="85">
        <v>0</v>
      </c>
      <c r="J118" s="85">
        <v>0</v>
      </c>
      <c r="K118" s="85">
        <v>0</v>
      </c>
      <c r="L118" s="85">
        <v>0</v>
      </c>
      <c r="M118" s="85">
        <v>0</v>
      </c>
      <c r="O118" s="85">
        <f t="shared" si="2"/>
        <v>0</v>
      </c>
      <c r="P118" s="85">
        <f t="shared" si="3"/>
        <v>0</v>
      </c>
      <c r="Q118" s="109"/>
    </row>
    <row r="119" spans="1:17" x14ac:dyDescent="0.25">
      <c r="A119" s="83">
        <v>110</v>
      </c>
      <c r="B119" s="84" t="s">
        <v>122</v>
      </c>
      <c r="C119" s="85">
        <v>109.9283025265877</v>
      </c>
      <c r="D119" s="85">
        <v>102.72859604337042</v>
      </c>
      <c r="E119" s="85">
        <v>104.91723994994</v>
      </c>
      <c r="F119" s="85">
        <v>110.10093883084626</v>
      </c>
      <c r="G119" s="85">
        <v>104.78284247872054</v>
      </c>
      <c r="H119" s="85">
        <v>106.71754515728004</v>
      </c>
      <c r="I119" s="85">
        <v>104.53975500705836</v>
      </c>
      <c r="J119" s="85">
        <v>109.77318149513624</v>
      </c>
      <c r="K119" s="85">
        <v>112.51952954211333</v>
      </c>
      <c r="L119" s="85">
        <v>114.78300235750744</v>
      </c>
      <c r="M119" s="85">
        <v>118.56462244815013</v>
      </c>
      <c r="O119" s="85">
        <f t="shared" si="2"/>
        <v>102.72859604337042</v>
      </c>
      <c r="P119" s="85">
        <f t="shared" si="3"/>
        <v>118.56462244815013</v>
      </c>
      <c r="Q119" s="109"/>
    </row>
    <row r="120" spans="1:17" x14ac:dyDescent="0.25">
      <c r="A120" s="83">
        <v>111</v>
      </c>
      <c r="B120" s="84" t="s">
        <v>253</v>
      </c>
      <c r="C120" s="85">
        <v>103.33019205656167</v>
      </c>
      <c r="D120" s="85">
        <v>103.97177204056251</v>
      </c>
      <c r="E120" s="85">
        <v>102.51964123328273</v>
      </c>
      <c r="F120" s="85">
        <v>109.5384875895933</v>
      </c>
      <c r="G120" s="85">
        <v>105.64539949804698</v>
      </c>
      <c r="H120" s="85">
        <v>110.73060724179702</v>
      </c>
      <c r="I120" s="85">
        <v>111.51138759108153</v>
      </c>
      <c r="J120" s="85">
        <v>115.75086638968837</v>
      </c>
      <c r="K120" s="85">
        <v>142.15154177846901</v>
      </c>
      <c r="L120" s="85">
        <v>123.94595624018825</v>
      </c>
      <c r="M120" s="85">
        <v>129.43495224147398</v>
      </c>
      <c r="O120" s="85">
        <f t="shared" si="2"/>
        <v>102.51964123328273</v>
      </c>
      <c r="P120" s="85">
        <f t="shared" si="3"/>
        <v>142.15154177846901</v>
      </c>
      <c r="Q120" s="109"/>
    </row>
    <row r="121" spans="1:17" x14ac:dyDescent="0.25">
      <c r="A121" s="83">
        <v>112</v>
      </c>
      <c r="B121" s="84" t="s">
        <v>446</v>
      </c>
      <c r="C121" s="85">
        <v>128.4414887911652</v>
      </c>
      <c r="D121" s="85">
        <v>134.68374894828378</v>
      </c>
      <c r="E121" s="85">
        <v>138.40067534161636</v>
      </c>
      <c r="F121" s="85">
        <v>141.23238477563515</v>
      </c>
      <c r="G121" s="85">
        <v>145.90712411481709</v>
      </c>
      <c r="H121" s="85">
        <v>0</v>
      </c>
      <c r="I121" s="85">
        <v>146.39721287500672</v>
      </c>
      <c r="J121" s="85">
        <v>0</v>
      </c>
      <c r="K121" s="85">
        <v>0</v>
      </c>
      <c r="L121" s="85">
        <v>0</v>
      </c>
      <c r="M121" s="85">
        <v>0</v>
      </c>
      <c r="O121" s="85">
        <f t="shared" si="2"/>
        <v>0</v>
      </c>
      <c r="P121" s="85">
        <f t="shared" si="3"/>
        <v>146.39721287500672</v>
      </c>
      <c r="Q121" s="109"/>
    </row>
    <row r="122" spans="1:17" x14ac:dyDescent="0.25">
      <c r="A122" s="83">
        <v>113</v>
      </c>
      <c r="B122" s="84" t="s">
        <v>447</v>
      </c>
      <c r="C122" s="85">
        <v>0</v>
      </c>
      <c r="D122" s="85">
        <v>0</v>
      </c>
      <c r="E122" s="85">
        <v>0</v>
      </c>
      <c r="F122" s="85">
        <v>0</v>
      </c>
      <c r="G122" s="85">
        <v>0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O122" s="85">
        <f t="shared" si="2"/>
        <v>0</v>
      </c>
      <c r="P122" s="85">
        <f t="shared" si="3"/>
        <v>0</v>
      </c>
      <c r="Q122" s="109"/>
    </row>
    <row r="123" spans="1:17" x14ac:dyDescent="0.25">
      <c r="A123" s="83">
        <v>114</v>
      </c>
      <c r="B123" s="84" t="s">
        <v>51</v>
      </c>
      <c r="C123" s="85">
        <v>113.73047443908224</v>
      </c>
      <c r="D123" s="85">
        <v>114.05379609051502</v>
      </c>
      <c r="E123" s="85">
        <v>115.35820839055955</v>
      </c>
      <c r="F123" s="85">
        <v>124.46004651301632</v>
      </c>
      <c r="G123" s="85">
        <v>119.7039230946376</v>
      </c>
      <c r="H123" s="85">
        <v>119.2985120899192</v>
      </c>
      <c r="I123" s="85">
        <v>113.25818720959519</v>
      </c>
      <c r="J123" s="85">
        <v>116.55902919302994</v>
      </c>
      <c r="K123" s="85">
        <v>117.85636956941536</v>
      </c>
      <c r="L123" s="85">
        <v>125.19016324359013</v>
      </c>
      <c r="M123" s="85">
        <v>127.50484930608748</v>
      </c>
      <c r="O123" s="85">
        <f t="shared" si="2"/>
        <v>113.25818720959519</v>
      </c>
      <c r="P123" s="85">
        <f t="shared" si="3"/>
        <v>127.50484930608748</v>
      </c>
      <c r="Q123" s="109"/>
    </row>
    <row r="124" spans="1:17" x14ac:dyDescent="0.25">
      <c r="A124" s="83">
        <v>115</v>
      </c>
      <c r="B124" s="84" t="s">
        <v>448</v>
      </c>
      <c r="C124" s="85">
        <v>0</v>
      </c>
      <c r="D124" s="85">
        <v>0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O124" s="85">
        <f t="shared" si="2"/>
        <v>0</v>
      </c>
      <c r="P124" s="85">
        <f t="shared" si="3"/>
        <v>0</v>
      </c>
      <c r="Q124" s="109"/>
    </row>
    <row r="125" spans="1:17" x14ac:dyDescent="0.25">
      <c r="A125" s="83">
        <v>116</v>
      </c>
      <c r="B125" s="84" t="s">
        <v>449</v>
      </c>
      <c r="C125" s="85">
        <v>0</v>
      </c>
      <c r="D125" s="85">
        <v>0</v>
      </c>
      <c r="E125" s="85">
        <v>0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O125" s="85">
        <f t="shared" si="2"/>
        <v>0</v>
      </c>
      <c r="P125" s="85">
        <f t="shared" si="3"/>
        <v>0</v>
      </c>
      <c r="Q125" s="109"/>
    </row>
    <row r="126" spans="1:17" x14ac:dyDescent="0.25">
      <c r="A126" s="83">
        <v>117</v>
      </c>
      <c r="B126" s="84" t="s">
        <v>53</v>
      </c>
      <c r="C126" s="85">
        <v>118.68485323813177</v>
      </c>
      <c r="D126" s="85">
        <v>118.41636190899737</v>
      </c>
      <c r="E126" s="85">
        <v>111.26639032913953</v>
      </c>
      <c r="F126" s="85">
        <v>110.68280880737393</v>
      </c>
      <c r="G126" s="85">
        <v>116.27201739730182</v>
      </c>
      <c r="H126" s="85">
        <v>119.35853268947922</v>
      </c>
      <c r="I126" s="85">
        <v>119.73371306840717</v>
      </c>
      <c r="J126" s="85">
        <v>138.27191181527368</v>
      </c>
      <c r="K126" s="85">
        <v>143.61600300833132</v>
      </c>
      <c r="L126" s="85">
        <v>137.12379642357405</v>
      </c>
      <c r="M126" s="85">
        <v>146.73290418429687</v>
      </c>
      <c r="O126" s="85">
        <f t="shared" si="2"/>
        <v>110.68280880737393</v>
      </c>
      <c r="P126" s="85">
        <f t="shared" si="3"/>
        <v>146.73290418429687</v>
      </c>
      <c r="Q126" s="109"/>
    </row>
    <row r="127" spans="1:17" x14ac:dyDescent="0.25">
      <c r="A127" s="83">
        <v>118</v>
      </c>
      <c r="B127" s="84" t="s">
        <v>270</v>
      </c>
      <c r="C127" s="85">
        <v>115.84199561163564</v>
      </c>
      <c r="D127" s="85">
        <v>109.62371020789969</v>
      </c>
      <c r="E127" s="85">
        <v>110.61613764442255</v>
      </c>
      <c r="F127" s="85">
        <v>116.66525571488361</v>
      </c>
      <c r="G127" s="85">
        <v>117.41418069356374</v>
      </c>
      <c r="H127" s="85">
        <v>120.4647428441362</v>
      </c>
      <c r="I127" s="85">
        <v>123.24405368413261</v>
      </c>
      <c r="J127" s="85">
        <v>124.11104195885842</v>
      </c>
      <c r="K127" s="85">
        <v>127.1538050589474</v>
      </c>
      <c r="L127" s="85">
        <v>130.08878555537004</v>
      </c>
      <c r="M127" s="85">
        <v>123.25835743155824</v>
      </c>
      <c r="O127" s="85">
        <f t="shared" si="2"/>
        <v>109.62371020789969</v>
      </c>
      <c r="P127" s="85">
        <f t="shared" si="3"/>
        <v>130.08878555537004</v>
      </c>
      <c r="Q127" s="109"/>
    </row>
    <row r="128" spans="1:17" x14ac:dyDescent="0.25">
      <c r="A128" s="83">
        <v>119</v>
      </c>
      <c r="B128" s="84" t="s">
        <v>450</v>
      </c>
      <c r="C128" s="85">
        <v>0</v>
      </c>
      <c r="D128" s="85">
        <v>0</v>
      </c>
      <c r="E128" s="85">
        <v>0</v>
      </c>
      <c r="F128" s="85">
        <v>0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O128" s="85">
        <f t="shared" si="2"/>
        <v>0</v>
      </c>
      <c r="P128" s="85">
        <f t="shared" si="3"/>
        <v>0</v>
      </c>
      <c r="Q128" s="109"/>
    </row>
    <row r="129" spans="1:17" x14ac:dyDescent="0.25">
      <c r="A129" s="83">
        <v>120</v>
      </c>
      <c r="B129" s="84" t="s">
        <v>451</v>
      </c>
      <c r="C129" s="85">
        <v>0</v>
      </c>
      <c r="D129" s="85">
        <v>0</v>
      </c>
      <c r="E129" s="85">
        <v>0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O129" s="85">
        <f t="shared" si="2"/>
        <v>0</v>
      </c>
      <c r="P129" s="85">
        <f t="shared" si="3"/>
        <v>0</v>
      </c>
      <c r="Q129" s="109"/>
    </row>
    <row r="130" spans="1:17" x14ac:dyDescent="0.25">
      <c r="A130" s="83">
        <v>121</v>
      </c>
      <c r="B130" s="84" t="s">
        <v>452</v>
      </c>
      <c r="C130" s="85">
        <v>145.75541749711874</v>
      </c>
      <c r="D130" s="85">
        <v>133.5464760043528</v>
      </c>
      <c r="E130" s="85">
        <v>138.55054175081159</v>
      </c>
      <c r="F130" s="85">
        <v>142.18819240569175</v>
      </c>
      <c r="G130" s="85">
        <v>124.97820629994705</v>
      </c>
      <c r="H130" s="85">
        <v>114.80169656322417</v>
      </c>
      <c r="I130" s="85">
        <v>117.00454733885404</v>
      </c>
      <c r="J130" s="85">
        <v>129.87423157825251</v>
      </c>
      <c r="K130" s="85">
        <v>139.9341159798748</v>
      </c>
      <c r="L130" s="85">
        <v>183.64920974621785</v>
      </c>
      <c r="M130" s="85">
        <v>183.64920974621785</v>
      </c>
      <c r="O130" s="85">
        <f t="shared" si="2"/>
        <v>114.80169656322417</v>
      </c>
      <c r="P130" s="85">
        <f t="shared" si="3"/>
        <v>183.64920974621785</v>
      </c>
      <c r="Q130" s="109"/>
    </row>
    <row r="131" spans="1:17" x14ac:dyDescent="0.25">
      <c r="A131" s="83">
        <v>122</v>
      </c>
      <c r="B131" s="84" t="s">
        <v>289</v>
      </c>
      <c r="C131" s="85">
        <v>114.20482778059056</v>
      </c>
      <c r="D131" s="85">
        <v>114.75716708672353</v>
      </c>
      <c r="E131" s="85">
        <v>114.10745144565419</v>
      </c>
      <c r="F131" s="85">
        <v>115.49132932917392</v>
      </c>
      <c r="G131" s="85">
        <v>115.93782461698557</v>
      </c>
      <c r="H131" s="85">
        <v>114.6917128460134</v>
      </c>
      <c r="I131" s="85">
        <v>113.22559428920631</v>
      </c>
      <c r="J131" s="85">
        <v>116.82186483303492</v>
      </c>
      <c r="K131" s="85">
        <v>125.15411167821571</v>
      </c>
      <c r="L131" s="85">
        <v>126.95777730670092</v>
      </c>
      <c r="M131" s="85">
        <v>132.36977559289181</v>
      </c>
      <c r="O131" s="85">
        <f t="shared" si="2"/>
        <v>113.22559428920631</v>
      </c>
      <c r="P131" s="85">
        <f t="shared" si="3"/>
        <v>132.36977559289181</v>
      </c>
      <c r="Q131" s="109"/>
    </row>
    <row r="132" spans="1:17" x14ac:dyDescent="0.25">
      <c r="A132" s="83">
        <v>123</v>
      </c>
      <c r="B132" s="84" t="s">
        <v>453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O132" s="85">
        <f t="shared" si="2"/>
        <v>0</v>
      </c>
      <c r="P132" s="85">
        <f t="shared" si="3"/>
        <v>0</v>
      </c>
      <c r="Q132" s="109"/>
    </row>
    <row r="133" spans="1:17" x14ac:dyDescent="0.25">
      <c r="A133" s="83">
        <v>124</v>
      </c>
      <c r="B133" s="84" t="s">
        <v>454</v>
      </c>
      <c r="C133" s="85">
        <v>0</v>
      </c>
      <c r="D133" s="85">
        <v>0</v>
      </c>
      <c r="E133" s="85">
        <v>0</v>
      </c>
      <c r="F133" s="85">
        <v>0</v>
      </c>
      <c r="G133" s="85">
        <v>0</v>
      </c>
      <c r="H133" s="85">
        <v>0</v>
      </c>
      <c r="I133" s="85">
        <v>0</v>
      </c>
      <c r="J133" s="85">
        <v>0</v>
      </c>
      <c r="K133" s="85">
        <v>0</v>
      </c>
      <c r="L133" s="85">
        <v>0</v>
      </c>
      <c r="M133" s="85">
        <v>0</v>
      </c>
      <c r="O133" s="85">
        <f t="shared" si="2"/>
        <v>0</v>
      </c>
      <c r="P133" s="85">
        <f t="shared" si="3"/>
        <v>0</v>
      </c>
      <c r="Q133" s="109"/>
    </row>
    <row r="134" spans="1:17" x14ac:dyDescent="0.25">
      <c r="A134" s="83">
        <v>125</v>
      </c>
      <c r="B134" s="84" t="s">
        <v>154</v>
      </c>
      <c r="C134" s="85">
        <v>126.63048848962426</v>
      </c>
      <c r="D134" s="85">
        <v>125.89807433936195</v>
      </c>
      <c r="E134" s="85">
        <v>124.77190570489047</v>
      </c>
      <c r="F134" s="85">
        <v>132.91092073464418</v>
      </c>
      <c r="G134" s="85">
        <v>132.19816993883256</v>
      </c>
      <c r="H134" s="85">
        <v>132.71172311532524</v>
      </c>
      <c r="I134" s="85">
        <v>142.22077348466647</v>
      </c>
      <c r="J134" s="85">
        <v>148.21477334229726</v>
      </c>
      <c r="K134" s="85">
        <v>150.75289597312735</v>
      </c>
      <c r="L134" s="85">
        <v>148.43183154401359</v>
      </c>
      <c r="M134" s="85">
        <v>149.2121173530409</v>
      </c>
      <c r="O134" s="85">
        <f t="shared" si="2"/>
        <v>124.77190570489047</v>
      </c>
      <c r="P134" s="85">
        <f t="shared" si="3"/>
        <v>150.75289597312735</v>
      </c>
      <c r="Q134" s="109"/>
    </row>
    <row r="135" spans="1:17" x14ac:dyDescent="0.25">
      <c r="A135" s="83">
        <v>126</v>
      </c>
      <c r="B135" s="84" t="s">
        <v>455</v>
      </c>
      <c r="C135" s="85">
        <v>149.39603633725446</v>
      </c>
      <c r="D135" s="85">
        <v>149.13443024211904</v>
      </c>
      <c r="E135" s="85">
        <v>140.41185548152714</v>
      </c>
      <c r="F135" s="85">
        <v>156.50377116049299</v>
      </c>
      <c r="G135" s="85">
        <v>154.47837486841993</v>
      </c>
      <c r="H135" s="85">
        <v>0</v>
      </c>
      <c r="I135" s="85">
        <v>154.38448692238168</v>
      </c>
      <c r="J135" s="85">
        <v>0</v>
      </c>
      <c r="K135" s="85">
        <v>0</v>
      </c>
      <c r="L135" s="85">
        <v>0</v>
      </c>
      <c r="M135" s="85">
        <v>0</v>
      </c>
      <c r="O135" s="85">
        <f t="shared" si="2"/>
        <v>0</v>
      </c>
      <c r="P135" s="85">
        <f t="shared" si="3"/>
        <v>156.50377116049299</v>
      </c>
      <c r="Q135" s="109"/>
    </row>
    <row r="136" spans="1:17" x14ac:dyDescent="0.25">
      <c r="A136" s="83">
        <v>127</v>
      </c>
      <c r="B136" s="84" t="s">
        <v>209</v>
      </c>
      <c r="C136" s="85">
        <v>123.01733931440127</v>
      </c>
      <c r="D136" s="85">
        <v>126.96668311888546</v>
      </c>
      <c r="E136" s="85">
        <v>130.59444471787467</v>
      </c>
      <c r="F136" s="85">
        <v>131.13899928042531</v>
      </c>
      <c r="G136" s="85">
        <v>137.8653370861432</v>
      </c>
      <c r="H136" s="85">
        <v>135.9599091775228</v>
      </c>
      <c r="I136" s="85">
        <v>135.02711274400383</v>
      </c>
      <c r="J136" s="85">
        <v>134.74574440965733</v>
      </c>
      <c r="K136" s="85">
        <v>134.46390678783106</v>
      </c>
      <c r="L136" s="85">
        <v>148.14920057094022</v>
      </c>
      <c r="M136" s="85">
        <v>142.03459829286703</v>
      </c>
      <c r="O136" s="85">
        <f t="shared" si="2"/>
        <v>126.96668311888546</v>
      </c>
      <c r="P136" s="85">
        <f t="shared" si="3"/>
        <v>148.14920057094022</v>
      </c>
      <c r="Q136" s="109"/>
    </row>
    <row r="137" spans="1:17" x14ac:dyDescent="0.25">
      <c r="A137" s="83">
        <v>128</v>
      </c>
      <c r="B137" s="84" t="s">
        <v>110</v>
      </c>
      <c r="C137" s="85">
        <v>103.99425240907598</v>
      </c>
      <c r="D137" s="85">
        <v>104.78057992543692</v>
      </c>
      <c r="E137" s="85">
        <v>100.33032274421652</v>
      </c>
      <c r="F137" s="85">
        <v>102.87060704064099</v>
      </c>
      <c r="G137" s="85">
        <v>100.38064669902278</v>
      </c>
      <c r="H137" s="85">
        <v>100</v>
      </c>
      <c r="I137" s="85">
        <v>100.5281198108609</v>
      </c>
      <c r="J137" s="85">
        <v>101.61529320388919</v>
      </c>
      <c r="K137" s="85">
        <v>102.14651737397895</v>
      </c>
      <c r="L137" s="85">
        <v>104.29387432669679</v>
      </c>
      <c r="M137" s="85">
        <v>105.08760718715354</v>
      </c>
      <c r="O137" s="85">
        <f t="shared" si="2"/>
        <v>100</v>
      </c>
      <c r="P137" s="85">
        <f t="shared" si="3"/>
        <v>105.08760718715354</v>
      </c>
      <c r="Q137" s="109"/>
    </row>
    <row r="138" spans="1:17" x14ac:dyDescent="0.25">
      <c r="A138" s="83">
        <v>129</v>
      </c>
      <c r="B138" s="84" t="s">
        <v>456</v>
      </c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O138" s="85">
        <f t="shared" si="2"/>
        <v>0</v>
      </c>
      <c r="P138" s="85">
        <f t="shared" si="3"/>
        <v>0</v>
      </c>
      <c r="Q138" s="109"/>
    </row>
    <row r="139" spans="1:17" x14ac:dyDescent="0.25">
      <c r="A139" s="83">
        <v>130</v>
      </c>
      <c r="B139" s="84" t="s">
        <v>457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O139" s="85">
        <f t="shared" ref="O139:O202" si="4">MIN(D139:M139)</f>
        <v>0</v>
      </c>
      <c r="P139" s="85">
        <f t="shared" ref="P139:P202" si="5">MAX(D139:M139)</f>
        <v>0</v>
      </c>
      <c r="Q139" s="109"/>
    </row>
    <row r="140" spans="1:17" x14ac:dyDescent="0.25">
      <c r="A140" s="83">
        <v>131</v>
      </c>
      <c r="B140" s="84" t="s">
        <v>290</v>
      </c>
      <c r="C140" s="85">
        <v>119.46756365256799</v>
      </c>
      <c r="D140" s="85">
        <v>118.50269921444595</v>
      </c>
      <c r="E140" s="85">
        <v>118.25245043154689</v>
      </c>
      <c r="F140" s="85">
        <v>113.30982778915875</v>
      </c>
      <c r="G140" s="85">
        <v>116.89111237503865</v>
      </c>
      <c r="H140" s="85">
        <v>118.66623203341855</v>
      </c>
      <c r="I140" s="85">
        <v>117.12460261481326</v>
      </c>
      <c r="J140" s="85">
        <v>120.18854674291836</v>
      </c>
      <c r="K140" s="85">
        <v>121.41743949355224</v>
      </c>
      <c r="L140" s="85">
        <v>122.68530214489178</v>
      </c>
      <c r="M140" s="85">
        <v>124.67311001944172</v>
      </c>
      <c r="O140" s="85">
        <f t="shared" si="4"/>
        <v>113.30982778915875</v>
      </c>
      <c r="P140" s="85">
        <f t="shared" si="5"/>
        <v>124.67311001944172</v>
      </c>
      <c r="Q140" s="109"/>
    </row>
    <row r="141" spans="1:17" x14ac:dyDescent="0.25">
      <c r="A141" s="83">
        <v>132</v>
      </c>
      <c r="B141" s="84" t="s">
        <v>458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O141" s="85">
        <f t="shared" si="4"/>
        <v>0</v>
      </c>
      <c r="P141" s="85">
        <f t="shared" si="5"/>
        <v>0</v>
      </c>
      <c r="Q141" s="109"/>
    </row>
    <row r="142" spans="1:17" x14ac:dyDescent="0.25">
      <c r="A142" s="83">
        <v>133</v>
      </c>
      <c r="B142" s="84" t="s">
        <v>73</v>
      </c>
      <c r="C142" s="85">
        <v>126.70825765631102</v>
      </c>
      <c r="D142" s="85">
        <v>113.9801110354375</v>
      </c>
      <c r="E142" s="85">
        <v>121.52295981441843</v>
      </c>
      <c r="F142" s="85">
        <v>116.16030137595527</v>
      </c>
      <c r="G142" s="85">
        <v>118.46831544589675</v>
      </c>
      <c r="H142" s="85">
        <v>121.0114596639809</v>
      </c>
      <c r="I142" s="85">
        <v>118.0186099209684</v>
      </c>
      <c r="J142" s="85">
        <v>119.07973863259113</v>
      </c>
      <c r="K142" s="85">
        <v>121.18191472093984</v>
      </c>
      <c r="L142" s="85">
        <v>126.6125980954231</v>
      </c>
      <c r="M142" s="85">
        <v>131.34051686962678</v>
      </c>
      <c r="O142" s="85">
        <f t="shared" si="4"/>
        <v>113.9801110354375</v>
      </c>
      <c r="P142" s="85">
        <f t="shared" si="5"/>
        <v>131.34051686962678</v>
      </c>
      <c r="Q142" s="109"/>
    </row>
    <row r="143" spans="1:17" x14ac:dyDescent="0.25">
      <c r="A143" s="83">
        <v>134</v>
      </c>
      <c r="B143" s="84" t="s">
        <v>459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O143" s="85">
        <f t="shared" si="4"/>
        <v>0</v>
      </c>
      <c r="P143" s="85">
        <f t="shared" si="5"/>
        <v>0</v>
      </c>
      <c r="Q143" s="109"/>
    </row>
    <row r="144" spans="1:17" x14ac:dyDescent="0.25">
      <c r="A144" s="83">
        <v>135</v>
      </c>
      <c r="B144" s="84" t="s">
        <v>332</v>
      </c>
      <c r="C144" s="85">
        <v>146.5791419102992</v>
      </c>
      <c r="D144" s="85">
        <v>137.82866293767623</v>
      </c>
      <c r="E144" s="85">
        <v>125.51393460802922</v>
      </c>
      <c r="F144" s="85">
        <v>131.14401794551031</v>
      </c>
      <c r="G144" s="85">
        <v>127.82274405183855</v>
      </c>
      <c r="H144" s="85">
        <v>136.55300712221646</v>
      </c>
      <c r="I144" s="85">
        <v>129.57439186427882</v>
      </c>
      <c r="J144" s="85">
        <v>141.23085963891359</v>
      </c>
      <c r="K144" s="85">
        <v>146.35236044039775</v>
      </c>
      <c r="L144" s="85">
        <v>160.79173285038183</v>
      </c>
      <c r="M144" s="85">
        <v>161.15130356065097</v>
      </c>
      <c r="O144" s="85">
        <f t="shared" si="4"/>
        <v>125.51393460802922</v>
      </c>
      <c r="P144" s="85">
        <f t="shared" si="5"/>
        <v>161.15130356065097</v>
      </c>
      <c r="Q144" s="109"/>
    </row>
    <row r="145" spans="1:17" x14ac:dyDescent="0.25">
      <c r="A145" s="83">
        <v>136</v>
      </c>
      <c r="B145" s="84" t="s">
        <v>85</v>
      </c>
      <c r="C145" s="85">
        <v>124.61152733645503</v>
      </c>
      <c r="D145" s="85">
        <v>118.57600126162818</v>
      </c>
      <c r="E145" s="85">
        <v>121.33180566050406</v>
      </c>
      <c r="F145" s="85">
        <v>135.23549279523942</v>
      </c>
      <c r="G145" s="85">
        <v>124.2318066237606</v>
      </c>
      <c r="H145" s="85">
        <v>119.71571301737099</v>
      </c>
      <c r="I145" s="85">
        <v>133.7021126537453</v>
      </c>
      <c r="J145" s="85">
        <v>128.60831409574305</v>
      </c>
      <c r="K145" s="85">
        <v>130.1466327078505</v>
      </c>
      <c r="L145" s="85">
        <v>130.90183780008104</v>
      </c>
      <c r="M145" s="85">
        <v>132.80603287756807</v>
      </c>
      <c r="O145" s="85">
        <f t="shared" si="4"/>
        <v>118.57600126162818</v>
      </c>
      <c r="P145" s="85">
        <f t="shared" si="5"/>
        <v>135.23549279523942</v>
      </c>
      <c r="Q145" s="109"/>
    </row>
    <row r="146" spans="1:17" x14ac:dyDescent="0.25">
      <c r="A146" s="83">
        <v>137</v>
      </c>
      <c r="B146" s="84" t="s">
        <v>210</v>
      </c>
      <c r="C146" s="85">
        <v>101.57845021100384</v>
      </c>
      <c r="D146" s="85">
        <v>100.82240035437557</v>
      </c>
      <c r="E146" s="85">
        <v>100.00005158415151</v>
      </c>
      <c r="F146" s="85">
        <v>106.85176954749703</v>
      </c>
      <c r="G146" s="85">
        <v>103.950829374702</v>
      </c>
      <c r="H146" s="85">
        <v>105.18705511177353</v>
      </c>
      <c r="I146" s="85">
        <v>104.40873445991869</v>
      </c>
      <c r="J146" s="85">
        <v>102.10366200834295</v>
      </c>
      <c r="K146" s="85">
        <v>101.42697075949938</v>
      </c>
      <c r="L146" s="85">
        <v>101.840586627467</v>
      </c>
      <c r="M146" s="85">
        <v>100.16600999752472</v>
      </c>
      <c r="O146" s="85">
        <f t="shared" si="4"/>
        <v>100.00005158415151</v>
      </c>
      <c r="P146" s="85">
        <f t="shared" si="5"/>
        <v>106.85176954749703</v>
      </c>
      <c r="Q146" s="109"/>
    </row>
    <row r="147" spans="1:17" x14ac:dyDescent="0.25">
      <c r="A147" s="83">
        <v>138</v>
      </c>
      <c r="B147" s="84" t="s">
        <v>202</v>
      </c>
      <c r="C147" s="85">
        <v>123.62404701542486</v>
      </c>
      <c r="D147" s="85">
        <v>125.04777831908748</v>
      </c>
      <c r="E147" s="85">
        <v>113.27656848328085</v>
      </c>
      <c r="F147" s="85">
        <v>119.82490533585715</v>
      </c>
      <c r="G147" s="85">
        <v>117.41031859771221</v>
      </c>
      <c r="H147" s="85">
        <v>114.26551081310122</v>
      </c>
      <c r="I147" s="85">
        <v>115.99930100755759</v>
      </c>
      <c r="J147" s="85">
        <v>119.28081279310227</v>
      </c>
      <c r="K147" s="85">
        <v>125.37629002083011</v>
      </c>
      <c r="L147" s="85">
        <v>133.39838178677118</v>
      </c>
      <c r="M147" s="85">
        <v>143.62745174044696</v>
      </c>
      <c r="O147" s="85">
        <f t="shared" si="4"/>
        <v>113.27656848328085</v>
      </c>
      <c r="P147" s="85">
        <f t="shared" si="5"/>
        <v>143.62745174044696</v>
      </c>
      <c r="Q147" s="109"/>
    </row>
    <row r="148" spans="1:17" x14ac:dyDescent="0.25">
      <c r="A148" s="83">
        <v>139</v>
      </c>
      <c r="B148" s="84" t="s">
        <v>86</v>
      </c>
      <c r="C148" s="85">
        <v>128.88572885317501</v>
      </c>
      <c r="D148" s="85">
        <v>124.48166351511966</v>
      </c>
      <c r="E148" s="85">
        <v>120.63215538868508</v>
      </c>
      <c r="F148" s="85">
        <v>126.78184007023279</v>
      </c>
      <c r="G148" s="85">
        <v>124.96712814982746</v>
      </c>
      <c r="H148" s="85">
        <v>122.25082052639804</v>
      </c>
      <c r="I148" s="85">
        <v>126.02741163203265</v>
      </c>
      <c r="J148" s="85">
        <v>128.3681954868083</v>
      </c>
      <c r="K148" s="85">
        <v>128.60160609940451</v>
      </c>
      <c r="L148" s="85">
        <v>134.23499299152496</v>
      </c>
      <c r="M148" s="85">
        <v>139.88940341861357</v>
      </c>
      <c r="O148" s="85">
        <f t="shared" si="4"/>
        <v>120.63215538868508</v>
      </c>
      <c r="P148" s="85">
        <f t="shared" si="5"/>
        <v>139.88940341861357</v>
      </c>
      <c r="Q148" s="109"/>
    </row>
    <row r="149" spans="1:17" x14ac:dyDescent="0.25">
      <c r="A149" s="83">
        <v>140</v>
      </c>
      <c r="B149" s="84" t="s">
        <v>460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O149" s="85">
        <f t="shared" si="4"/>
        <v>0</v>
      </c>
      <c r="P149" s="85">
        <f t="shared" si="5"/>
        <v>0</v>
      </c>
      <c r="Q149" s="109"/>
    </row>
    <row r="150" spans="1:17" x14ac:dyDescent="0.25">
      <c r="A150" s="83">
        <v>141</v>
      </c>
      <c r="B150" s="84" t="s">
        <v>123</v>
      </c>
      <c r="C150" s="85">
        <v>133.54252722114427</v>
      </c>
      <c r="D150" s="85">
        <v>131.41331944440557</v>
      </c>
      <c r="E150" s="85">
        <v>134.54501608765085</v>
      </c>
      <c r="F150" s="85">
        <v>136.9517025330851</v>
      </c>
      <c r="G150" s="85">
        <v>141.60765068531865</v>
      </c>
      <c r="H150" s="85">
        <v>143.34094983472255</v>
      </c>
      <c r="I150" s="85">
        <v>146.21566024128589</v>
      </c>
      <c r="J150" s="85">
        <v>144.61930946425002</v>
      </c>
      <c r="K150" s="85">
        <v>147.64039653735421</v>
      </c>
      <c r="L150" s="85">
        <v>157.27824581330233</v>
      </c>
      <c r="M150" s="85">
        <v>146.84604014260057</v>
      </c>
      <c r="O150" s="85">
        <f t="shared" si="4"/>
        <v>131.41331944440557</v>
      </c>
      <c r="P150" s="85">
        <f t="shared" si="5"/>
        <v>157.27824581330233</v>
      </c>
      <c r="Q150" s="109"/>
    </row>
    <row r="151" spans="1:17" x14ac:dyDescent="0.25">
      <c r="A151" s="83">
        <v>142</v>
      </c>
      <c r="B151" s="84" t="s">
        <v>291</v>
      </c>
      <c r="C151" s="85">
        <v>137.16368164374285</v>
      </c>
      <c r="D151" s="85">
        <v>131.37633040538293</v>
      </c>
      <c r="E151" s="85">
        <v>118.52962814423206</v>
      </c>
      <c r="F151" s="85">
        <v>132.4779099814441</v>
      </c>
      <c r="G151" s="85">
        <v>134.70341509639539</v>
      </c>
      <c r="H151" s="85">
        <v>139.53153584223452</v>
      </c>
      <c r="I151" s="85">
        <v>148.89862973703322</v>
      </c>
      <c r="J151" s="85">
        <v>152.0708884423743</v>
      </c>
      <c r="K151" s="85">
        <v>155.15712290091903</v>
      </c>
      <c r="L151" s="85">
        <v>164.85949291587772</v>
      </c>
      <c r="M151" s="85">
        <v>173.14407916140172</v>
      </c>
      <c r="O151" s="85">
        <f t="shared" si="4"/>
        <v>118.52962814423206</v>
      </c>
      <c r="P151" s="85">
        <f t="shared" si="5"/>
        <v>173.14407916140172</v>
      </c>
      <c r="Q151" s="109"/>
    </row>
    <row r="152" spans="1:17" x14ac:dyDescent="0.25">
      <c r="A152" s="83">
        <v>143</v>
      </c>
      <c r="B152" s="84" t="s">
        <v>461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O152" s="85">
        <f t="shared" si="4"/>
        <v>0</v>
      </c>
      <c r="P152" s="85">
        <f t="shared" si="5"/>
        <v>0</v>
      </c>
      <c r="Q152" s="109"/>
    </row>
    <row r="153" spans="1:17" x14ac:dyDescent="0.25">
      <c r="A153" s="86">
        <v>144</v>
      </c>
      <c r="B153" s="84" t="s">
        <v>462</v>
      </c>
      <c r="C153" s="85">
        <v>111.12067069864582</v>
      </c>
      <c r="D153" s="85">
        <v>117.00315721253975</v>
      </c>
      <c r="E153" s="85">
        <v>114.70440321492721</v>
      </c>
      <c r="F153" s="85">
        <v>116.99519171516084</v>
      </c>
      <c r="G153" s="85">
        <v>117.48851890020886</v>
      </c>
      <c r="H153" s="85">
        <v>119.45051993450441</v>
      </c>
      <c r="I153" s="85">
        <v>118.50273149486483</v>
      </c>
      <c r="J153" s="85">
        <v>125.98673329918795</v>
      </c>
      <c r="K153" s="85">
        <v>141.37119626946532</v>
      </c>
      <c r="L153" s="85">
        <v>147.34407749699085</v>
      </c>
      <c r="M153" s="85">
        <v>150.6938890000124</v>
      </c>
      <c r="O153" s="85">
        <f t="shared" si="4"/>
        <v>114.70440321492721</v>
      </c>
      <c r="P153" s="85">
        <f t="shared" si="5"/>
        <v>150.6938890000124</v>
      </c>
      <c r="Q153" s="109"/>
    </row>
    <row r="154" spans="1:17" x14ac:dyDescent="0.25">
      <c r="A154" s="83">
        <v>145</v>
      </c>
      <c r="B154" s="84" t="s">
        <v>271</v>
      </c>
      <c r="C154" s="85">
        <v>118.82241360945598</v>
      </c>
      <c r="D154" s="85">
        <v>113.64607168409302</v>
      </c>
      <c r="E154" s="85">
        <v>104.48414116976639</v>
      </c>
      <c r="F154" s="85">
        <v>103.1782304550634</v>
      </c>
      <c r="G154" s="85">
        <v>108.60610482799822</v>
      </c>
      <c r="H154" s="85">
        <v>110.76261827999372</v>
      </c>
      <c r="I154" s="85">
        <v>111.61113904728599</v>
      </c>
      <c r="J154" s="85">
        <v>113.82246333141757</v>
      </c>
      <c r="K154" s="85">
        <v>126.08827673190719</v>
      </c>
      <c r="L154" s="85">
        <v>124.70144486677901</v>
      </c>
      <c r="M154" s="85">
        <v>130.32176112087845</v>
      </c>
      <c r="O154" s="85">
        <f t="shared" si="4"/>
        <v>103.1782304550634</v>
      </c>
      <c r="P154" s="85">
        <f t="shared" si="5"/>
        <v>130.32176112087845</v>
      </c>
      <c r="Q154" s="109"/>
    </row>
    <row r="155" spans="1:17" x14ac:dyDescent="0.25">
      <c r="A155" s="83">
        <v>146</v>
      </c>
      <c r="B155" s="84" t="s">
        <v>463</v>
      </c>
      <c r="C155" s="85">
        <v>123.68725970943366</v>
      </c>
      <c r="D155" s="85">
        <v>127.02054155979239</v>
      </c>
      <c r="E155" s="85">
        <v>112.46034224622869</v>
      </c>
      <c r="F155" s="85">
        <v>114.43880329831026</v>
      </c>
      <c r="G155" s="85">
        <v>0</v>
      </c>
      <c r="H155" s="85">
        <v>114.1441600924131</v>
      </c>
      <c r="I155" s="85">
        <v>0</v>
      </c>
      <c r="J155" s="85">
        <v>0</v>
      </c>
      <c r="K155" s="85">
        <v>0</v>
      </c>
      <c r="L155" s="85">
        <v>0</v>
      </c>
      <c r="M155" s="85">
        <v>0</v>
      </c>
      <c r="O155" s="85">
        <f t="shared" si="4"/>
        <v>0</v>
      </c>
      <c r="P155" s="85">
        <f t="shared" si="5"/>
        <v>127.02054155979239</v>
      </c>
      <c r="Q155" s="109"/>
    </row>
    <row r="156" spans="1:17" x14ac:dyDescent="0.25">
      <c r="A156" s="83">
        <v>147</v>
      </c>
      <c r="B156" s="84" t="s">
        <v>464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O156" s="85">
        <f t="shared" si="4"/>
        <v>0</v>
      </c>
      <c r="P156" s="85">
        <f t="shared" si="5"/>
        <v>0</v>
      </c>
      <c r="Q156" s="109"/>
    </row>
    <row r="157" spans="1:17" x14ac:dyDescent="0.25">
      <c r="A157" s="83">
        <v>148</v>
      </c>
      <c r="B157" s="84" t="s">
        <v>465</v>
      </c>
      <c r="C157" s="85">
        <v>136.81689998769806</v>
      </c>
      <c r="D157" s="85">
        <v>121.10939675480641</v>
      </c>
      <c r="E157" s="85">
        <v>144.20799945615056</v>
      </c>
      <c r="F157" s="85">
        <v>158.05627469998603</v>
      </c>
      <c r="G157" s="85">
        <v>152.01221907463886</v>
      </c>
      <c r="H157" s="85">
        <v>150.50599682652339</v>
      </c>
      <c r="I157" s="85">
        <v>157.47343100147586</v>
      </c>
      <c r="J157" s="85">
        <v>188.24957728818617</v>
      </c>
      <c r="K157" s="85">
        <v>161.09283425987044</v>
      </c>
      <c r="L157" s="85">
        <v>182.66223227851975</v>
      </c>
      <c r="M157" s="85">
        <v>181.62861655693513</v>
      </c>
      <c r="O157" s="85">
        <f t="shared" si="4"/>
        <v>121.10939675480641</v>
      </c>
      <c r="P157" s="85">
        <f t="shared" si="5"/>
        <v>188.24957728818617</v>
      </c>
      <c r="Q157" s="109"/>
    </row>
    <row r="158" spans="1:17" x14ac:dyDescent="0.25">
      <c r="A158" s="83">
        <v>149</v>
      </c>
      <c r="B158" s="84" t="s">
        <v>103</v>
      </c>
      <c r="C158" s="85">
        <v>98.69954155337949</v>
      </c>
      <c r="D158" s="85">
        <v>100</v>
      </c>
      <c r="E158" s="85">
        <v>102.19408074073655</v>
      </c>
      <c r="F158" s="85">
        <v>102.10196250432608</v>
      </c>
      <c r="G158" s="85">
        <v>100</v>
      </c>
      <c r="H158" s="85">
        <v>100</v>
      </c>
      <c r="I158" s="85">
        <v>101.04148489849858</v>
      </c>
      <c r="J158" s="85">
        <v>100.34888433159736</v>
      </c>
      <c r="K158" s="85">
        <v>99.962637892032461</v>
      </c>
      <c r="L158" s="85">
        <v>100.57483478130105</v>
      </c>
      <c r="M158" s="85">
        <v>100.11937229101046</v>
      </c>
      <c r="O158" s="85">
        <f t="shared" si="4"/>
        <v>99.962637892032461</v>
      </c>
      <c r="P158" s="85">
        <f t="shared" si="5"/>
        <v>102.19408074073655</v>
      </c>
      <c r="Q158" s="109"/>
    </row>
    <row r="159" spans="1:17" x14ac:dyDescent="0.25">
      <c r="A159" s="83">
        <v>150</v>
      </c>
      <c r="B159" s="84" t="s">
        <v>466</v>
      </c>
      <c r="C159" s="85">
        <v>143.2145455208823</v>
      </c>
      <c r="D159" s="85">
        <v>143.74728695796205</v>
      </c>
      <c r="E159" s="85">
        <v>143.14162970024552</v>
      </c>
      <c r="F159" s="85">
        <v>138.80754533010915</v>
      </c>
      <c r="G159" s="85">
        <v>140.16227053962351</v>
      </c>
      <c r="H159" s="85">
        <v>143.45486893247207</v>
      </c>
      <c r="I159" s="85">
        <v>151.79437099887295</v>
      </c>
      <c r="J159" s="85">
        <v>156.92435179737228</v>
      </c>
      <c r="K159" s="85">
        <v>171.69333610853442</v>
      </c>
      <c r="L159" s="85">
        <v>169.85618356284544</v>
      </c>
      <c r="M159" s="85">
        <v>165.67711645811903</v>
      </c>
      <c r="O159" s="85">
        <f t="shared" si="4"/>
        <v>138.80754533010915</v>
      </c>
      <c r="P159" s="85">
        <f t="shared" si="5"/>
        <v>171.69333610853442</v>
      </c>
      <c r="Q159" s="109"/>
    </row>
    <row r="160" spans="1:17" x14ac:dyDescent="0.25">
      <c r="A160" s="83">
        <v>151</v>
      </c>
      <c r="B160" s="84" t="s">
        <v>178</v>
      </c>
      <c r="C160" s="85">
        <v>108.9982459660028</v>
      </c>
      <c r="D160" s="85">
        <v>107.53271058942342</v>
      </c>
      <c r="E160" s="85">
        <v>105.13209748603909</v>
      </c>
      <c r="F160" s="85">
        <v>112.04448649797752</v>
      </c>
      <c r="G160" s="85">
        <v>100.78282104952147</v>
      </c>
      <c r="H160" s="85">
        <v>103.78641068275304</v>
      </c>
      <c r="I160" s="85">
        <v>104.47127613318688</v>
      </c>
      <c r="J160" s="85">
        <v>109.73101104825962</v>
      </c>
      <c r="K160" s="85">
        <v>112.31249484908076</v>
      </c>
      <c r="L160" s="85">
        <v>118.81803697824506</v>
      </c>
      <c r="M160" s="85">
        <v>121.38489941988317</v>
      </c>
      <c r="O160" s="85">
        <f t="shared" si="4"/>
        <v>100.78282104952147</v>
      </c>
      <c r="P160" s="85">
        <f t="shared" si="5"/>
        <v>121.38489941988317</v>
      </c>
      <c r="Q160" s="109"/>
    </row>
    <row r="161" spans="1:17" x14ac:dyDescent="0.25">
      <c r="A161" s="83">
        <v>152</v>
      </c>
      <c r="B161" s="84" t="s">
        <v>467</v>
      </c>
      <c r="C161" s="85">
        <v>167.80100354106506</v>
      </c>
      <c r="D161" s="85">
        <v>174.88233149028406</v>
      </c>
      <c r="E161" s="85">
        <v>180.19035041540889</v>
      </c>
      <c r="F161" s="85">
        <v>181.96873677055353</v>
      </c>
      <c r="G161" s="85">
        <v>186.3704890595202</v>
      </c>
      <c r="H161" s="85">
        <v>183.00688203471543</v>
      </c>
      <c r="I161" s="85">
        <v>196.92782476979494</v>
      </c>
      <c r="J161" s="85">
        <v>202.58152866473881</v>
      </c>
      <c r="K161" s="85">
        <v>228.51941439200112</v>
      </c>
      <c r="L161" s="85">
        <v>235.1729287494741</v>
      </c>
      <c r="M161" s="85">
        <v>236.88017439810443</v>
      </c>
      <c r="O161" s="85">
        <f t="shared" si="4"/>
        <v>174.88233149028406</v>
      </c>
      <c r="P161" s="85">
        <f t="shared" si="5"/>
        <v>236.88017439810443</v>
      </c>
      <c r="Q161" s="109"/>
    </row>
    <row r="162" spans="1:17" x14ac:dyDescent="0.25">
      <c r="A162" s="83">
        <v>153</v>
      </c>
      <c r="B162" s="84" t="s">
        <v>124</v>
      </c>
      <c r="C162" s="85">
        <v>100.00124824916242</v>
      </c>
      <c r="D162" s="85">
        <v>100.16440999394564</v>
      </c>
      <c r="E162" s="85">
        <v>102.99358201091715</v>
      </c>
      <c r="F162" s="85">
        <v>103.33629618995677</v>
      </c>
      <c r="G162" s="85">
        <v>100.61707872236532</v>
      </c>
      <c r="H162" s="85">
        <v>100.37142529609673</v>
      </c>
      <c r="I162" s="85">
        <v>101.2370537093116</v>
      </c>
      <c r="J162" s="85">
        <v>101.29105249131922</v>
      </c>
      <c r="K162" s="85">
        <v>101.56604884600449</v>
      </c>
      <c r="L162" s="85">
        <v>102.61070476227796</v>
      </c>
      <c r="M162" s="85">
        <v>105.29114346768542</v>
      </c>
      <c r="O162" s="85">
        <f t="shared" si="4"/>
        <v>100.16440999394564</v>
      </c>
      <c r="P162" s="85">
        <f t="shared" si="5"/>
        <v>105.29114346768542</v>
      </c>
      <c r="Q162" s="109"/>
    </row>
    <row r="163" spans="1:17" x14ac:dyDescent="0.25">
      <c r="A163" s="83">
        <v>154</v>
      </c>
      <c r="B163" s="84" t="s">
        <v>309</v>
      </c>
      <c r="C163" s="85">
        <v>208.84050200725022</v>
      </c>
      <c r="D163" s="85">
        <v>185.64297882506102</v>
      </c>
      <c r="E163" s="85">
        <v>198.63390632786894</v>
      </c>
      <c r="F163" s="85">
        <v>184.64049711136775</v>
      </c>
      <c r="G163" s="85">
        <v>191.7718223549569</v>
      </c>
      <c r="H163" s="85">
        <v>208.76339311183335</v>
      </c>
      <c r="I163" s="85">
        <v>197.14942830636068</v>
      </c>
      <c r="J163" s="85">
        <v>229.73765184594791</v>
      </c>
      <c r="K163" s="85">
        <v>230.21501260224602</v>
      </c>
      <c r="L163" s="85">
        <v>219.54358612541625</v>
      </c>
      <c r="M163" s="85">
        <v>200.75372120084984</v>
      </c>
      <c r="O163" s="85">
        <f t="shared" si="4"/>
        <v>184.64049711136775</v>
      </c>
      <c r="P163" s="85">
        <f t="shared" si="5"/>
        <v>230.21501260224602</v>
      </c>
      <c r="Q163" s="109"/>
    </row>
    <row r="164" spans="1:17" x14ac:dyDescent="0.25">
      <c r="A164" s="83">
        <v>155</v>
      </c>
      <c r="B164" s="84" t="s">
        <v>26</v>
      </c>
      <c r="C164" s="85">
        <v>161.27394648250856</v>
      </c>
      <c r="D164" s="85">
        <v>161.45731483503556</v>
      </c>
      <c r="E164" s="85">
        <v>160.47214184030631</v>
      </c>
      <c r="F164" s="85">
        <v>171.61505204226083</v>
      </c>
      <c r="G164" s="85">
        <v>166.77197454674746</v>
      </c>
      <c r="H164" s="85">
        <v>161.37752968746503</v>
      </c>
      <c r="I164" s="85">
        <v>160.90584076517561</v>
      </c>
      <c r="J164" s="85">
        <v>166.15409199996117</v>
      </c>
      <c r="K164" s="85">
        <v>168.80811250120286</v>
      </c>
      <c r="L164" s="85">
        <v>169.84946107743957</v>
      </c>
      <c r="M164" s="85">
        <v>166.19129174547902</v>
      </c>
      <c r="O164" s="85">
        <f t="shared" si="4"/>
        <v>160.47214184030631</v>
      </c>
      <c r="P164" s="85">
        <f t="shared" si="5"/>
        <v>171.61505204226083</v>
      </c>
      <c r="Q164" s="109"/>
    </row>
    <row r="165" spans="1:17" x14ac:dyDescent="0.25">
      <c r="A165" s="83">
        <v>156</v>
      </c>
      <c r="B165" s="84" t="s">
        <v>468</v>
      </c>
      <c r="C165" s="85">
        <v>0</v>
      </c>
      <c r="D165" s="85">
        <v>0</v>
      </c>
      <c r="E165" s="85">
        <v>0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  <c r="O165" s="85">
        <f t="shared" si="4"/>
        <v>0</v>
      </c>
      <c r="P165" s="85">
        <f t="shared" si="5"/>
        <v>0</v>
      </c>
      <c r="Q165" s="109"/>
    </row>
    <row r="166" spans="1:17" x14ac:dyDescent="0.25">
      <c r="A166" s="83">
        <v>157</v>
      </c>
      <c r="B166" s="84" t="s">
        <v>469</v>
      </c>
      <c r="C166" s="85">
        <v>194.2184823603061</v>
      </c>
      <c r="D166" s="85">
        <v>192.86464482999878</v>
      </c>
      <c r="E166" s="85">
        <v>188.65384716044809</v>
      </c>
      <c r="F166" s="85">
        <v>197.86266546663751</v>
      </c>
      <c r="G166" s="85">
        <v>208.71445547220046</v>
      </c>
      <c r="H166" s="85">
        <v>213.28981096679337</v>
      </c>
      <c r="I166" s="85">
        <v>197.72892725962211</v>
      </c>
      <c r="J166" s="85">
        <v>213.6077993465567</v>
      </c>
      <c r="K166" s="85">
        <v>219.70508810170602</v>
      </c>
      <c r="L166" s="85">
        <v>211.18659437905288</v>
      </c>
      <c r="M166" s="85">
        <v>212.01086047352112</v>
      </c>
      <c r="O166" s="85">
        <f t="shared" si="4"/>
        <v>188.65384716044809</v>
      </c>
      <c r="P166" s="85">
        <f t="shared" si="5"/>
        <v>219.70508810170602</v>
      </c>
      <c r="Q166" s="109"/>
    </row>
    <row r="167" spans="1:17" x14ac:dyDescent="0.25">
      <c r="A167" s="83">
        <v>158</v>
      </c>
      <c r="B167" s="84" t="s">
        <v>125</v>
      </c>
      <c r="C167" s="85">
        <v>127.26925437989003</v>
      </c>
      <c r="D167" s="85">
        <v>129.71744574764361</v>
      </c>
      <c r="E167" s="85">
        <v>121.64081429846662</v>
      </c>
      <c r="F167" s="85">
        <v>127.00313663328917</v>
      </c>
      <c r="G167" s="85">
        <v>131.32767968636745</v>
      </c>
      <c r="H167" s="85">
        <v>129.19041388046662</v>
      </c>
      <c r="I167" s="85">
        <v>135.08157121971288</v>
      </c>
      <c r="J167" s="85">
        <v>134.86461279913047</v>
      </c>
      <c r="K167" s="85">
        <v>133.09470902549532</v>
      </c>
      <c r="L167" s="85">
        <v>142.9363344996961</v>
      </c>
      <c r="M167" s="85">
        <v>149.26833042028539</v>
      </c>
      <c r="O167" s="85">
        <f t="shared" si="4"/>
        <v>121.64081429846662</v>
      </c>
      <c r="P167" s="85">
        <f t="shared" si="5"/>
        <v>149.26833042028539</v>
      </c>
      <c r="Q167" s="109"/>
    </row>
    <row r="168" spans="1:17" x14ac:dyDescent="0.25">
      <c r="A168" s="83">
        <v>159</v>
      </c>
      <c r="B168" s="84" t="s">
        <v>172</v>
      </c>
      <c r="C168" s="85">
        <v>123.16202508197802</v>
      </c>
      <c r="D168" s="85">
        <v>132.52289122063985</v>
      </c>
      <c r="E168" s="85">
        <v>129.31270838563992</v>
      </c>
      <c r="F168" s="85">
        <v>134.18260182526453</v>
      </c>
      <c r="G168" s="85">
        <v>137.52306871110406</v>
      </c>
      <c r="H168" s="85">
        <v>135.61827194324394</v>
      </c>
      <c r="I168" s="85">
        <v>139.43551917734533</v>
      </c>
      <c r="J168" s="85">
        <v>144.23144478941174</v>
      </c>
      <c r="K168" s="85">
        <v>144.31688555246126</v>
      </c>
      <c r="L168" s="85">
        <v>147.45601373513847</v>
      </c>
      <c r="M168" s="85">
        <v>147.27049254316398</v>
      </c>
      <c r="O168" s="85">
        <f t="shared" si="4"/>
        <v>129.31270838563992</v>
      </c>
      <c r="P168" s="85">
        <f t="shared" si="5"/>
        <v>147.45601373513847</v>
      </c>
      <c r="Q168" s="109"/>
    </row>
    <row r="169" spans="1:17" x14ac:dyDescent="0.25">
      <c r="A169" s="83">
        <v>160</v>
      </c>
      <c r="B169" s="84" t="s">
        <v>104</v>
      </c>
      <c r="C169" s="85">
        <v>101.87523769676572</v>
      </c>
      <c r="D169" s="85">
        <v>102.1071833237875</v>
      </c>
      <c r="E169" s="85">
        <v>100.76765320255778</v>
      </c>
      <c r="F169" s="85">
        <v>104.37764936295748</v>
      </c>
      <c r="G169" s="85">
        <v>100</v>
      </c>
      <c r="H169" s="85">
        <v>100</v>
      </c>
      <c r="I169" s="85">
        <v>99.522175056917732</v>
      </c>
      <c r="J169" s="85">
        <v>102.06207324977758</v>
      </c>
      <c r="K169" s="85">
        <v>103.47530667195085</v>
      </c>
      <c r="L169" s="85">
        <v>104.03230704353228</v>
      </c>
      <c r="M169" s="85">
        <v>102.93955979578713</v>
      </c>
      <c r="O169" s="85">
        <f t="shared" si="4"/>
        <v>99.522175056917732</v>
      </c>
      <c r="P169" s="85">
        <f t="shared" si="5"/>
        <v>104.37764936295748</v>
      </c>
      <c r="Q169" s="109"/>
    </row>
    <row r="170" spans="1:17" x14ac:dyDescent="0.25">
      <c r="A170" s="83">
        <v>161</v>
      </c>
      <c r="B170" s="84" t="s">
        <v>173</v>
      </c>
      <c r="C170" s="85">
        <v>110.40226665080067</v>
      </c>
      <c r="D170" s="85">
        <v>113.92900178182586</v>
      </c>
      <c r="E170" s="85">
        <v>111.88854880326504</v>
      </c>
      <c r="F170" s="85">
        <v>115.68506904007856</v>
      </c>
      <c r="G170" s="85">
        <v>115.97069785489794</v>
      </c>
      <c r="H170" s="85">
        <v>114.53426132378199</v>
      </c>
      <c r="I170" s="85">
        <v>116.30245442150333</v>
      </c>
      <c r="J170" s="85">
        <v>123.34401994590149</v>
      </c>
      <c r="K170" s="85">
        <v>130.64474780642536</v>
      </c>
      <c r="L170" s="85">
        <v>137.62022654948331</v>
      </c>
      <c r="M170" s="85">
        <v>142.66109131154013</v>
      </c>
      <c r="O170" s="85">
        <f t="shared" si="4"/>
        <v>111.88854880326504</v>
      </c>
      <c r="P170" s="85">
        <f t="shared" si="5"/>
        <v>142.66109131154013</v>
      </c>
      <c r="Q170" s="109"/>
    </row>
    <row r="171" spans="1:17" x14ac:dyDescent="0.25">
      <c r="A171" s="83">
        <v>162</v>
      </c>
      <c r="B171" s="84" t="s">
        <v>179</v>
      </c>
      <c r="C171" s="85">
        <v>113.42558184686078</v>
      </c>
      <c r="D171" s="85">
        <v>112.98193587179675</v>
      </c>
      <c r="E171" s="85">
        <v>113.76970726055087</v>
      </c>
      <c r="F171" s="85">
        <v>116.6506757907953</v>
      </c>
      <c r="G171" s="85">
        <v>119.29960625840152</v>
      </c>
      <c r="H171" s="85">
        <v>117.42040798483475</v>
      </c>
      <c r="I171" s="85">
        <v>118.81976390025903</v>
      </c>
      <c r="J171" s="85">
        <v>120.65942893622066</v>
      </c>
      <c r="K171" s="85">
        <v>120.99088192179126</v>
      </c>
      <c r="L171" s="85">
        <v>126.56576974524212</v>
      </c>
      <c r="M171" s="85">
        <v>126.44510088488019</v>
      </c>
      <c r="O171" s="85">
        <f t="shared" si="4"/>
        <v>112.98193587179675</v>
      </c>
      <c r="P171" s="85">
        <f t="shared" si="5"/>
        <v>126.56576974524212</v>
      </c>
      <c r="Q171" s="109"/>
    </row>
    <row r="172" spans="1:17" x14ac:dyDescent="0.25">
      <c r="A172" s="83">
        <v>163</v>
      </c>
      <c r="B172" s="84" t="s">
        <v>27</v>
      </c>
      <c r="C172" s="85">
        <v>104.82060600812146</v>
      </c>
      <c r="D172" s="85">
        <v>106.34981450476164</v>
      </c>
      <c r="E172" s="85">
        <v>102.391909887469</v>
      </c>
      <c r="F172" s="85">
        <v>102.41249532157364</v>
      </c>
      <c r="G172" s="85">
        <v>100.05181725959366</v>
      </c>
      <c r="H172" s="85">
        <v>100.28704805492845</v>
      </c>
      <c r="I172" s="85">
        <v>97.142768377339678</v>
      </c>
      <c r="J172" s="85">
        <v>100.10335448245209</v>
      </c>
      <c r="K172" s="85">
        <v>100.01058642829062</v>
      </c>
      <c r="L172" s="85">
        <v>101.95106282746687</v>
      </c>
      <c r="M172" s="85">
        <v>104.22385689606564</v>
      </c>
      <c r="O172" s="85">
        <f t="shared" si="4"/>
        <v>97.142768377339678</v>
      </c>
      <c r="P172" s="85">
        <f t="shared" si="5"/>
        <v>106.34981450476164</v>
      </c>
      <c r="Q172" s="109"/>
    </row>
    <row r="173" spans="1:17" x14ac:dyDescent="0.25">
      <c r="A173" s="83">
        <v>164</v>
      </c>
      <c r="B173" s="84" t="s">
        <v>116</v>
      </c>
      <c r="C173" s="85">
        <v>118.29545206279499</v>
      </c>
      <c r="D173" s="85">
        <v>117.3466426364687</v>
      </c>
      <c r="E173" s="85">
        <v>116.4207232980945</v>
      </c>
      <c r="F173" s="85">
        <v>122.99333203232989</v>
      </c>
      <c r="G173" s="85">
        <v>126.95239068862105</v>
      </c>
      <c r="H173" s="85">
        <v>129.30255010933107</v>
      </c>
      <c r="I173" s="85">
        <v>131.11638405562175</v>
      </c>
      <c r="J173" s="85">
        <v>139.53751012585582</v>
      </c>
      <c r="K173" s="85">
        <v>144.98693419809481</v>
      </c>
      <c r="L173" s="85">
        <v>148.75019268099496</v>
      </c>
      <c r="M173" s="85">
        <v>147.62642220457292</v>
      </c>
      <c r="O173" s="85">
        <f t="shared" si="4"/>
        <v>116.4207232980945</v>
      </c>
      <c r="P173" s="85">
        <f t="shared" si="5"/>
        <v>148.75019268099496</v>
      </c>
      <c r="Q173" s="109"/>
    </row>
    <row r="174" spans="1:17" x14ac:dyDescent="0.25">
      <c r="A174" s="83">
        <v>165</v>
      </c>
      <c r="B174" s="84" t="s">
        <v>28</v>
      </c>
      <c r="C174" s="85">
        <v>108.1772366048429</v>
      </c>
      <c r="D174" s="85">
        <v>106.01319805813085</v>
      </c>
      <c r="E174" s="85">
        <v>104.98839048024892</v>
      </c>
      <c r="F174" s="85">
        <v>105.77501504479385</v>
      </c>
      <c r="G174" s="85">
        <v>100</v>
      </c>
      <c r="H174" s="85">
        <v>100</v>
      </c>
      <c r="I174" s="85">
        <v>101.88435892870049</v>
      </c>
      <c r="J174" s="85">
        <v>103.01849464644499</v>
      </c>
      <c r="K174" s="85">
        <v>103.08272157134002</v>
      </c>
      <c r="L174" s="85">
        <v>105.53508879757554</v>
      </c>
      <c r="M174" s="85">
        <v>105.45274261995819</v>
      </c>
      <c r="O174" s="85">
        <f t="shared" si="4"/>
        <v>100</v>
      </c>
      <c r="P174" s="85">
        <f t="shared" si="5"/>
        <v>106.01319805813085</v>
      </c>
      <c r="Q174" s="109"/>
    </row>
    <row r="175" spans="1:17" x14ac:dyDescent="0.25">
      <c r="A175" s="83">
        <v>166</v>
      </c>
      <c r="B175" s="84" t="s">
        <v>470</v>
      </c>
      <c r="C175" s="85">
        <v>0</v>
      </c>
      <c r="D175" s="85">
        <v>0</v>
      </c>
      <c r="E175" s="85">
        <v>0</v>
      </c>
      <c r="F175" s="85">
        <v>0</v>
      </c>
      <c r="G175" s="85">
        <v>0</v>
      </c>
      <c r="H175" s="85">
        <v>0</v>
      </c>
      <c r="I175" s="85">
        <v>0</v>
      </c>
      <c r="J175" s="85">
        <v>0</v>
      </c>
      <c r="K175" s="85">
        <v>0</v>
      </c>
      <c r="L175" s="85">
        <v>0</v>
      </c>
      <c r="M175" s="85">
        <v>0</v>
      </c>
      <c r="O175" s="85">
        <f t="shared" si="4"/>
        <v>0</v>
      </c>
      <c r="P175" s="85">
        <f t="shared" si="5"/>
        <v>0</v>
      </c>
      <c r="Q175" s="109"/>
    </row>
    <row r="176" spans="1:17" x14ac:dyDescent="0.25">
      <c r="A176" s="83">
        <v>167</v>
      </c>
      <c r="B176" s="84" t="s">
        <v>191</v>
      </c>
      <c r="C176" s="85">
        <v>102.53919352596419</v>
      </c>
      <c r="D176" s="85">
        <v>103.16674399328242</v>
      </c>
      <c r="E176" s="85">
        <v>101.17014199248725</v>
      </c>
      <c r="F176" s="85">
        <v>101.34871822397815</v>
      </c>
      <c r="G176" s="85">
        <v>104.28025738064481</v>
      </c>
      <c r="H176" s="85">
        <v>108.82255359793149</v>
      </c>
      <c r="I176" s="85">
        <v>111.96028355439915</v>
      </c>
      <c r="J176" s="85">
        <v>117.85098693154796</v>
      </c>
      <c r="K176" s="85">
        <v>124.36701469168597</v>
      </c>
      <c r="L176" s="85">
        <v>133.24676721909137</v>
      </c>
      <c r="M176" s="85">
        <v>136.96516604398897</v>
      </c>
      <c r="O176" s="85">
        <f t="shared" si="4"/>
        <v>101.17014199248725</v>
      </c>
      <c r="P176" s="85">
        <f t="shared" si="5"/>
        <v>136.96516604398897</v>
      </c>
      <c r="Q176" s="109"/>
    </row>
    <row r="177" spans="1:17" x14ac:dyDescent="0.25">
      <c r="A177" s="83">
        <v>168</v>
      </c>
      <c r="B177" s="84" t="s">
        <v>117</v>
      </c>
      <c r="C177" s="85">
        <v>131.25248457523216</v>
      </c>
      <c r="D177" s="85">
        <v>129.73589210155416</v>
      </c>
      <c r="E177" s="85">
        <v>128.67105477557496</v>
      </c>
      <c r="F177" s="85">
        <v>132.75927084807319</v>
      </c>
      <c r="G177" s="85">
        <v>139.15465434439085</v>
      </c>
      <c r="H177" s="85">
        <v>137.76646182133686</v>
      </c>
      <c r="I177" s="85">
        <v>135.74472661814016</v>
      </c>
      <c r="J177" s="85">
        <v>134.16784194113046</v>
      </c>
      <c r="K177" s="85">
        <v>139.3555358037857</v>
      </c>
      <c r="L177" s="85">
        <v>147.00735017334301</v>
      </c>
      <c r="M177" s="85">
        <v>151.64972803674169</v>
      </c>
      <c r="O177" s="85">
        <f t="shared" si="4"/>
        <v>128.67105477557496</v>
      </c>
      <c r="P177" s="85">
        <f t="shared" si="5"/>
        <v>151.64972803674169</v>
      </c>
      <c r="Q177" s="109"/>
    </row>
    <row r="178" spans="1:17" x14ac:dyDescent="0.25">
      <c r="A178" s="83">
        <v>169</v>
      </c>
      <c r="B178" s="84" t="s">
        <v>366</v>
      </c>
      <c r="C178" s="85">
        <v>159.62449214586911</v>
      </c>
      <c r="D178" s="85">
        <v>160.31873510434755</v>
      </c>
      <c r="E178" s="85">
        <v>155.77059998722243</v>
      </c>
      <c r="F178" s="85">
        <v>167.93901799588789</v>
      </c>
      <c r="G178" s="85">
        <v>159.19911710352318</v>
      </c>
      <c r="H178" s="85">
        <v>159.50046418529246</v>
      </c>
      <c r="I178" s="85">
        <v>157.05430532634566</v>
      </c>
      <c r="J178" s="85">
        <v>156.44692906731987</v>
      </c>
      <c r="K178" s="85">
        <v>157.09552083232597</v>
      </c>
      <c r="L178" s="85">
        <v>156.7755481040686</v>
      </c>
      <c r="M178" s="85">
        <v>150.79368128038826</v>
      </c>
      <c r="O178" s="85">
        <f t="shared" si="4"/>
        <v>150.79368128038826</v>
      </c>
      <c r="P178" s="85">
        <f t="shared" si="5"/>
        <v>167.93901799588789</v>
      </c>
      <c r="Q178" s="109"/>
    </row>
    <row r="179" spans="1:17" x14ac:dyDescent="0.25">
      <c r="A179" s="83">
        <v>170</v>
      </c>
      <c r="B179" s="84" t="s">
        <v>87</v>
      </c>
      <c r="C179" s="85">
        <v>127.11165230954502</v>
      </c>
      <c r="D179" s="85">
        <v>126.42069308148001</v>
      </c>
      <c r="E179" s="85">
        <v>124.78317410837394</v>
      </c>
      <c r="F179" s="85">
        <v>124.57000804122306</v>
      </c>
      <c r="G179" s="85">
        <v>125.34978952499777</v>
      </c>
      <c r="H179" s="85">
        <v>121.57308035186483</v>
      </c>
      <c r="I179" s="85">
        <v>127.04460490990783</v>
      </c>
      <c r="J179" s="85">
        <v>133.84936804383935</v>
      </c>
      <c r="K179" s="85">
        <v>132.13190326917757</v>
      </c>
      <c r="L179" s="85">
        <v>136.80141240606659</v>
      </c>
      <c r="M179" s="85">
        <v>139.06360752361022</v>
      </c>
      <c r="O179" s="85">
        <f t="shared" si="4"/>
        <v>121.57308035186483</v>
      </c>
      <c r="P179" s="85">
        <f t="shared" si="5"/>
        <v>139.06360752361022</v>
      </c>
      <c r="Q179" s="109"/>
    </row>
    <row r="180" spans="1:17" x14ac:dyDescent="0.25">
      <c r="A180" s="86">
        <v>171</v>
      </c>
      <c r="B180" s="84" t="s">
        <v>272</v>
      </c>
      <c r="C180" s="85">
        <v>114.93617664830819</v>
      </c>
      <c r="D180" s="85">
        <v>111.68871956140276</v>
      </c>
      <c r="E180" s="85">
        <v>105.86279862553589</v>
      </c>
      <c r="F180" s="85">
        <v>111.92755593072923</v>
      </c>
      <c r="G180" s="85">
        <v>110.47593049860775</v>
      </c>
      <c r="H180" s="85">
        <v>108.21632597285382</v>
      </c>
      <c r="I180" s="85">
        <v>112.82885184806577</v>
      </c>
      <c r="J180" s="85">
        <v>113.43197302194503</v>
      </c>
      <c r="K180" s="85">
        <v>117.99124760453448</v>
      </c>
      <c r="L180" s="85">
        <v>121.08499649448999</v>
      </c>
      <c r="M180" s="85">
        <v>123.73669510574786</v>
      </c>
      <c r="O180" s="85">
        <f t="shared" si="4"/>
        <v>105.86279862553589</v>
      </c>
      <c r="P180" s="85">
        <f t="shared" si="5"/>
        <v>123.73669510574786</v>
      </c>
      <c r="Q180" s="109"/>
    </row>
    <row r="181" spans="1:17" x14ac:dyDescent="0.25">
      <c r="A181" s="83">
        <v>172</v>
      </c>
      <c r="B181" s="84" t="s">
        <v>144</v>
      </c>
      <c r="C181" s="85">
        <v>130.13061329432759</v>
      </c>
      <c r="D181" s="85">
        <v>133.27049887479856</v>
      </c>
      <c r="E181" s="85">
        <v>142.12071403826496</v>
      </c>
      <c r="F181" s="85">
        <v>139.60065952289088</v>
      </c>
      <c r="G181" s="85">
        <v>143.15082141087689</v>
      </c>
      <c r="H181" s="85">
        <v>139.86083529451113</v>
      </c>
      <c r="I181" s="85">
        <v>141.49978146263811</v>
      </c>
      <c r="J181" s="85">
        <v>147.82007408803725</v>
      </c>
      <c r="K181" s="85">
        <v>156.04535218080719</v>
      </c>
      <c r="L181" s="85">
        <v>157.97163123854486</v>
      </c>
      <c r="M181" s="85">
        <v>165.52156203448624</v>
      </c>
      <c r="O181" s="85">
        <f t="shared" si="4"/>
        <v>133.27049887479856</v>
      </c>
      <c r="P181" s="85">
        <f t="shared" si="5"/>
        <v>165.52156203448624</v>
      </c>
      <c r="Q181" s="109"/>
    </row>
    <row r="182" spans="1:17" x14ac:dyDescent="0.25">
      <c r="A182" s="83">
        <v>173</v>
      </c>
      <c r="B182" s="84" t="s">
        <v>471</v>
      </c>
      <c r="C182" s="85">
        <v>165.05402237388378</v>
      </c>
      <c r="D182" s="85">
        <v>169.73796997930253</v>
      </c>
      <c r="E182" s="85">
        <v>158.6957417169738</v>
      </c>
      <c r="F182" s="85">
        <v>170.91413037544061</v>
      </c>
      <c r="G182" s="85">
        <v>167.84544058246459</v>
      </c>
      <c r="H182" s="85">
        <v>165.22454253960146</v>
      </c>
      <c r="I182" s="85">
        <v>168.32291429693339</v>
      </c>
      <c r="J182" s="85">
        <v>157.42773800518884</v>
      </c>
      <c r="K182" s="85">
        <v>158.16369788304439</v>
      </c>
      <c r="L182" s="85">
        <v>171.4972767735922</v>
      </c>
      <c r="M182" s="85">
        <v>190.6143761248664</v>
      </c>
      <c r="O182" s="85">
        <f t="shared" si="4"/>
        <v>157.42773800518884</v>
      </c>
      <c r="P182" s="85">
        <f t="shared" si="5"/>
        <v>190.6143761248664</v>
      </c>
      <c r="Q182" s="109"/>
    </row>
    <row r="183" spans="1:17" x14ac:dyDescent="0.25">
      <c r="A183" s="83">
        <v>174</v>
      </c>
      <c r="B183" s="84" t="s">
        <v>126</v>
      </c>
      <c r="C183" s="85">
        <v>123.47469980141801</v>
      </c>
      <c r="D183" s="85">
        <v>125.1752370681686</v>
      </c>
      <c r="E183" s="85">
        <v>125.86565952083353</v>
      </c>
      <c r="F183" s="85">
        <v>134.5721771558577</v>
      </c>
      <c r="G183" s="85">
        <v>129.47350986697595</v>
      </c>
      <c r="H183" s="85">
        <v>131.19714458732139</v>
      </c>
      <c r="I183" s="85">
        <v>135.89913563177851</v>
      </c>
      <c r="J183" s="85">
        <v>133.51075283776038</v>
      </c>
      <c r="K183" s="85">
        <v>136.02783637182719</v>
      </c>
      <c r="L183" s="85">
        <v>140.78668040702419</v>
      </c>
      <c r="M183" s="85">
        <v>139.67886828539596</v>
      </c>
      <c r="O183" s="85">
        <f t="shared" si="4"/>
        <v>125.1752370681686</v>
      </c>
      <c r="P183" s="85">
        <f t="shared" si="5"/>
        <v>140.78668040702419</v>
      </c>
      <c r="Q183" s="109"/>
    </row>
    <row r="184" spans="1:17" x14ac:dyDescent="0.25">
      <c r="A184" s="83">
        <v>175</v>
      </c>
      <c r="B184" s="84" t="s">
        <v>472</v>
      </c>
      <c r="C184" s="85">
        <v>114.46882358735589</v>
      </c>
      <c r="D184" s="85">
        <v>115.66012387706883</v>
      </c>
      <c r="E184" s="85">
        <v>114.07773597129911</v>
      </c>
      <c r="F184" s="85">
        <v>119.44374410651083</v>
      </c>
      <c r="G184" s="85">
        <v>121.2735740349609</v>
      </c>
      <c r="H184" s="85">
        <v>123.08676556547336</v>
      </c>
      <c r="I184" s="85">
        <v>127.58217485421849</v>
      </c>
      <c r="J184" s="85">
        <v>135.39713622335344</v>
      </c>
      <c r="K184" s="85">
        <v>141.45706997044542</v>
      </c>
      <c r="L184" s="85">
        <v>147.14081772529875</v>
      </c>
      <c r="M184" s="85">
        <v>149.9565669155152</v>
      </c>
      <c r="O184" s="85">
        <f t="shared" si="4"/>
        <v>114.07773597129911</v>
      </c>
      <c r="P184" s="85">
        <f t="shared" si="5"/>
        <v>149.9565669155152</v>
      </c>
      <c r="Q184" s="109"/>
    </row>
    <row r="185" spans="1:17" x14ac:dyDescent="0.25">
      <c r="A185" s="83">
        <v>176</v>
      </c>
      <c r="B185" s="84" t="s">
        <v>29</v>
      </c>
      <c r="C185" s="85">
        <v>121.97118879680293</v>
      </c>
      <c r="D185" s="85">
        <v>121.24899233672166</v>
      </c>
      <c r="E185" s="85">
        <v>112.79922003828015</v>
      </c>
      <c r="F185" s="85">
        <v>113.32888041901295</v>
      </c>
      <c r="G185" s="85">
        <v>117.57297248972269</v>
      </c>
      <c r="H185" s="85">
        <v>113.22724069016164</v>
      </c>
      <c r="I185" s="85">
        <v>121.34567108409786</v>
      </c>
      <c r="J185" s="85">
        <v>124.68307328131323</v>
      </c>
      <c r="K185" s="85">
        <v>131.17339094987926</v>
      </c>
      <c r="L185" s="85">
        <v>132.5678703272084</v>
      </c>
      <c r="M185" s="85">
        <v>133.03185416053941</v>
      </c>
      <c r="O185" s="85">
        <f t="shared" si="4"/>
        <v>112.79922003828015</v>
      </c>
      <c r="P185" s="85">
        <f t="shared" si="5"/>
        <v>133.03185416053941</v>
      </c>
      <c r="Q185" s="109"/>
    </row>
    <row r="186" spans="1:17" x14ac:dyDescent="0.25">
      <c r="A186" s="83">
        <v>177</v>
      </c>
      <c r="B186" s="84" t="s">
        <v>127</v>
      </c>
      <c r="C186" s="85">
        <v>110.08559408000849</v>
      </c>
      <c r="D186" s="85">
        <v>112.10076444246073</v>
      </c>
      <c r="E186" s="85">
        <v>113.69948953605657</v>
      </c>
      <c r="F186" s="85">
        <v>123.27158270604971</v>
      </c>
      <c r="G186" s="85">
        <v>122.09028683894347</v>
      </c>
      <c r="H186" s="85">
        <v>123.52505498831508</v>
      </c>
      <c r="I186" s="85">
        <v>125.11291718133066</v>
      </c>
      <c r="J186" s="85">
        <v>132.17480585337341</v>
      </c>
      <c r="K186" s="85">
        <v>130.71631327264902</v>
      </c>
      <c r="L186" s="85">
        <v>134.12250614803494</v>
      </c>
      <c r="M186" s="85">
        <v>136.77725133401748</v>
      </c>
      <c r="O186" s="85">
        <f t="shared" si="4"/>
        <v>112.10076444246073</v>
      </c>
      <c r="P186" s="85">
        <f t="shared" si="5"/>
        <v>136.77725133401748</v>
      </c>
      <c r="Q186" s="109"/>
    </row>
    <row r="187" spans="1:17" x14ac:dyDescent="0.25">
      <c r="A187" s="83">
        <v>178</v>
      </c>
      <c r="B187" s="84" t="s">
        <v>241</v>
      </c>
      <c r="C187" s="85">
        <v>123.07166781600544</v>
      </c>
      <c r="D187" s="85">
        <v>109.11857415362995</v>
      </c>
      <c r="E187" s="85">
        <v>100.03757774398623</v>
      </c>
      <c r="F187" s="85">
        <v>105.66267119319681</v>
      </c>
      <c r="G187" s="85">
        <v>103.14479524895441</v>
      </c>
      <c r="H187" s="85">
        <v>103.07627518611504</v>
      </c>
      <c r="I187" s="85">
        <v>105.77694260869212</v>
      </c>
      <c r="J187" s="85">
        <v>107.79546638110065</v>
      </c>
      <c r="K187" s="85">
        <v>108.11153669568733</v>
      </c>
      <c r="L187" s="85">
        <v>109.69164192595284</v>
      </c>
      <c r="M187" s="85">
        <v>110.42171456845485</v>
      </c>
      <c r="O187" s="85">
        <f t="shared" si="4"/>
        <v>100.03757774398623</v>
      </c>
      <c r="P187" s="85">
        <f t="shared" si="5"/>
        <v>110.42171456845485</v>
      </c>
      <c r="Q187" s="109"/>
    </row>
    <row r="188" spans="1:17" x14ac:dyDescent="0.25">
      <c r="A188" s="83">
        <v>179</v>
      </c>
      <c r="B188" s="84" t="s">
        <v>473</v>
      </c>
      <c r="C188" s="85">
        <v>0</v>
      </c>
      <c r="D188" s="85">
        <v>0</v>
      </c>
      <c r="E188" s="85">
        <v>0</v>
      </c>
      <c r="F188" s="85">
        <v>0</v>
      </c>
      <c r="G188" s="85">
        <v>0</v>
      </c>
      <c r="H188" s="85">
        <v>0</v>
      </c>
      <c r="I188" s="85">
        <v>0</v>
      </c>
      <c r="J188" s="85">
        <v>0</v>
      </c>
      <c r="K188" s="85">
        <v>0</v>
      </c>
      <c r="L188" s="85">
        <v>0</v>
      </c>
      <c r="M188" s="85">
        <v>0</v>
      </c>
      <c r="O188" s="85">
        <f t="shared" si="4"/>
        <v>0</v>
      </c>
      <c r="P188" s="85">
        <f t="shared" si="5"/>
        <v>0</v>
      </c>
      <c r="Q188" s="109"/>
    </row>
    <row r="189" spans="1:17" x14ac:dyDescent="0.25">
      <c r="A189" s="83">
        <v>180</v>
      </c>
      <c r="B189" s="84" t="s">
        <v>474</v>
      </c>
      <c r="C189" s="85">
        <v>0</v>
      </c>
      <c r="D189" s="85">
        <v>0</v>
      </c>
      <c r="E189" s="85">
        <v>0</v>
      </c>
      <c r="F189" s="85">
        <v>0</v>
      </c>
      <c r="G189" s="85">
        <v>0</v>
      </c>
      <c r="H189" s="85">
        <v>0</v>
      </c>
      <c r="I189" s="85">
        <v>0</v>
      </c>
      <c r="J189" s="85">
        <v>0</v>
      </c>
      <c r="K189" s="85">
        <v>0</v>
      </c>
      <c r="L189" s="85">
        <v>0</v>
      </c>
      <c r="M189" s="85">
        <v>0</v>
      </c>
      <c r="O189" s="85">
        <f t="shared" si="4"/>
        <v>0</v>
      </c>
      <c r="P189" s="85">
        <f t="shared" si="5"/>
        <v>0</v>
      </c>
      <c r="Q189" s="109"/>
    </row>
    <row r="190" spans="1:17" x14ac:dyDescent="0.25">
      <c r="A190" s="83">
        <v>181</v>
      </c>
      <c r="B190" s="84" t="s">
        <v>105</v>
      </c>
      <c r="C190" s="85">
        <v>100.2497502173651</v>
      </c>
      <c r="D190" s="85">
        <v>100.49319412474087</v>
      </c>
      <c r="E190" s="85">
        <v>100.57575003586297</v>
      </c>
      <c r="F190" s="85">
        <v>106.48159227801142</v>
      </c>
      <c r="G190" s="85">
        <v>102.21146412498139</v>
      </c>
      <c r="H190" s="85">
        <v>103.27582623913953</v>
      </c>
      <c r="I190" s="85">
        <v>99.983379897841061</v>
      </c>
      <c r="J190" s="85">
        <v>101.51933275235901</v>
      </c>
      <c r="K190" s="85">
        <v>102.86180450522266</v>
      </c>
      <c r="L190" s="85">
        <v>106.11536313247443</v>
      </c>
      <c r="M190" s="85">
        <v>106.74449559766697</v>
      </c>
      <c r="O190" s="85">
        <f t="shared" si="4"/>
        <v>99.983379897841061</v>
      </c>
      <c r="P190" s="85">
        <f t="shared" si="5"/>
        <v>106.74449559766697</v>
      </c>
      <c r="Q190" s="109"/>
    </row>
    <row r="191" spans="1:17" x14ac:dyDescent="0.25">
      <c r="A191" s="83">
        <v>182</v>
      </c>
      <c r="B191" s="84" t="s">
        <v>273</v>
      </c>
      <c r="C191" s="85">
        <v>107.28868227277314</v>
      </c>
      <c r="D191" s="85">
        <v>106.77804506151298</v>
      </c>
      <c r="E191" s="85">
        <v>106.04131038098663</v>
      </c>
      <c r="F191" s="85">
        <v>108.22597553192151</v>
      </c>
      <c r="G191" s="85">
        <v>105.56207924695727</v>
      </c>
      <c r="H191" s="85">
        <v>106.74455076741336</v>
      </c>
      <c r="I191" s="85">
        <v>108.89587782269285</v>
      </c>
      <c r="J191" s="85">
        <v>113.44113005468792</v>
      </c>
      <c r="K191" s="85">
        <v>116.03250779076764</v>
      </c>
      <c r="L191" s="85">
        <v>120.32276527213455</v>
      </c>
      <c r="M191" s="85">
        <v>130.65120424154105</v>
      </c>
      <c r="O191" s="85">
        <f t="shared" si="4"/>
        <v>105.56207924695727</v>
      </c>
      <c r="P191" s="85">
        <f t="shared" si="5"/>
        <v>130.65120424154105</v>
      </c>
      <c r="Q191" s="109"/>
    </row>
    <row r="192" spans="1:17" x14ac:dyDescent="0.25">
      <c r="A192" s="83">
        <v>183</v>
      </c>
      <c r="B192" s="84" t="s">
        <v>475</v>
      </c>
      <c r="C192" s="85">
        <v>0</v>
      </c>
      <c r="D192" s="85">
        <v>0</v>
      </c>
      <c r="E192" s="85">
        <v>0</v>
      </c>
      <c r="F192" s="85">
        <v>0</v>
      </c>
      <c r="G192" s="85">
        <v>0</v>
      </c>
      <c r="H192" s="85">
        <v>0</v>
      </c>
      <c r="I192" s="85">
        <v>0</v>
      </c>
      <c r="J192" s="85">
        <v>0</v>
      </c>
      <c r="K192" s="85">
        <v>0</v>
      </c>
      <c r="L192" s="85">
        <v>0</v>
      </c>
      <c r="M192" s="85">
        <v>0</v>
      </c>
      <c r="O192" s="85">
        <f t="shared" si="4"/>
        <v>0</v>
      </c>
      <c r="P192" s="85">
        <f t="shared" si="5"/>
        <v>0</v>
      </c>
      <c r="Q192" s="109"/>
    </row>
    <row r="193" spans="1:17" x14ac:dyDescent="0.25">
      <c r="A193" s="83">
        <v>184</v>
      </c>
      <c r="B193" s="84" t="s">
        <v>476</v>
      </c>
      <c r="C193" s="85">
        <v>131.50953922526759</v>
      </c>
      <c r="D193" s="85">
        <v>131.49737783116916</v>
      </c>
      <c r="E193" s="85">
        <v>134.96996486122598</v>
      </c>
      <c r="F193" s="85">
        <v>137.58470809975489</v>
      </c>
      <c r="G193" s="85">
        <v>141.94195070802161</v>
      </c>
      <c r="H193" s="85">
        <v>144.04268133201163</v>
      </c>
      <c r="I193" s="85">
        <v>144.00578626158364</v>
      </c>
      <c r="J193" s="85">
        <v>156.38856242594332</v>
      </c>
      <c r="K193" s="85">
        <v>155.11081193207994</v>
      </c>
      <c r="L193" s="85">
        <v>167.3618432016695</v>
      </c>
      <c r="M193" s="85">
        <v>183.74554945209076</v>
      </c>
      <c r="O193" s="85">
        <f t="shared" si="4"/>
        <v>131.49737783116916</v>
      </c>
      <c r="P193" s="85">
        <f t="shared" si="5"/>
        <v>183.74554945209076</v>
      </c>
      <c r="Q193" s="109"/>
    </row>
    <row r="194" spans="1:17" x14ac:dyDescent="0.25">
      <c r="A194" s="83">
        <v>185</v>
      </c>
      <c r="B194" s="84" t="s">
        <v>88</v>
      </c>
      <c r="C194" s="85">
        <v>110.22861133344468</v>
      </c>
      <c r="D194" s="85">
        <v>109.75799968116482</v>
      </c>
      <c r="E194" s="85">
        <v>112.92651868838031</v>
      </c>
      <c r="F194" s="85">
        <v>113.96983846203153</v>
      </c>
      <c r="G194" s="85">
        <v>110.83136536919002</v>
      </c>
      <c r="H194" s="85">
        <v>107.80596893038343</v>
      </c>
      <c r="I194" s="85">
        <v>108.48871120953871</v>
      </c>
      <c r="J194" s="85">
        <v>110.8312338164273</v>
      </c>
      <c r="K194" s="85">
        <v>113.63615343248547</v>
      </c>
      <c r="L194" s="85">
        <v>116.46463794675694</v>
      </c>
      <c r="M194" s="85">
        <v>118.73917133466134</v>
      </c>
      <c r="O194" s="85">
        <f t="shared" si="4"/>
        <v>107.80596893038343</v>
      </c>
      <c r="P194" s="85">
        <f t="shared" si="5"/>
        <v>118.73917133466134</v>
      </c>
      <c r="Q194" s="109"/>
    </row>
    <row r="195" spans="1:17" x14ac:dyDescent="0.25">
      <c r="A195" s="83">
        <v>186</v>
      </c>
      <c r="B195" s="84" t="s">
        <v>180</v>
      </c>
      <c r="C195" s="85">
        <v>118.14408869499036</v>
      </c>
      <c r="D195" s="85">
        <v>120.07632625249389</v>
      </c>
      <c r="E195" s="85">
        <v>117.91410540358291</v>
      </c>
      <c r="F195" s="85">
        <v>123.58821504113567</v>
      </c>
      <c r="G195" s="85">
        <v>124.54404761113524</v>
      </c>
      <c r="H195" s="85">
        <v>126.37299198096619</v>
      </c>
      <c r="I195" s="85">
        <v>129.57632159526611</v>
      </c>
      <c r="J195" s="85">
        <v>131.4081048543683</v>
      </c>
      <c r="K195" s="85">
        <v>134.00809327726307</v>
      </c>
      <c r="L195" s="85">
        <v>137.62492494491028</v>
      </c>
      <c r="M195" s="85">
        <v>143.69473104032178</v>
      </c>
      <c r="O195" s="85">
        <f t="shared" si="4"/>
        <v>117.91410540358291</v>
      </c>
      <c r="P195" s="85">
        <f t="shared" si="5"/>
        <v>143.69473104032178</v>
      </c>
      <c r="Q195" s="109"/>
    </row>
    <row r="196" spans="1:17" x14ac:dyDescent="0.25">
      <c r="A196" s="83">
        <v>187</v>
      </c>
      <c r="B196" s="84" t="s">
        <v>89</v>
      </c>
      <c r="C196" s="85">
        <v>113.70166842050835</v>
      </c>
      <c r="D196" s="85">
        <v>110.14664590394345</v>
      </c>
      <c r="E196" s="85">
        <v>115.26032266452764</v>
      </c>
      <c r="F196" s="85">
        <v>115.72136392414971</v>
      </c>
      <c r="G196" s="85">
        <v>114.18760323245318</v>
      </c>
      <c r="H196" s="85">
        <v>116.01609417485024</v>
      </c>
      <c r="I196" s="85">
        <v>119.3322659202971</v>
      </c>
      <c r="J196" s="85">
        <v>125.19550335308203</v>
      </c>
      <c r="K196" s="85">
        <v>129.8884575937754</v>
      </c>
      <c r="L196" s="85">
        <v>138.5731238174711</v>
      </c>
      <c r="M196" s="85">
        <v>147.58222412671279</v>
      </c>
      <c r="O196" s="85">
        <f t="shared" si="4"/>
        <v>110.14664590394345</v>
      </c>
      <c r="P196" s="85">
        <f t="shared" si="5"/>
        <v>147.58222412671279</v>
      </c>
      <c r="Q196" s="109"/>
    </row>
    <row r="197" spans="1:17" x14ac:dyDescent="0.25">
      <c r="A197" s="83">
        <v>188</v>
      </c>
      <c r="B197" s="84" t="s">
        <v>477</v>
      </c>
      <c r="C197" s="85">
        <v>0</v>
      </c>
      <c r="D197" s="85">
        <v>0</v>
      </c>
      <c r="E197" s="85">
        <v>0</v>
      </c>
      <c r="F197" s="85">
        <v>0</v>
      </c>
      <c r="G197" s="85">
        <v>0</v>
      </c>
      <c r="H197" s="85">
        <v>0</v>
      </c>
      <c r="I197" s="85">
        <v>0</v>
      </c>
      <c r="J197" s="85">
        <v>0</v>
      </c>
      <c r="K197" s="85">
        <v>0</v>
      </c>
      <c r="L197" s="85">
        <v>0</v>
      </c>
      <c r="M197" s="85">
        <v>0</v>
      </c>
      <c r="O197" s="85">
        <f t="shared" si="4"/>
        <v>0</v>
      </c>
      <c r="P197" s="85">
        <f t="shared" si="5"/>
        <v>0</v>
      </c>
      <c r="Q197" s="109"/>
    </row>
    <row r="198" spans="1:17" x14ac:dyDescent="0.25">
      <c r="A198" s="83">
        <v>189</v>
      </c>
      <c r="B198" s="84" t="s">
        <v>38</v>
      </c>
      <c r="C198" s="85">
        <v>121.47151282153685</v>
      </c>
      <c r="D198" s="85">
        <v>115.77295325116599</v>
      </c>
      <c r="E198" s="85">
        <v>115.57352662512412</v>
      </c>
      <c r="F198" s="85">
        <v>115.84778477163633</v>
      </c>
      <c r="G198" s="85">
        <v>119.92942532251878</v>
      </c>
      <c r="H198" s="85">
        <v>117.99870594391581</v>
      </c>
      <c r="I198" s="85">
        <v>124.1414952500226</v>
      </c>
      <c r="J198" s="85">
        <v>130.92634220436565</v>
      </c>
      <c r="K198" s="85">
        <v>132.04660597863477</v>
      </c>
      <c r="L198" s="85">
        <v>136.8224601764216</v>
      </c>
      <c r="M198" s="85">
        <v>140.06581935816317</v>
      </c>
      <c r="O198" s="85">
        <f t="shared" si="4"/>
        <v>115.57352662512412</v>
      </c>
      <c r="P198" s="85">
        <f t="shared" si="5"/>
        <v>140.06581935816317</v>
      </c>
      <c r="Q198" s="109"/>
    </row>
    <row r="199" spans="1:17" x14ac:dyDescent="0.25">
      <c r="A199" s="83">
        <v>190</v>
      </c>
      <c r="B199" s="84" t="s">
        <v>478</v>
      </c>
      <c r="C199" s="85">
        <v>0</v>
      </c>
      <c r="D199" s="85">
        <v>0</v>
      </c>
      <c r="E199" s="85">
        <v>0</v>
      </c>
      <c r="F199" s="85">
        <v>0</v>
      </c>
      <c r="G199" s="85">
        <v>0</v>
      </c>
      <c r="H199" s="85">
        <v>0</v>
      </c>
      <c r="I199" s="85">
        <v>0</v>
      </c>
      <c r="J199" s="85">
        <v>0</v>
      </c>
      <c r="K199" s="85">
        <v>0</v>
      </c>
      <c r="L199" s="85">
        <v>0</v>
      </c>
      <c r="M199" s="85">
        <v>0</v>
      </c>
      <c r="O199" s="85">
        <f t="shared" si="4"/>
        <v>0</v>
      </c>
      <c r="P199" s="85">
        <f t="shared" si="5"/>
        <v>0</v>
      </c>
      <c r="Q199" s="109"/>
    </row>
    <row r="200" spans="1:17" x14ac:dyDescent="0.25">
      <c r="A200" s="83">
        <v>191</v>
      </c>
      <c r="B200" s="84" t="s">
        <v>254</v>
      </c>
      <c r="C200" s="85">
        <v>102.91312307990152</v>
      </c>
      <c r="D200" s="85">
        <v>102.96974421006217</v>
      </c>
      <c r="E200" s="85">
        <v>102.20280667725645</v>
      </c>
      <c r="F200" s="85">
        <v>108.51890969670686</v>
      </c>
      <c r="G200" s="85">
        <v>104.91308064329768</v>
      </c>
      <c r="H200" s="85">
        <v>104.3469418746277</v>
      </c>
      <c r="I200" s="85">
        <v>111.80759516333758</v>
      </c>
      <c r="J200" s="85">
        <v>115.94326773859689</v>
      </c>
      <c r="K200" s="85">
        <v>121.34083483062506</v>
      </c>
      <c r="L200" s="85">
        <v>130.10068537235821</v>
      </c>
      <c r="M200" s="85">
        <v>135.16822993331189</v>
      </c>
      <c r="O200" s="85">
        <f t="shared" si="4"/>
        <v>102.20280667725645</v>
      </c>
      <c r="P200" s="85">
        <f t="shared" si="5"/>
        <v>135.16822993331189</v>
      </c>
      <c r="Q200" s="109"/>
    </row>
    <row r="201" spans="1:17" x14ac:dyDescent="0.25">
      <c r="A201" s="83">
        <v>192</v>
      </c>
      <c r="B201" s="84" t="s">
        <v>479</v>
      </c>
      <c r="C201" s="85">
        <v>0</v>
      </c>
      <c r="D201" s="85">
        <v>0</v>
      </c>
      <c r="E201" s="85">
        <v>0</v>
      </c>
      <c r="F201" s="85">
        <v>0</v>
      </c>
      <c r="G201" s="85">
        <v>0</v>
      </c>
      <c r="H201" s="85">
        <v>0</v>
      </c>
      <c r="I201" s="85">
        <v>0</v>
      </c>
      <c r="J201" s="85">
        <v>0</v>
      </c>
      <c r="K201" s="85">
        <v>0</v>
      </c>
      <c r="L201" s="85">
        <v>0</v>
      </c>
      <c r="M201" s="85">
        <v>0</v>
      </c>
      <c r="O201" s="85">
        <f t="shared" si="4"/>
        <v>0</v>
      </c>
      <c r="P201" s="85">
        <f t="shared" si="5"/>
        <v>0</v>
      </c>
      <c r="Q201" s="109"/>
    </row>
    <row r="202" spans="1:17" x14ac:dyDescent="0.25">
      <c r="A202" s="83">
        <v>193</v>
      </c>
      <c r="B202" s="84" t="s">
        <v>480</v>
      </c>
      <c r="C202" s="85">
        <v>0</v>
      </c>
      <c r="D202" s="85">
        <v>0</v>
      </c>
      <c r="E202" s="85">
        <v>0</v>
      </c>
      <c r="F202" s="85">
        <v>0</v>
      </c>
      <c r="G202" s="85"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85">
        <v>0</v>
      </c>
      <c r="O202" s="85">
        <f t="shared" si="4"/>
        <v>0</v>
      </c>
      <c r="P202" s="85">
        <f t="shared" si="5"/>
        <v>0</v>
      </c>
      <c r="Q202" s="109"/>
    </row>
    <row r="203" spans="1:17" x14ac:dyDescent="0.25">
      <c r="A203" s="83">
        <v>194</v>
      </c>
      <c r="B203" s="84" t="s">
        <v>481</v>
      </c>
      <c r="C203" s="85">
        <v>0</v>
      </c>
      <c r="D203" s="85">
        <v>0</v>
      </c>
      <c r="E203" s="85">
        <v>0</v>
      </c>
      <c r="F203" s="85">
        <v>0</v>
      </c>
      <c r="G203" s="85">
        <v>0</v>
      </c>
      <c r="H203" s="85">
        <v>0</v>
      </c>
      <c r="I203" s="85">
        <v>0</v>
      </c>
      <c r="J203" s="85">
        <v>0</v>
      </c>
      <c r="K203" s="85">
        <v>0</v>
      </c>
      <c r="L203" s="85">
        <v>0</v>
      </c>
      <c r="M203" s="85">
        <v>0</v>
      </c>
      <c r="O203" s="85">
        <f t="shared" ref="O203:O266" si="6">MIN(D203:M203)</f>
        <v>0</v>
      </c>
      <c r="P203" s="85">
        <f t="shared" ref="P203:P266" si="7">MAX(D203:M203)</f>
        <v>0</v>
      </c>
      <c r="Q203" s="109"/>
    </row>
    <row r="204" spans="1:17" x14ac:dyDescent="0.25">
      <c r="A204" s="83">
        <v>195</v>
      </c>
      <c r="B204" s="84" t="s">
        <v>482</v>
      </c>
      <c r="C204" s="85">
        <v>0</v>
      </c>
      <c r="D204" s="85">
        <v>0</v>
      </c>
      <c r="E204" s="85">
        <v>0</v>
      </c>
      <c r="F204" s="85">
        <v>0</v>
      </c>
      <c r="G204" s="85">
        <v>0</v>
      </c>
      <c r="H204" s="85">
        <v>0</v>
      </c>
      <c r="I204" s="85">
        <v>0</v>
      </c>
      <c r="J204" s="85">
        <v>0</v>
      </c>
      <c r="K204" s="85">
        <v>0</v>
      </c>
      <c r="L204" s="85">
        <v>0</v>
      </c>
      <c r="M204" s="85">
        <v>0</v>
      </c>
      <c r="O204" s="85">
        <f t="shared" si="6"/>
        <v>0</v>
      </c>
      <c r="P204" s="85">
        <f t="shared" si="7"/>
        <v>0</v>
      </c>
      <c r="Q204" s="109"/>
    </row>
    <row r="205" spans="1:17" x14ac:dyDescent="0.25">
      <c r="A205" s="83">
        <v>196</v>
      </c>
      <c r="B205" s="84" t="s">
        <v>231</v>
      </c>
      <c r="C205" s="85">
        <v>116.54381035820404</v>
      </c>
      <c r="D205" s="85">
        <v>110.16511782869843</v>
      </c>
      <c r="E205" s="85">
        <v>109.33642334119018</v>
      </c>
      <c r="F205" s="85">
        <v>107.74162861294514</v>
      </c>
      <c r="G205" s="85">
        <v>109.2154906414186</v>
      </c>
      <c r="H205" s="85">
        <v>123.38900863589429</v>
      </c>
      <c r="I205" s="85">
        <v>126.41760289500421</v>
      </c>
      <c r="J205" s="85">
        <v>135.88856264925766</v>
      </c>
      <c r="K205" s="85">
        <v>145.29341280320585</v>
      </c>
      <c r="L205" s="85">
        <v>150.49793889510863</v>
      </c>
      <c r="M205" s="85">
        <v>150.97623780447501</v>
      </c>
      <c r="O205" s="85">
        <f t="shared" si="6"/>
        <v>107.74162861294514</v>
      </c>
      <c r="P205" s="85">
        <f t="shared" si="7"/>
        <v>150.97623780447501</v>
      </c>
      <c r="Q205" s="109"/>
    </row>
    <row r="206" spans="1:17" x14ac:dyDescent="0.25">
      <c r="A206" s="83">
        <v>197</v>
      </c>
      <c r="B206" s="84" t="s">
        <v>483</v>
      </c>
      <c r="C206" s="85">
        <v>241.51618401009389</v>
      </c>
      <c r="D206" s="85">
        <v>239.03055834177619</v>
      </c>
      <c r="E206" s="85">
        <v>233.9248537467534</v>
      </c>
      <c r="F206" s="85">
        <v>237.18030745436397</v>
      </c>
      <c r="G206" s="85">
        <v>219.7455682894811</v>
      </c>
      <c r="H206" s="85">
        <v>212.7347089179915</v>
      </c>
      <c r="I206" s="85">
        <v>202.90132092848503</v>
      </c>
      <c r="J206" s="85">
        <v>201.40279175002206</v>
      </c>
      <c r="K206" s="85">
        <v>195.42959143683302</v>
      </c>
      <c r="L206" s="85">
        <v>197.5552187580457</v>
      </c>
      <c r="M206" s="85">
        <v>199.48419349482609</v>
      </c>
      <c r="O206" s="85">
        <f t="shared" si="6"/>
        <v>195.42959143683302</v>
      </c>
      <c r="P206" s="85">
        <f t="shared" si="7"/>
        <v>239.03055834177619</v>
      </c>
      <c r="Q206" s="109"/>
    </row>
    <row r="207" spans="1:17" x14ac:dyDescent="0.25">
      <c r="A207" s="83">
        <v>198</v>
      </c>
      <c r="B207" s="84" t="s">
        <v>39</v>
      </c>
      <c r="C207" s="85">
        <v>132.42672932431262</v>
      </c>
      <c r="D207" s="85">
        <v>130.0336345374557</v>
      </c>
      <c r="E207" s="85">
        <v>125.51891055241245</v>
      </c>
      <c r="F207" s="85">
        <v>128.90605406252089</v>
      </c>
      <c r="G207" s="85">
        <v>123.51983507008538</v>
      </c>
      <c r="H207" s="85">
        <v>119.46565742271518</v>
      </c>
      <c r="I207" s="85">
        <v>127.45320105432796</v>
      </c>
      <c r="J207" s="85">
        <v>127.17030610138957</v>
      </c>
      <c r="K207" s="85">
        <v>127.3231804029797</v>
      </c>
      <c r="L207" s="85">
        <v>130.64311298824109</v>
      </c>
      <c r="M207" s="85">
        <v>140.21108373791162</v>
      </c>
      <c r="O207" s="85">
        <f t="shared" si="6"/>
        <v>119.46565742271518</v>
      </c>
      <c r="P207" s="85">
        <f t="shared" si="7"/>
        <v>140.21108373791162</v>
      </c>
      <c r="Q207" s="109"/>
    </row>
    <row r="208" spans="1:17" x14ac:dyDescent="0.25">
      <c r="A208" s="83">
        <v>199</v>
      </c>
      <c r="B208" s="84" t="s">
        <v>162</v>
      </c>
      <c r="C208" s="85">
        <v>136.43005084684557</v>
      </c>
      <c r="D208" s="85">
        <v>133.88922376759081</v>
      </c>
      <c r="E208" s="85">
        <v>140.27686065184909</v>
      </c>
      <c r="F208" s="85">
        <v>140.23852599383045</v>
      </c>
      <c r="G208" s="85">
        <v>138.61662329810292</v>
      </c>
      <c r="H208" s="85">
        <v>139.01458761249171</v>
      </c>
      <c r="I208" s="85">
        <v>139.85557824222613</v>
      </c>
      <c r="J208" s="85">
        <v>148.26631847153149</v>
      </c>
      <c r="K208" s="85">
        <v>153.73324233353281</v>
      </c>
      <c r="L208" s="85">
        <v>161.5716495419893</v>
      </c>
      <c r="M208" s="85">
        <v>164.1464684207713</v>
      </c>
      <c r="O208" s="85">
        <f t="shared" si="6"/>
        <v>133.88922376759081</v>
      </c>
      <c r="P208" s="85">
        <f t="shared" si="7"/>
        <v>164.1464684207713</v>
      </c>
      <c r="Q208" s="109"/>
    </row>
    <row r="209" spans="1:17" x14ac:dyDescent="0.25">
      <c r="A209" s="83">
        <v>200</v>
      </c>
      <c r="B209" s="84" t="s">
        <v>484</v>
      </c>
      <c r="C209" s="85">
        <v>0</v>
      </c>
      <c r="D209" s="85">
        <v>0</v>
      </c>
      <c r="E209" s="85">
        <v>0</v>
      </c>
      <c r="F209" s="85">
        <v>0</v>
      </c>
      <c r="G209" s="85">
        <v>0</v>
      </c>
      <c r="H209" s="85">
        <v>166.96453246644813</v>
      </c>
      <c r="I209" s="85">
        <v>0</v>
      </c>
      <c r="J209" s="85">
        <v>0</v>
      </c>
      <c r="K209" s="85">
        <v>0</v>
      </c>
      <c r="L209" s="85">
        <v>0</v>
      </c>
      <c r="M209" s="85">
        <v>0</v>
      </c>
      <c r="O209" s="85">
        <f t="shared" si="6"/>
        <v>0</v>
      </c>
      <c r="P209" s="85">
        <f t="shared" si="7"/>
        <v>166.96453246644813</v>
      </c>
      <c r="Q209" s="109"/>
    </row>
    <row r="210" spans="1:17" x14ac:dyDescent="0.25">
      <c r="A210" s="83">
        <v>201</v>
      </c>
      <c r="B210" s="84" t="s">
        <v>17</v>
      </c>
      <c r="C210" s="85">
        <v>102.74608491346666</v>
      </c>
      <c r="D210" s="85">
        <v>100.41138027759493</v>
      </c>
      <c r="E210" s="85">
        <v>100</v>
      </c>
      <c r="F210" s="85">
        <v>105.50337580436609</v>
      </c>
      <c r="G210" s="85">
        <v>102.12778562030181</v>
      </c>
      <c r="H210" s="85">
        <v>101.4244126421535</v>
      </c>
      <c r="I210" s="85">
        <v>99.770581936006351</v>
      </c>
      <c r="J210" s="85">
        <v>100.52889420193823</v>
      </c>
      <c r="K210" s="85">
        <v>101.71049512531789</v>
      </c>
      <c r="L210" s="85">
        <v>101.41433582961012</v>
      </c>
      <c r="M210" s="85">
        <v>101.6700281712929</v>
      </c>
      <c r="O210" s="85">
        <f t="shared" si="6"/>
        <v>99.770581936006351</v>
      </c>
      <c r="P210" s="85">
        <f t="shared" si="7"/>
        <v>105.50337580436609</v>
      </c>
      <c r="Q210" s="109"/>
    </row>
    <row r="211" spans="1:17" x14ac:dyDescent="0.25">
      <c r="A211" s="83">
        <v>202</v>
      </c>
      <c r="B211" s="84" t="s">
        <v>485</v>
      </c>
      <c r="C211" s="85">
        <v>0</v>
      </c>
      <c r="D211" s="85">
        <v>0</v>
      </c>
      <c r="E211" s="85">
        <v>0</v>
      </c>
      <c r="F211" s="85">
        <v>0</v>
      </c>
      <c r="G211" s="85">
        <v>0</v>
      </c>
      <c r="H211" s="85">
        <v>0</v>
      </c>
      <c r="I211" s="85">
        <v>0</v>
      </c>
      <c r="J211" s="85">
        <v>0</v>
      </c>
      <c r="K211" s="85">
        <v>0</v>
      </c>
      <c r="L211" s="85">
        <v>0</v>
      </c>
      <c r="M211" s="85">
        <v>0</v>
      </c>
      <c r="O211" s="85">
        <f t="shared" si="6"/>
        <v>0</v>
      </c>
      <c r="P211" s="85">
        <f t="shared" si="7"/>
        <v>0</v>
      </c>
      <c r="Q211" s="109"/>
    </row>
    <row r="212" spans="1:17" x14ac:dyDescent="0.25">
      <c r="A212" s="83">
        <v>203</v>
      </c>
      <c r="B212" s="84" t="s">
        <v>486</v>
      </c>
      <c r="C212" s="85">
        <v>0</v>
      </c>
      <c r="D212" s="85">
        <v>0</v>
      </c>
      <c r="E212" s="85">
        <v>0</v>
      </c>
      <c r="F212" s="85">
        <v>0</v>
      </c>
      <c r="G212" s="85">
        <v>0</v>
      </c>
      <c r="H212" s="85">
        <v>0</v>
      </c>
      <c r="I212" s="85">
        <v>0</v>
      </c>
      <c r="J212" s="85">
        <v>0</v>
      </c>
      <c r="K212" s="85">
        <v>0</v>
      </c>
      <c r="L212" s="85">
        <v>0</v>
      </c>
      <c r="M212" s="85">
        <v>0</v>
      </c>
      <c r="O212" s="85">
        <f t="shared" si="6"/>
        <v>0</v>
      </c>
      <c r="P212" s="85">
        <f t="shared" si="7"/>
        <v>0</v>
      </c>
      <c r="Q212" s="109"/>
    </row>
    <row r="213" spans="1:17" x14ac:dyDescent="0.25">
      <c r="A213" s="83">
        <v>204</v>
      </c>
      <c r="B213" s="84" t="s">
        <v>263</v>
      </c>
      <c r="C213" s="85">
        <v>136.46715660227181</v>
      </c>
      <c r="D213" s="85">
        <v>135.47046772252395</v>
      </c>
      <c r="E213" s="85">
        <v>134.93251980175748</v>
      </c>
      <c r="F213" s="85">
        <v>141.75129792568893</v>
      </c>
      <c r="G213" s="85">
        <v>140.52859671639891</v>
      </c>
      <c r="H213" s="85">
        <v>138.59132093787497</v>
      </c>
      <c r="I213" s="85">
        <v>132.97107279631069</v>
      </c>
      <c r="J213" s="85">
        <v>140.052375791521</v>
      </c>
      <c r="K213" s="85">
        <v>142.42742202908769</v>
      </c>
      <c r="L213" s="85">
        <v>158.0224813161164</v>
      </c>
      <c r="M213" s="85">
        <v>159.00452885302977</v>
      </c>
      <c r="O213" s="85">
        <f t="shared" si="6"/>
        <v>132.97107279631069</v>
      </c>
      <c r="P213" s="85">
        <f t="shared" si="7"/>
        <v>159.00452885302977</v>
      </c>
      <c r="Q213" s="109"/>
    </row>
    <row r="214" spans="1:17" x14ac:dyDescent="0.25">
      <c r="A214" s="83">
        <v>205</v>
      </c>
      <c r="B214" s="84" t="s">
        <v>487</v>
      </c>
      <c r="C214" s="85">
        <v>0</v>
      </c>
      <c r="D214" s="85">
        <v>0</v>
      </c>
      <c r="E214" s="85">
        <v>0</v>
      </c>
      <c r="F214" s="85">
        <v>0</v>
      </c>
      <c r="G214" s="85">
        <v>0</v>
      </c>
      <c r="H214" s="85">
        <v>0</v>
      </c>
      <c r="I214" s="85">
        <v>0</v>
      </c>
      <c r="J214" s="85">
        <v>0</v>
      </c>
      <c r="K214" s="85">
        <v>0</v>
      </c>
      <c r="L214" s="85">
        <v>0</v>
      </c>
      <c r="M214" s="85">
        <v>0</v>
      </c>
      <c r="O214" s="85">
        <f t="shared" si="6"/>
        <v>0</v>
      </c>
      <c r="P214" s="85">
        <f t="shared" si="7"/>
        <v>0</v>
      </c>
      <c r="Q214" s="109"/>
    </row>
    <row r="215" spans="1:17" x14ac:dyDescent="0.25">
      <c r="A215" s="83">
        <v>206</v>
      </c>
      <c r="B215" s="84" t="s">
        <v>488</v>
      </c>
      <c r="C215" s="85">
        <v>0</v>
      </c>
      <c r="D215" s="85">
        <v>0</v>
      </c>
      <c r="E215" s="85">
        <v>0</v>
      </c>
      <c r="F215" s="85">
        <v>0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O215" s="85">
        <f t="shared" si="6"/>
        <v>0</v>
      </c>
      <c r="P215" s="85">
        <f t="shared" si="7"/>
        <v>0</v>
      </c>
      <c r="Q215" s="109"/>
    </row>
    <row r="216" spans="1:17" x14ac:dyDescent="0.25">
      <c r="A216" s="83">
        <v>207</v>
      </c>
      <c r="B216" s="84" t="s">
        <v>40</v>
      </c>
      <c r="C216" s="85">
        <v>160.64775030103456</v>
      </c>
      <c r="D216" s="85">
        <v>155.70295765103657</v>
      </c>
      <c r="E216" s="85">
        <v>156.39403875022055</v>
      </c>
      <c r="F216" s="85">
        <v>159.90220782626338</v>
      </c>
      <c r="G216" s="85">
        <v>157.55197087901144</v>
      </c>
      <c r="H216" s="85">
        <v>143.91219980519378</v>
      </c>
      <c r="I216" s="85">
        <v>158.41695097451739</v>
      </c>
      <c r="J216" s="85">
        <v>158.72775477525397</v>
      </c>
      <c r="K216" s="85">
        <v>161.19367121393319</v>
      </c>
      <c r="L216" s="85">
        <v>167.12762544794612</v>
      </c>
      <c r="M216" s="85">
        <v>164.64323654419587</v>
      </c>
      <c r="O216" s="85">
        <f t="shared" si="6"/>
        <v>143.91219980519378</v>
      </c>
      <c r="P216" s="85">
        <f t="shared" si="7"/>
        <v>167.12762544794612</v>
      </c>
      <c r="Q216" s="109"/>
    </row>
    <row r="217" spans="1:17" x14ac:dyDescent="0.25">
      <c r="A217" s="83">
        <v>208</v>
      </c>
      <c r="B217" s="84" t="s">
        <v>192</v>
      </c>
      <c r="C217" s="85">
        <v>138.15957841684673</v>
      </c>
      <c r="D217" s="85">
        <v>133.72047600844363</v>
      </c>
      <c r="E217" s="85">
        <v>131.75466573926397</v>
      </c>
      <c r="F217" s="85">
        <v>132.02226565299512</v>
      </c>
      <c r="G217" s="85">
        <v>133.68689280354914</v>
      </c>
      <c r="H217" s="85">
        <v>137.48495944357327</v>
      </c>
      <c r="I217" s="85">
        <v>145.95136304706188</v>
      </c>
      <c r="J217" s="85">
        <v>157.13694225332486</v>
      </c>
      <c r="K217" s="85">
        <v>168.33222070725543</v>
      </c>
      <c r="L217" s="85">
        <v>160.35544220356425</v>
      </c>
      <c r="M217" s="85">
        <v>161.78797386916645</v>
      </c>
      <c r="O217" s="85">
        <f t="shared" si="6"/>
        <v>131.75466573926397</v>
      </c>
      <c r="P217" s="85">
        <f t="shared" si="7"/>
        <v>168.33222070725543</v>
      </c>
      <c r="Q217" s="109"/>
    </row>
    <row r="218" spans="1:17" x14ac:dyDescent="0.25">
      <c r="A218" s="86">
        <v>209</v>
      </c>
      <c r="B218" s="84" t="s">
        <v>66</v>
      </c>
      <c r="C218" s="85">
        <v>135.26775497167802</v>
      </c>
      <c r="D218" s="85">
        <v>122.5314203543237</v>
      </c>
      <c r="E218" s="85">
        <v>120.20027076441235</v>
      </c>
      <c r="F218" s="85">
        <v>125.84815101280684</v>
      </c>
      <c r="G218" s="85">
        <v>116.10459968729539</v>
      </c>
      <c r="H218" s="85">
        <v>121.41414021740631</v>
      </c>
      <c r="I218" s="85">
        <v>116.07860290758501</v>
      </c>
      <c r="J218" s="85">
        <v>115.13881359213502</v>
      </c>
      <c r="K218" s="85">
        <v>116.47610132403507</v>
      </c>
      <c r="L218" s="85">
        <v>120.5335739318474</v>
      </c>
      <c r="M218" s="85">
        <v>119.27801877824361</v>
      </c>
      <c r="O218" s="85">
        <f t="shared" si="6"/>
        <v>115.13881359213502</v>
      </c>
      <c r="P218" s="85">
        <f t="shared" si="7"/>
        <v>125.84815101280684</v>
      </c>
      <c r="Q218" s="109"/>
    </row>
    <row r="219" spans="1:17" x14ac:dyDescent="0.25">
      <c r="A219" s="83">
        <v>210</v>
      </c>
      <c r="B219" s="84" t="s">
        <v>54</v>
      </c>
      <c r="C219" s="85">
        <v>120.81335254577988</v>
      </c>
      <c r="D219" s="85">
        <v>112.36333563487821</v>
      </c>
      <c r="E219" s="85">
        <v>110.52902591354005</v>
      </c>
      <c r="F219" s="85">
        <v>117.71726346952676</v>
      </c>
      <c r="G219" s="85">
        <v>119.06541859307806</v>
      </c>
      <c r="H219" s="85">
        <v>115.18240831500586</v>
      </c>
      <c r="I219" s="85">
        <v>121.78797793091552</v>
      </c>
      <c r="J219" s="85">
        <v>122.28028219694336</v>
      </c>
      <c r="K219" s="85">
        <v>127.80902610757121</v>
      </c>
      <c r="L219" s="85">
        <v>132.11447528086714</v>
      </c>
      <c r="M219" s="85">
        <v>133.85024818950822</v>
      </c>
      <c r="O219" s="85">
        <f t="shared" si="6"/>
        <v>110.52902591354005</v>
      </c>
      <c r="P219" s="85">
        <f t="shared" si="7"/>
        <v>133.85024818950822</v>
      </c>
      <c r="Q219" s="109"/>
    </row>
    <row r="220" spans="1:17" x14ac:dyDescent="0.25">
      <c r="A220" s="83">
        <v>211</v>
      </c>
      <c r="B220" s="84" t="s">
        <v>80</v>
      </c>
      <c r="C220" s="85">
        <v>119.81901986183321</v>
      </c>
      <c r="D220" s="85">
        <v>118.20137380436537</v>
      </c>
      <c r="E220" s="85">
        <v>113.60992389151083</v>
      </c>
      <c r="F220" s="85">
        <v>117.21559556135333</v>
      </c>
      <c r="G220" s="85">
        <v>116.82815254416461</v>
      </c>
      <c r="H220" s="85">
        <v>117.16199092511141</v>
      </c>
      <c r="I220" s="85">
        <v>114.62093167454196</v>
      </c>
      <c r="J220" s="85">
        <v>112.85614306020022</v>
      </c>
      <c r="K220" s="85">
        <v>111.64263746543941</v>
      </c>
      <c r="L220" s="85">
        <v>118.14649127205683</v>
      </c>
      <c r="M220" s="85">
        <v>117.93552339841401</v>
      </c>
      <c r="O220" s="85">
        <f t="shared" si="6"/>
        <v>111.64263746543941</v>
      </c>
      <c r="P220" s="85">
        <f t="shared" si="7"/>
        <v>118.20137380436537</v>
      </c>
      <c r="Q220" s="109"/>
    </row>
    <row r="221" spans="1:17" x14ac:dyDescent="0.25">
      <c r="A221" s="83">
        <v>212</v>
      </c>
      <c r="B221" s="84" t="s">
        <v>41</v>
      </c>
      <c r="C221" s="85">
        <v>113.46943177189705</v>
      </c>
      <c r="D221" s="85">
        <v>110.85796955457016</v>
      </c>
      <c r="E221" s="85">
        <v>106.17983805631926</v>
      </c>
      <c r="F221" s="85">
        <v>111.31918887238245</v>
      </c>
      <c r="G221" s="85">
        <v>105.69736421830365</v>
      </c>
      <c r="H221" s="85">
        <v>105.02443425990504</v>
      </c>
      <c r="I221" s="85">
        <v>107.77203124890752</v>
      </c>
      <c r="J221" s="85">
        <v>109.47747560337137</v>
      </c>
      <c r="K221" s="85">
        <v>109.34486721339549</v>
      </c>
      <c r="L221" s="85">
        <v>113.98871307244087</v>
      </c>
      <c r="M221" s="85">
        <v>116.54481313367633</v>
      </c>
      <c r="O221" s="85">
        <f t="shared" si="6"/>
        <v>105.02443425990504</v>
      </c>
      <c r="P221" s="85">
        <f t="shared" si="7"/>
        <v>116.54481313367633</v>
      </c>
      <c r="Q221" s="109"/>
    </row>
    <row r="222" spans="1:17" x14ac:dyDescent="0.25">
      <c r="A222" s="83">
        <v>213</v>
      </c>
      <c r="B222" s="84" t="s">
        <v>128</v>
      </c>
      <c r="C222" s="85">
        <v>142.04800546889163</v>
      </c>
      <c r="D222" s="85">
        <v>143.14191397926226</v>
      </c>
      <c r="E222" s="85">
        <v>141.42925030266946</v>
      </c>
      <c r="F222" s="85">
        <v>147.07553127432425</v>
      </c>
      <c r="G222" s="85">
        <v>146.97523070521575</v>
      </c>
      <c r="H222" s="85">
        <v>143.74273667711753</v>
      </c>
      <c r="I222" s="85">
        <v>147.70333390277551</v>
      </c>
      <c r="J222" s="85">
        <v>156.58640592411197</v>
      </c>
      <c r="K222" s="85">
        <v>161.39049444432777</v>
      </c>
      <c r="L222" s="85">
        <v>169.7523875701942</v>
      </c>
      <c r="M222" s="85">
        <v>177.67755667876642</v>
      </c>
      <c r="O222" s="85">
        <f t="shared" si="6"/>
        <v>141.42925030266946</v>
      </c>
      <c r="P222" s="85">
        <f t="shared" si="7"/>
        <v>177.67755667876642</v>
      </c>
      <c r="Q222" s="109"/>
    </row>
    <row r="223" spans="1:17" x14ac:dyDescent="0.25">
      <c r="A223" s="83">
        <v>214</v>
      </c>
      <c r="B223" s="84" t="s">
        <v>203</v>
      </c>
      <c r="C223" s="85">
        <v>106.5718605740196</v>
      </c>
      <c r="D223" s="85">
        <v>109.51288162384778</v>
      </c>
      <c r="E223" s="85">
        <v>106.11647885062982</v>
      </c>
      <c r="F223" s="85">
        <v>109.81072809616697</v>
      </c>
      <c r="G223" s="85">
        <v>108.13515037337859</v>
      </c>
      <c r="H223" s="85">
        <v>106.42505955278301</v>
      </c>
      <c r="I223" s="85">
        <v>107.8821839767845</v>
      </c>
      <c r="J223" s="85">
        <v>104.18792573210685</v>
      </c>
      <c r="K223" s="85">
        <v>110.77654421803393</v>
      </c>
      <c r="L223" s="85">
        <v>115.41230807847451</v>
      </c>
      <c r="M223" s="85">
        <v>118.38822265275411</v>
      </c>
      <c r="O223" s="85">
        <f t="shared" si="6"/>
        <v>104.18792573210685</v>
      </c>
      <c r="P223" s="85">
        <f t="shared" si="7"/>
        <v>118.38822265275411</v>
      </c>
      <c r="Q223" s="109"/>
    </row>
    <row r="224" spans="1:17" x14ac:dyDescent="0.25">
      <c r="A224" s="83">
        <v>215</v>
      </c>
      <c r="B224" s="84" t="s">
        <v>333</v>
      </c>
      <c r="C224" s="85">
        <v>107.11506927889182</v>
      </c>
      <c r="D224" s="85">
        <v>108.7069914507689</v>
      </c>
      <c r="E224" s="85">
        <v>107.44498504150984</v>
      </c>
      <c r="F224" s="85">
        <v>115.33678148128435</v>
      </c>
      <c r="G224" s="85">
        <v>116.18489344979012</v>
      </c>
      <c r="H224" s="85">
        <v>120.17616519431016</v>
      </c>
      <c r="I224" s="85">
        <v>117.30045763300016</v>
      </c>
      <c r="J224" s="85">
        <v>120.82801440176654</v>
      </c>
      <c r="K224" s="85">
        <v>116.33002435453992</v>
      </c>
      <c r="L224" s="85">
        <v>122.66841182539778</v>
      </c>
      <c r="M224" s="85">
        <v>119.14209416074246</v>
      </c>
      <c r="O224" s="85">
        <f t="shared" si="6"/>
        <v>107.44498504150984</v>
      </c>
      <c r="P224" s="85">
        <f t="shared" si="7"/>
        <v>122.66841182539778</v>
      </c>
      <c r="Q224" s="109"/>
    </row>
    <row r="225" spans="1:17" x14ac:dyDescent="0.25">
      <c r="A225" s="83">
        <v>216</v>
      </c>
      <c r="B225" s="84" t="s">
        <v>489</v>
      </c>
      <c r="C225" s="85">
        <v>0</v>
      </c>
      <c r="D225" s="85">
        <v>0</v>
      </c>
      <c r="E225" s="85">
        <v>0</v>
      </c>
      <c r="F225" s="85">
        <v>0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O225" s="85">
        <f t="shared" si="6"/>
        <v>0</v>
      </c>
      <c r="P225" s="85">
        <f t="shared" si="7"/>
        <v>0</v>
      </c>
      <c r="Q225" s="109"/>
    </row>
    <row r="226" spans="1:17" x14ac:dyDescent="0.25">
      <c r="A226" s="83">
        <v>217</v>
      </c>
      <c r="B226" s="84" t="s">
        <v>285</v>
      </c>
      <c r="C226" s="85">
        <v>104.41976551831107</v>
      </c>
      <c r="D226" s="85">
        <v>110.08587457510808</v>
      </c>
      <c r="E226" s="85">
        <v>114.16660664288759</v>
      </c>
      <c r="F226" s="85">
        <v>122.36642707810145</v>
      </c>
      <c r="G226" s="85">
        <v>124.17484086902459</v>
      </c>
      <c r="H226" s="85">
        <v>126.62858533841504</v>
      </c>
      <c r="I226" s="85">
        <v>128.47979519995931</v>
      </c>
      <c r="J226" s="85">
        <v>124.07048635371322</v>
      </c>
      <c r="K226" s="85">
        <v>135.82656304254357</v>
      </c>
      <c r="L226" s="85">
        <v>141.48475570512008</v>
      </c>
      <c r="M226" s="85">
        <v>143.60975270003681</v>
      </c>
      <c r="O226" s="85">
        <f t="shared" si="6"/>
        <v>110.08587457510808</v>
      </c>
      <c r="P226" s="85">
        <f t="shared" si="7"/>
        <v>143.60975270003681</v>
      </c>
      <c r="Q226" s="109"/>
    </row>
    <row r="227" spans="1:17" x14ac:dyDescent="0.25">
      <c r="A227" s="83">
        <v>218</v>
      </c>
      <c r="B227" s="84" t="s">
        <v>193</v>
      </c>
      <c r="C227" s="85">
        <v>113.45868771951488</v>
      </c>
      <c r="D227" s="85">
        <v>113.42726669343418</v>
      </c>
      <c r="E227" s="85">
        <v>112.5855984466271</v>
      </c>
      <c r="F227" s="85">
        <v>116.96785749291017</v>
      </c>
      <c r="G227" s="85">
        <v>114.40345571705515</v>
      </c>
      <c r="H227" s="85">
        <v>115.65060915740193</v>
      </c>
      <c r="I227" s="85">
        <v>118.65978891208061</v>
      </c>
      <c r="J227" s="85">
        <v>117.57437342610781</v>
      </c>
      <c r="K227" s="85">
        <v>122.002927861454</v>
      </c>
      <c r="L227" s="85">
        <v>126.66817427991768</v>
      </c>
      <c r="M227" s="85">
        <v>133.04164658672548</v>
      </c>
      <c r="O227" s="85">
        <f t="shared" si="6"/>
        <v>112.5855984466271</v>
      </c>
      <c r="P227" s="85">
        <f t="shared" si="7"/>
        <v>133.04164658672548</v>
      </c>
      <c r="Q227" s="109"/>
    </row>
    <row r="228" spans="1:17" x14ac:dyDescent="0.25">
      <c r="A228" s="83">
        <v>219</v>
      </c>
      <c r="B228" s="84" t="s">
        <v>287</v>
      </c>
      <c r="C228" s="85">
        <v>120.66291495076375</v>
      </c>
      <c r="D228" s="85">
        <v>119.91940261486805</v>
      </c>
      <c r="E228" s="85">
        <v>116.95157434655101</v>
      </c>
      <c r="F228" s="85">
        <v>120.12339435920877</v>
      </c>
      <c r="G228" s="85">
        <v>121.43989904393</v>
      </c>
      <c r="H228" s="85">
        <v>130.17583286013422</v>
      </c>
      <c r="I228" s="85">
        <v>133.36895154638935</v>
      </c>
      <c r="J228" s="85">
        <v>135.54430049445091</v>
      </c>
      <c r="K228" s="85">
        <v>138.41926491514681</v>
      </c>
      <c r="L228" s="85">
        <v>143.3813512463696</v>
      </c>
      <c r="M228" s="85">
        <v>147.48758615053123</v>
      </c>
      <c r="O228" s="85">
        <f t="shared" si="6"/>
        <v>116.95157434655101</v>
      </c>
      <c r="P228" s="85">
        <f t="shared" si="7"/>
        <v>147.48758615053123</v>
      </c>
      <c r="Q228" s="109"/>
    </row>
    <row r="229" spans="1:17" x14ac:dyDescent="0.25">
      <c r="A229" s="83">
        <v>220</v>
      </c>
      <c r="B229" s="84" t="s">
        <v>42</v>
      </c>
      <c r="C229" s="85">
        <v>124.51793180386414</v>
      </c>
      <c r="D229" s="85">
        <v>121.628127090356</v>
      </c>
      <c r="E229" s="85">
        <v>119.05114689974452</v>
      </c>
      <c r="F229" s="85">
        <v>126.77576278363385</v>
      </c>
      <c r="G229" s="85">
        <v>124.30628491988082</v>
      </c>
      <c r="H229" s="85">
        <v>122.20399347186751</v>
      </c>
      <c r="I229" s="85">
        <v>122.93593240712002</v>
      </c>
      <c r="J229" s="85">
        <v>128.62317732898435</v>
      </c>
      <c r="K229" s="85">
        <v>131.21180841246112</v>
      </c>
      <c r="L229" s="85">
        <v>135.59252910647965</v>
      </c>
      <c r="M229" s="85">
        <v>140.70703507314281</v>
      </c>
      <c r="O229" s="85">
        <f t="shared" si="6"/>
        <v>119.05114689974452</v>
      </c>
      <c r="P229" s="85">
        <f t="shared" si="7"/>
        <v>140.70703507314281</v>
      </c>
      <c r="Q229" s="109"/>
    </row>
    <row r="230" spans="1:17" x14ac:dyDescent="0.25">
      <c r="A230" s="83">
        <v>221</v>
      </c>
      <c r="B230" s="84" t="s">
        <v>237</v>
      </c>
      <c r="C230" s="85">
        <v>198.8575823333066</v>
      </c>
      <c r="D230" s="85">
        <v>211.03672468580692</v>
      </c>
      <c r="E230" s="85">
        <v>206.77019593919707</v>
      </c>
      <c r="F230" s="85">
        <v>229.59131141161518</v>
      </c>
      <c r="G230" s="85">
        <v>221.01062916685677</v>
      </c>
      <c r="H230" s="85">
        <v>224.97720346728656</v>
      </c>
      <c r="I230" s="85">
        <v>212.28722861833168</v>
      </c>
      <c r="J230" s="85">
        <v>219.92845908293521</v>
      </c>
      <c r="K230" s="85">
        <v>202.07443308034004</v>
      </c>
      <c r="L230" s="85">
        <v>210.61774675620293</v>
      </c>
      <c r="M230" s="85">
        <v>210.59416536311866</v>
      </c>
      <c r="O230" s="85">
        <f t="shared" si="6"/>
        <v>202.07443308034004</v>
      </c>
      <c r="P230" s="85">
        <f t="shared" si="7"/>
        <v>229.59131141161518</v>
      </c>
      <c r="Q230" s="109"/>
    </row>
    <row r="231" spans="1:17" x14ac:dyDescent="0.25">
      <c r="A231" s="83">
        <v>222</v>
      </c>
      <c r="B231" s="84" t="s">
        <v>490</v>
      </c>
      <c r="C231" s="85">
        <v>0</v>
      </c>
      <c r="D231" s="85">
        <v>0</v>
      </c>
      <c r="E231" s="85">
        <v>0</v>
      </c>
      <c r="F231" s="85">
        <v>0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  <c r="M231" s="85">
        <v>0</v>
      </c>
      <c r="O231" s="85">
        <f t="shared" si="6"/>
        <v>0</v>
      </c>
      <c r="P231" s="85">
        <f t="shared" si="7"/>
        <v>0</v>
      </c>
      <c r="Q231" s="109"/>
    </row>
    <row r="232" spans="1:17" x14ac:dyDescent="0.25">
      <c r="A232" s="83">
        <v>223</v>
      </c>
      <c r="B232" s="84" t="s">
        <v>310</v>
      </c>
      <c r="C232" s="85">
        <v>122.77462542586473</v>
      </c>
      <c r="D232" s="85">
        <v>108.51624700306184</v>
      </c>
      <c r="E232" s="85">
        <v>106.67845551689234</v>
      </c>
      <c r="F232" s="85">
        <v>107.84205246841279</v>
      </c>
      <c r="G232" s="85">
        <v>106.52599366742899</v>
      </c>
      <c r="H232" s="85">
        <v>108.78760809537033</v>
      </c>
      <c r="I232" s="85">
        <v>117.61208905884943</v>
      </c>
      <c r="J232" s="85">
        <v>114.03398967819226</v>
      </c>
      <c r="K232" s="85">
        <v>108.0425405680971</v>
      </c>
      <c r="L232" s="85">
        <v>113.09137786092182</v>
      </c>
      <c r="M232" s="85">
        <v>107.82579629296103</v>
      </c>
      <c r="O232" s="85">
        <f t="shared" si="6"/>
        <v>106.52599366742899</v>
      </c>
      <c r="P232" s="85">
        <f t="shared" si="7"/>
        <v>117.61208905884943</v>
      </c>
      <c r="Q232" s="109"/>
    </row>
    <row r="233" spans="1:17" x14ac:dyDescent="0.25">
      <c r="A233" s="83">
        <v>224</v>
      </c>
      <c r="B233" s="84" t="s">
        <v>491</v>
      </c>
      <c r="C233" s="85">
        <v>242.76918584662855</v>
      </c>
      <c r="D233" s="85">
        <v>264.6715241048326</v>
      </c>
      <c r="E233" s="85">
        <v>252.82676047272568</v>
      </c>
      <c r="F233" s="85">
        <v>304.4474121214804</v>
      </c>
      <c r="G233" s="85">
        <v>290.58247157071003</v>
      </c>
      <c r="H233" s="85">
        <v>243.14314127823292</v>
      </c>
      <c r="I233" s="85">
        <v>246.82074801236965</v>
      </c>
      <c r="J233" s="85">
        <v>234.13301894908685</v>
      </c>
      <c r="K233" s="85">
        <v>218.14764214805882</v>
      </c>
      <c r="L233" s="85">
        <v>222.96922236620787</v>
      </c>
      <c r="M233" s="85">
        <v>215.70489717083424</v>
      </c>
      <c r="O233" s="85">
        <f t="shared" si="6"/>
        <v>215.70489717083424</v>
      </c>
      <c r="P233" s="85">
        <f t="shared" si="7"/>
        <v>304.4474121214804</v>
      </c>
      <c r="Q233" s="109"/>
    </row>
    <row r="234" spans="1:17" x14ac:dyDescent="0.25">
      <c r="A234" s="83">
        <v>225</v>
      </c>
      <c r="B234" s="84" t="s">
        <v>492</v>
      </c>
      <c r="C234" s="85">
        <v>0</v>
      </c>
      <c r="D234" s="85">
        <v>0</v>
      </c>
      <c r="E234" s="85">
        <v>0</v>
      </c>
      <c r="F234" s="85">
        <v>0</v>
      </c>
      <c r="G234" s="85">
        <v>0</v>
      </c>
      <c r="H234" s="85">
        <v>0</v>
      </c>
      <c r="I234" s="85">
        <v>0</v>
      </c>
      <c r="J234" s="85">
        <v>0</v>
      </c>
      <c r="K234" s="85">
        <v>0</v>
      </c>
      <c r="L234" s="85">
        <v>0</v>
      </c>
      <c r="M234" s="85">
        <v>0</v>
      </c>
      <c r="O234" s="85">
        <f t="shared" si="6"/>
        <v>0</v>
      </c>
      <c r="P234" s="85">
        <f t="shared" si="7"/>
        <v>0</v>
      </c>
      <c r="Q234" s="109"/>
    </row>
    <row r="235" spans="1:17" x14ac:dyDescent="0.25">
      <c r="A235" s="86">
        <v>226</v>
      </c>
      <c r="B235" s="84" t="s">
        <v>181</v>
      </c>
      <c r="C235" s="85">
        <v>103.58734385484772</v>
      </c>
      <c r="D235" s="85">
        <v>108.1631570180067</v>
      </c>
      <c r="E235" s="85">
        <v>107.13551558319713</v>
      </c>
      <c r="F235" s="85">
        <v>106.56689632828662</v>
      </c>
      <c r="G235" s="85">
        <v>108.65040753077851</v>
      </c>
      <c r="H235" s="85">
        <v>108.67744971776298</v>
      </c>
      <c r="I235" s="85">
        <v>111.47151460039626</v>
      </c>
      <c r="J235" s="85">
        <v>113.93444329044762</v>
      </c>
      <c r="K235" s="85">
        <v>108.93856628628433</v>
      </c>
      <c r="L235" s="85">
        <v>110.98961211847651</v>
      </c>
      <c r="M235" s="85">
        <v>106.14467783362144</v>
      </c>
      <c r="O235" s="85">
        <f t="shared" si="6"/>
        <v>106.14467783362144</v>
      </c>
      <c r="P235" s="85">
        <f t="shared" si="7"/>
        <v>113.93444329044762</v>
      </c>
      <c r="Q235" s="109"/>
    </row>
    <row r="236" spans="1:17" x14ac:dyDescent="0.25">
      <c r="A236" s="83">
        <v>227</v>
      </c>
      <c r="B236" s="84" t="s">
        <v>255</v>
      </c>
      <c r="C236" s="85">
        <v>107.73490344444451</v>
      </c>
      <c r="D236" s="85">
        <v>106.20414261110223</v>
      </c>
      <c r="E236" s="85">
        <v>102.37761229508587</v>
      </c>
      <c r="F236" s="85">
        <v>108.31747357357425</v>
      </c>
      <c r="G236" s="85">
        <v>108.77692252622725</v>
      </c>
      <c r="H236" s="85">
        <v>116.00076351796676</v>
      </c>
      <c r="I236" s="85">
        <v>104.78501413403667</v>
      </c>
      <c r="J236" s="85">
        <v>112.93763977729192</v>
      </c>
      <c r="K236" s="85">
        <v>116.68257032540498</v>
      </c>
      <c r="L236" s="85">
        <v>120.67746311405601</v>
      </c>
      <c r="M236" s="85">
        <v>122.3768291736733</v>
      </c>
      <c r="O236" s="85">
        <f t="shared" si="6"/>
        <v>102.37761229508587</v>
      </c>
      <c r="P236" s="85">
        <f t="shared" si="7"/>
        <v>122.3768291736733</v>
      </c>
      <c r="Q236" s="109"/>
    </row>
    <row r="237" spans="1:17" x14ac:dyDescent="0.25">
      <c r="A237" s="83">
        <v>228</v>
      </c>
      <c r="B237" s="84" t="s">
        <v>493</v>
      </c>
      <c r="C237" s="85">
        <v>0</v>
      </c>
      <c r="D237" s="85">
        <v>0</v>
      </c>
      <c r="E237" s="85">
        <v>0</v>
      </c>
      <c r="F237" s="85">
        <v>0</v>
      </c>
      <c r="G237" s="85">
        <v>0</v>
      </c>
      <c r="H237" s="85">
        <v>0</v>
      </c>
      <c r="I237" s="85">
        <v>0</v>
      </c>
      <c r="J237" s="85">
        <v>0</v>
      </c>
      <c r="K237" s="85">
        <v>0</v>
      </c>
      <c r="L237" s="85">
        <v>0</v>
      </c>
      <c r="M237" s="85">
        <v>0</v>
      </c>
      <c r="O237" s="85">
        <f t="shared" si="6"/>
        <v>0</v>
      </c>
      <c r="P237" s="85">
        <f t="shared" si="7"/>
        <v>0</v>
      </c>
      <c r="Q237" s="109"/>
    </row>
    <row r="238" spans="1:17" x14ac:dyDescent="0.25">
      <c r="A238" s="83">
        <v>229</v>
      </c>
      <c r="B238" s="84" t="s">
        <v>113</v>
      </c>
      <c r="C238" s="85">
        <v>105.79456768718893</v>
      </c>
      <c r="D238" s="85">
        <v>104.19312704681585</v>
      </c>
      <c r="E238" s="85">
        <v>101.588735828588</v>
      </c>
      <c r="F238" s="85">
        <v>111.81561829250282</v>
      </c>
      <c r="G238" s="85">
        <v>108.05067145279061</v>
      </c>
      <c r="H238" s="85">
        <v>109.67257030469642</v>
      </c>
      <c r="I238" s="85">
        <v>106.69879819197807</v>
      </c>
      <c r="J238" s="85">
        <v>114.30372945484638</v>
      </c>
      <c r="K238" s="85">
        <v>112.89924331108001</v>
      </c>
      <c r="L238" s="85">
        <v>109.46571192697388</v>
      </c>
      <c r="M238" s="85">
        <v>117.24185122474483</v>
      </c>
      <c r="O238" s="85">
        <f t="shared" si="6"/>
        <v>101.588735828588</v>
      </c>
      <c r="P238" s="85">
        <f t="shared" si="7"/>
        <v>117.24185122474483</v>
      </c>
      <c r="Q238" s="109"/>
    </row>
    <row r="239" spans="1:17" x14ac:dyDescent="0.25">
      <c r="A239" s="83">
        <v>230</v>
      </c>
      <c r="B239" s="84" t="s">
        <v>311</v>
      </c>
      <c r="C239" s="85">
        <v>213.0429772618497</v>
      </c>
      <c r="D239" s="85">
        <v>238.40188935934285</v>
      </c>
      <c r="E239" s="85">
        <v>206.59804930171632</v>
      </c>
      <c r="F239" s="85">
        <v>207.56648648455044</v>
      </c>
      <c r="G239" s="85">
        <v>231.74399050054529</v>
      </c>
      <c r="H239" s="85">
        <v>246.80804009511343</v>
      </c>
      <c r="I239" s="85">
        <v>212.72078174393391</v>
      </c>
      <c r="J239" s="85">
        <v>207.76105145056118</v>
      </c>
      <c r="K239" s="85">
        <v>214.61187550152857</v>
      </c>
      <c r="L239" s="85">
        <v>220.54492415784037</v>
      </c>
      <c r="M239" s="85">
        <v>212.92064992710834</v>
      </c>
      <c r="O239" s="85">
        <f t="shared" si="6"/>
        <v>206.59804930171632</v>
      </c>
      <c r="P239" s="85">
        <f t="shared" si="7"/>
        <v>246.80804009511343</v>
      </c>
      <c r="Q239" s="109"/>
    </row>
    <row r="240" spans="1:17" x14ac:dyDescent="0.25">
      <c r="A240" s="83">
        <v>231</v>
      </c>
      <c r="B240" s="84" t="s">
        <v>274</v>
      </c>
      <c r="C240" s="85">
        <v>103.83496822661702</v>
      </c>
      <c r="D240" s="85">
        <v>100.08418919024615</v>
      </c>
      <c r="E240" s="85">
        <v>102.63782743655972</v>
      </c>
      <c r="F240" s="85">
        <v>105.13584885339738</v>
      </c>
      <c r="G240" s="85">
        <v>102.32923856738086</v>
      </c>
      <c r="H240" s="85">
        <v>103.13092131507462</v>
      </c>
      <c r="I240" s="85">
        <v>103.3065964851843</v>
      </c>
      <c r="J240" s="85">
        <v>105.80672878814997</v>
      </c>
      <c r="K240" s="85">
        <v>109.98702814157946</v>
      </c>
      <c r="L240" s="85">
        <v>116.76901962791939</v>
      </c>
      <c r="M240" s="85">
        <v>122.68291080823572</v>
      </c>
      <c r="O240" s="85">
        <f t="shared" si="6"/>
        <v>100.08418919024615</v>
      </c>
      <c r="P240" s="85">
        <f t="shared" si="7"/>
        <v>122.68291080823572</v>
      </c>
      <c r="Q240" s="109"/>
    </row>
    <row r="241" spans="1:17" x14ac:dyDescent="0.25">
      <c r="A241" s="83">
        <v>232</v>
      </c>
      <c r="B241" s="84" t="s">
        <v>494</v>
      </c>
      <c r="C241" s="85">
        <v>0</v>
      </c>
      <c r="D241" s="85">
        <v>0</v>
      </c>
      <c r="E241" s="85">
        <v>0</v>
      </c>
      <c r="F241" s="85">
        <v>0</v>
      </c>
      <c r="G241" s="85">
        <v>0</v>
      </c>
      <c r="H241" s="85">
        <v>0</v>
      </c>
      <c r="I241" s="85">
        <v>0</v>
      </c>
      <c r="J241" s="85">
        <v>0</v>
      </c>
      <c r="K241" s="85">
        <v>0</v>
      </c>
      <c r="L241" s="85">
        <v>0</v>
      </c>
      <c r="M241" s="85">
        <v>0</v>
      </c>
      <c r="O241" s="85">
        <f t="shared" si="6"/>
        <v>0</v>
      </c>
      <c r="P241" s="85">
        <f t="shared" si="7"/>
        <v>0</v>
      </c>
      <c r="Q241" s="109"/>
    </row>
    <row r="242" spans="1:17" x14ac:dyDescent="0.25">
      <c r="A242" s="83">
        <v>233</v>
      </c>
      <c r="B242" s="84" t="s">
        <v>495</v>
      </c>
      <c r="C242" s="85">
        <v>0</v>
      </c>
      <c r="D242" s="85">
        <v>0</v>
      </c>
      <c r="E242" s="85">
        <v>0</v>
      </c>
      <c r="F242" s="85">
        <v>0</v>
      </c>
      <c r="G242" s="85">
        <v>0</v>
      </c>
      <c r="H242" s="85">
        <v>0</v>
      </c>
      <c r="I242" s="85">
        <v>0</v>
      </c>
      <c r="J242" s="85">
        <v>0</v>
      </c>
      <c r="K242" s="85">
        <v>0</v>
      </c>
      <c r="L242" s="85">
        <v>0</v>
      </c>
      <c r="M242" s="85">
        <v>0</v>
      </c>
      <c r="O242" s="85">
        <f t="shared" si="6"/>
        <v>0</v>
      </c>
      <c r="P242" s="85">
        <f t="shared" si="7"/>
        <v>0</v>
      </c>
      <c r="Q242" s="109"/>
    </row>
    <row r="243" spans="1:17" x14ac:dyDescent="0.25">
      <c r="A243" s="83">
        <v>234</v>
      </c>
      <c r="B243" s="84" t="s">
        <v>496</v>
      </c>
      <c r="C243" s="85">
        <v>123.98304522804486</v>
      </c>
      <c r="D243" s="85">
        <v>142.80223390591914</v>
      </c>
      <c r="E243" s="85">
        <v>143.46906392352412</v>
      </c>
      <c r="F243" s="85">
        <v>151.99313751514472</v>
      </c>
      <c r="G243" s="85">
        <v>167.66938295000361</v>
      </c>
      <c r="H243" s="85">
        <v>214.94576131585313</v>
      </c>
      <c r="I243" s="85">
        <v>209.66430956194176</v>
      </c>
      <c r="J243" s="85">
        <v>235.94237894359966</v>
      </c>
      <c r="K243" s="85">
        <v>213.93795398175865</v>
      </c>
      <c r="L243" s="85">
        <v>199.46171049573078</v>
      </c>
      <c r="M243" s="85">
        <v>200.14375434400549</v>
      </c>
      <c r="O243" s="85">
        <f t="shared" si="6"/>
        <v>142.80223390591914</v>
      </c>
      <c r="P243" s="85">
        <f t="shared" si="7"/>
        <v>235.94237894359966</v>
      </c>
      <c r="Q243" s="109"/>
    </row>
    <row r="244" spans="1:17" x14ac:dyDescent="0.25">
      <c r="A244" s="83">
        <v>235</v>
      </c>
      <c r="B244" s="84" t="s">
        <v>497</v>
      </c>
      <c r="C244" s="85">
        <v>0</v>
      </c>
      <c r="D244" s="85">
        <v>0</v>
      </c>
      <c r="E244" s="85">
        <v>0</v>
      </c>
      <c r="F244" s="85">
        <v>0</v>
      </c>
      <c r="G244" s="85">
        <v>0</v>
      </c>
      <c r="H244" s="85">
        <v>0</v>
      </c>
      <c r="I244" s="85">
        <v>0</v>
      </c>
      <c r="J244" s="85">
        <v>0</v>
      </c>
      <c r="K244" s="85">
        <v>0</v>
      </c>
      <c r="L244" s="85">
        <v>0</v>
      </c>
      <c r="M244" s="85">
        <v>0</v>
      </c>
      <c r="O244" s="85">
        <f t="shared" si="6"/>
        <v>0</v>
      </c>
      <c r="P244" s="85">
        <f t="shared" si="7"/>
        <v>0</v>
      </c>
      <c r="Q244" s="109"/>
    </row>
    <row r="245" spans="1:17" x14ac:dyDescent="0.25">
      <c r="A245" s="83">
        <v>236</v>
      </c>
      <c r="B245" s="84" t="s">
        <v>67</v>
      </c>
      <c r="C245" s="85">
        <v>109.24616131418294</v>
      </c>
      <c r="D245" s="85">
        <v>104.70358820146916</v>
      </c>
      <c r="E245" s="85">
        <v>106.20364597470603</v>
      </c>
      <c r="F245" s="85">
        <v>113.68645861228899</v>
      </c>
      <c r="G245" s="85">
        <v>109.65255681446531</v>
      </c>
      <c r="H245" s="85">
        <v>109.10257113836268</v>
      </c>
      <c r="I245" s="85">
        <v>110.36987166313865</v>
      </c>
      <c r="J245" s="85">
        <v>115.91939823688391</v>
      </c>
      <c r="K245" s="85">
        <v>113.96453710415284</v>
      </c>
      <c r="L245" s="85">
        <v>118.73500385499894</v>
      </c>
      <c r="M245" s="85">
        <v>121.67789978382879</v>
      </c>
      <c r="O245" s="85">
        <f t="shared" si="6"/>
        <v>104.70358820146916</v>
      </c>
      <c r="P245" s="85">
        <f t="shared" si="7"/>
        <v>121.67789978382879</v>
      </c>
      <c r="Q245" s="109"/>
    </row>
    <row r="246" spans="1:17" x14ac:dyDescent="0.25">
      <c r="A246" s="83">
        <v>237</v>
      </c>
      <c r="B246" s="84" t="s">
        <v>498</v>
      </c>
      <c r="C246" s="85">
        <v>0</v>
      </c>
      <c r="D246" s="85">
        <v>0</v>
      </c>
      <c r="E246" s="85">
        <v>0</v>
      </c>
      <c r="F246" s="85">
        <v>0</v>
      </c>
      <c r="G246" s="85">
        <v>0</v>
      </c>
      <c r="H246" s="85">
        <v>0</v>
      </c>
      <c r="I246" s="85">
        <v>0</v>
      </c>
      <c r="J246" s="85">
        <v>0</v>
      </c>
      <c r="K246" s="85">
        <v>0</v>
      </c>
      <c r="L246" s="85">
        <v>0</v>
      </c>
      <c r="M246" s="85">
        <v>0</v>
      </c>
      <c r="O246" s="85">
        <f t="shared" si="6"/>
        <v>0</v>
      </c>
      <c r="P246" s="85">
        <f t="shared" si="7"/>
        <v>0</v>
      </c>
      <c r="Q246" s="109"/>
    </row>
    <row r="247" spans="1:17" x14ac:dyDescent="0.25">
      <c r="A247" s="83">
        <v>238</v>
      </c>
      <c r="B247" s="84" t="s">
        <v>194</v>
      </c>
      <c r="C247" s="85">
        <v>119.89702484901285</v>
      </c>
      <c r="D247" s="85">
        <v>122.55743375735486</v>
      </c>
      <c r="E247" s="85">
        <v>122.15275777955661</v>
      </c>
      <c r="F247" s="85">
        <v>129.48618784510239</v>
      </c>
      <c r="G247" s="85">
        <v>132.39966838064919</v>
      </c>
      <c r="H247" s="85">
        <v>123.65048771658489</v>
      </c>
      <c r="I247" s="85">
        <v>128.29590816659226</v>
      </c>
      <c r="J247" s="85">
        <v>140.67667970837127</v>
      </c>
      <c r="K247" s="85">
        <v>149.14736496380783</v>
      </c>
      <c r="L247" s="85">
        <v>150.16855756842216</v>
      </c>
      <c r="M247" s="85">
        <v>162.12939082164576</v>
      </c>
      <c r="O247" s="85">
        <f t="shared" si="6"/>
        <v>122.15275777955661</v>
      </c>
      <c r="P247" s="85">
        <f t="shared" si="7"/>
        <v>162.12939082164576</v>
      </c>
      <c r="Q247" s="109"/>
    </row>
    <row r="248" spans="1:17" x14ac:dyDescent="0.25">
      <c r="A248" s="83">
        <v>239</v>
      </c>
      <c r="B248" s="84" t="s">
        <v>267</v>
      </c>
      <c r="C248" s="85">
        <v>119.08481880026989</v>
      </c>
      <c r="D248" s="85">
        <v>117.42492310396091</v>
      </c>
      <c r="E248" s="85">
        <v>116.11835349365984</v>
      </c>
      <c r="F248" s="85">
        <v>116.50652739971754</v>
      </c>
      <c r="G248" s="85">
        <v>117.18743732720291</v>
      </c>
      <c r="H248" s="85">
        <v>118.05574570983583</v>
      </c>
      <c r="I248" s="85">
        <v>118.87085751863617</v>
      </c>
      <c r="J248" s="85">
        <v>123.36308300635548</v>
      </c>
      <c r="K248" s="85">
        <v>126.52935076378805</v>
      </c>
      <c r="L248" s="85">
        <v>134.48492035788641</v>
      </c>
      <c r="M248" s="85">
        <v>134.60324210309159</v>
      </c>
      <c r="O248" s="85">
        <f t="shared" si="6"/>
        <v>116.11835349365984</v>
      </c>
      <c r="P248" s="85">
        <f t="shared" si="7"/>
        <v>134.60324210309159</v>
      </c>
      <c r="Q248" s="109"/>
    </row>
    <row r="249" spans="1:17" x14ac:dyDescent="0.25">
      <c r="A249" s="83">
        <v>240</v>
      </c>
      <c r="B249" s="84" t="s">
        <v>275</v>
      </c>
      <c r="C249" s="85">
        <v>136.05207832230434</v>
      </c>
      <c r="D249" s="85">
        <v>131.4937349869268</v>
      </c>
      <c r="E249" s="85">
        <v>128.23715246375087</v>
      </c>
      <c r="F249" s="85">
        <v>131.11634058783216</v>
      </c>
      <c r="G249" s="85">
        <v>137.93616231244084</v>
      </c>
      <c r="H249" s="85">
        <v>148.94415070910395</v>
      </c>
      <c r="I249" s="85">
        <v>150.83384148546469</v>
      </c>
      <c r="J249" s="85">
        <v>150.72240549802655</v>
      </c>
      <c r="K249" s="85">
        <v>170.20950879470135</v>
      </c>
      <c r="L249" s="85">
        <v>156.92637289254867</v>
      </c>
      <c r="M249" s="85">
        <v>160.14170920305565</v>
      </c>
      <c r="O249" s="85">
        <f t="shared" si="6"/>
        <v>128.23715246375087</v>
      </c>
      <c r="P249" s="85">
        <f t="shared" si="7"/>
        <v>170.20950879470135</v>
      </c>
      <c r="Q249" s="109"/>
    </row>
    <row r="250" spans="1:17" x14ac:dyDescent="0.25">
      <c r="A250" s="83">
        <v>241</v>
      </c>
      <c r="B250" s="84" t="s">
        <v>499</v>
      </c>
      <c r="C250" s="85">
        <v>0</v>
      </c>
      <c r="D250" s="85">
        <v>0</v>
      </c>
      <c r="E250" s="85">
        <v>0</v>
      </c>
      <c r="F250" s="85">
        <v>0</v>
      </c>
      <c r="G250" s="85">
        <v>0</v>
      </c>
      <c r="H250" s="85">
        <v>0</v>
      </c>
      <c r="I250" s="85">
        <v>0</v>
      </c>
      <c r="J250" s="85">
        <v>0</v>
      </c>
      <c r="K250" s="85">
        <v>0</v>
      </c>
      <c r="L250" s="85">
        <v>0</v>
      </c>
      <c r="M250" s="85">
        <v>0</v>
      </c>
      <c r="O250" s="85">
        <f t="shared" si="6"/>
        <v>0</v>
      </c>
      <c r="P250" s="85">
        <f t="shared" si="7"/>
        <v>0</v>
      </c>
      <c r="Q250" s="109"/>
    </row>
    <row r="251" spans="1:17" x14ac:dyDescent="0.25">
      <c r="A251" s="83">
        <v>242</v>
      </c>
      <c r="B251" s="84" t="s">
        <v>145</v>
      </c>
      <c r="C251" s="85">
        <v>316.08320458817889</v>
      </c>
      <c r="D251" s="85">
        <v>339.48679813847815</v>
      </c>
      <c r="E251" s="85">
        <v>350.52369536166424</v>
      </c>
      <c r="F251" s="85">
        <v>348.03043292780285</v>
      </c>
      <c r="G251" s="85">
        <v>301.80803925132142</v>
      </c>
      <c r="H251" s="85">
        <v>377.5023006559997</v>
      </c>
      <c r="I251" s="85">
        <v>356.10734667686671</v>
      </c>
      <c r="J251" s="85">
        <v>326.86291025350147</v>
      </c>
      <c r="K251" s="85">
        <v>363.90018199073319</v>
      </c>
      <c r="L251" s="85">
        <v>318.84569222163071</v>
      </c>
      <c r="M251" s="85">
        <v>372.67143951434178</v>
      </c>
      <c r="O251" s="85">
        <f t="shared" si="6"/>
        <v>301.80803925132142</v>
      </c>
      <c r="P251" s="85">
        <f t="shared" si="7"/>
        <v>377.5023006559997</v>
      </c>
      <c r="Q251" s="109"/>
    </row>
    <row r="252" spans="1:17" x14ac:dyDescent="0.25">
      <c r="A252" s="83">
        <v>243</v>
      </c>
      <c r="B252" s="84" t="s">
        <v>74</v>
      </c>
      <c r="C252" s="85">
        <v>118.2399825498081</v>
      </c>
      <c r="D252" s="85">
        <v>115.53825857718299</v>
      </c>
      <c r="E252" s="85">
        <v>124.52845795432124</v>
      </c>
      <c r="F252" s="85">
        <v>115.81520394676743</v>
      </c>
      <c r="G252" s="85">
        <v>117.88207423906304</v>
      </c>
      <c r="H252" s="85">
        <v>114.35857701249397</v>
      </c>
      <c r="I252" s="85">
        <v>117.92605269171813</v>
      </c>
      <c r="J252" s="85">
        <v>118.43059427091886</v>
      </c>
      <c r="K252" s="85">
        <v>119.75523680200337</v>
      </c>
      <c r="L252" s="85">
        <v>124.3613094589826</v>
      </c>
      <c r="M252" s="85">
        <v>123.603106514578</v>
      </c>
      <c r="O252" s="85">
        <f t="shared" si="6"/>
        <v>114.35857701249397</v>
      </c>
      <c r="P252" s="85">
        <f t="shared" si="7"/>
        <v>124.52845795432124</v>
      </c>
      <c r="Q252" s="109"/>
    </row>
    <row r="253" spans="1:17" x14ac:dyDescent="0.25">
      <c r="A253" s="83">
        <v>244</v>
      </c>
      <c r="B253" s="84" t="s">
        <v>43</v>
      </c>
      <c r="C253" s="85">
        <v>107.32805211873429</v>
      </c>
      <c r="D253" s="85">
        <v>122.4362195461469</v>
      </c>
      <c r="E253" s="85">
        <v>126.35258544713346</v>
      </c>
      <c r="F253" s="85">
        <v>134.77583672480426</v>
      </c>
      <c r="G253" s="85">
        <v>131.42349930474165</v>
      </c>
      <c r="H253" s="85">
        <v>126.87814126148145</v>
      </c>
      <c r="I253" s="85">
        <v>125.88333204777899</v>
      </c>
      <c r="J253" s="85">
        <v>131.19804176324499</v>
      </c>
      <c r="K253" s="85">
        <v>127.73608739671045</v>
      </c>
      <c r="L253" s="85">
        <v>134.1490868224441</v>
      </c>
      <c r="M253" s="85">
        <v>140.51894054759615</v>
      </c>
      <c r="O253" s="85">
        <f t="shared" si="6"/>
        <v>122.4362195461469</v>
      </c>
      <c r="P253" s="85">
        <f t="shared" si="7"/>
        <v>140.51894054759615</v>
      </c>
      <c r="Q253" s="109"/>
    </row>
    <row r="254" spans="1:17" x14ac:dyDescent="0.25">
      <c r="A254" s="83">
        <v>245</v>
      </c>
      <c r="B254" s="84" t="s">
        <v>500</v>
      </c>
      <c r="C254" s="85">
        <v>0</v>
      </c>
      <c r="D254" s="85">
        <v>0</v>
      </c>
      <c r="E254" s="85">
        <v>0</v>
      </c>
      <c r="F254" s="85">
        <v>0</v>
      </c>
      <c r="G254" s="85">
        <v>0</v>
      </c>
      <c r="H254" s="85">
        <v>0</v>
      </c>
      <c r="I254" s="85">
        <v>0</v>
      </c>
      <c r="J254" s="85">
        <v>0</v>
      </c>
      <c r="K254" s="85">
        <v>0</v>
      </c>
      <c r="L254" s="85">
        <v>0</v>
      </c>
      <c r="M254" s="85">
        <v>0</v>
      </c>
      <c r="O254" s="85">
        <f t="shared" si="6"/>
        <v>0</v>
      </c>
      <c r="P254" s="85">
        <f t="shared" si="7"/>
        <v>0</v>
      </c>
      <c r="Q254" s="109"/>
    </row>
    <row r="255" spans="1:17" x14ac:dyDescent="0.25">
      <c r="A255" s="83">
        <v>246</v>
      </c>
      <c r="B255" s="84" t="s">
        <v>242</v>
      </c>
      <c r="C255" s="85">
        <v>117.91666993432592</v>
      </c>
      <c r="D255" s="85">
        <v>115.7980141788947</v>
      </c>
      <c r="E255" s="85">
        <v>113.71130696149878</v>
      </c>
      <c r="F255" s="85">
        <v>119.33829813021548</v>
      </c>
      <c r="G255" s="85">
        <v>116.30266842046042</v>
      </c>
      <c r="H255" s="85">
        <v>113.97128992091243</v>
      </c>
      <c r="I255" s="85">
        <v>119.82796021294047</v>
      </c>
      <c r="J255" s="85">
        <v>121.81628760642802</v>
      </c>
      <c r="K255" s="85">
        <v>123.47383434611268</v>
      </c>
      <c r="L255" s="85">
        <v>127.24621488874637</v>
      </c>
      <c r="M255" s="85">
        <v>128.24411908010259</v>
      </c>
      <c r="O255" s="85">
        <f t="shared" si="6"/>
        <v>113.71130696149878</v>
      </c>
      <c r="P255" s="85">
        <f t="shared" si="7"/>
        <v>128.24411908010259</v>
      </c>
      <c r="Q255" s="109"/>
    </row>
    <row r="256" spans="1:17" x14ac:dyDescent="0.25">
      <c r="A256" s="83">
        <v>247</v>
      </c>
      <c r="B256" s="84" t="s">
        <v>501</v>
      </c>
      <c r="C256" s="85">
        <v>0</v>
      </c>
      <c r="D256" s="85">
        <v>0</v>
      </c>
      <c r="E256" s="85">
        <v>0</v>
      </c>
      <c r="F256" s="85">
        <v>0</v>
      </c>
      <c r="G256" s="85">
        <v>0</v>
      </c>
      <c r="H256" s="85">
        <v>0</v>
      </c>
      <c r="I256" s="85">
        <v>0</v>
      </c>
      <c r="J256" s="85">
        <v>0</v>
      </c>
      <c r="K256" s="85">
        <v>0</v>
      </c>
      <c r="L256" s="85">
        <v>0</v>
      </c>
      <c r="M256" s="85">
        <v>0</v>
      </c>
      <c r="O256" s="85">
        <f t="shared" si="6"/>
        <v>0</v>
      </c>
      <c r="P256" s="85">
        <f t="shared" si="7"/>
        <v>0</v>
      </c>
      <c r="Q256" s="109"/>
    </row>
    <row r="257" spans="1:17" x14ac:dyDescent="0.25">
      <c r="A257" s="83">
        <v>248</v>
      </c>
      <c r="B257" s="84" t="s">
        <v>30</v>
      </c>
      <c r="C257" s="85">
        <v>98.758443900107054</v>
      </c>
      <c r="D257" s="85">
        <v>105.24745864181433</v>
      </c>
      <c r="E257" s="85">
        <v>105.82489443713602</v>
      </c>
      <c r="F257" s="85">
        <v>105.94225535979676</v>
      </c>
      <c r="G257" s="85">
        <v>106.21492624502713</v>
      </c>
      <c r="H257" s="85">
        <v>103.94988199615804</v>
      </c>
      <c r="I257" s="85">
        <v>106.52698913304491</v>
      </c>
      <c r="J257" s="85">
        <v>106.74522738424082</v>
      </c>
      <c r="K257" s="85">
        <v>106.48514459364169</v>
      </c>
      <c r="L257" s="85">
        <v>110.84862038006588</v>
      </c>
      <c r="M257" s="85">
        <v>109.88610158097696</v>
      </c>
      <c r="O257" s="85">
        <f t="shared" si="6"/>
        <v>103.94988199615804</v>
      </c>
      <c r="P257" s="85">
        <f t="shared" si="7"/>
        <v>110.84862038006588</v>
      </c>
      <c r="Q257" s="109"/>
    </row>
    <row r="258" spans="1:17" x14ac:dyDescent="0.25">
      <c r="A258" s="83">
        <v>249</v>
      </c>
      <c r="B258" s="84" t="s">
        <v>68</v>
      </c>
      <c r="C258" s="85">
        <v>175.63219193996196</v>
      </c>
      <c r="D258" s="85">
        <v>147.64956837697835</v>
      </c>
      <c r="E258" s="85">
        <v>169.4431922316673</v>
      </c>
      <c r="F258" s="85">
        <v>175.23308756803533</v>
      </c>
      <c r="G258" s="85">
        <v>197.2884719150818</v>
      </c>
      <c r="H258" s="85">
        <v>199.15670405652372</v>
      </c>
      <c r="I258" s="85">
        <v>221.58758738758871</v>
      </c>
      <c r="J258" s="85">
        <v>247.22794519229066</v>
      </c>
      <c r="K258" s="85">
        <v>232.88515302021887</v>
      </c>
      <c r="L258" s="85">
        <v>277.74398434611595</v>
      </c>
      <c r="M258" s="85">
        <v>277.74398434611595</v>
      </c>
      <c r="O258" s="85">
        <f t="shared" si="6"/>
        <v>147.64956837697835</v>
      </c>
      <c r="P258" s="85">
        <f t="shared" si="7"/>
        <v>277.74398434611595</v>
      </c>
      <c r="Q258" s="109"/>
    </row>
    <row r="259" spans="1:17" x14ac:dyDescent="0.25">
      <c r="A259" s="83">
        <v>250</v>
      </c>
      <c r="B259" s="84" t="s">
        <v>276</v>
      </c>
      <c r="C259" s="85">
        <v>129.6906552566692</v>
      </c>
      <c r="D259" s="85">
        <v>140.58324941064348</v>
      </c>
      <c r="E259" s="85">
        <v>126.05004719693783</v>
      </c>
      <c r="F259" s="85">
        <v>129.80371675769692</v>
      </c>
      <c r="G259" s="85">
        <v>139.54270808407378</v>
      </c>
      <c r="H259" s="85">
        <v>136.42044339362235</v>
      </c>
      <c r="I259" s="85">
        <v>134.95633661083926</v>
      </c>
      <c r="J259" s="85">
        <v>139.69867799685849</v>
      </c>
      <c r="K259" s="85">
        <v>139.12201700007515</v>
      </c>
      <c r="L259" s="85">
        <v>144.38125915304718</v>
      </c>
      <c r="M259" s="85">
        <v>150.17625746933143</v>
      </c>
      <c r="O259" s="85">
        <f t="shared" si="6"/>
        <v>126.05004719693783</v>
      </c>
      <c r="P259" s="85">
        <f t="shared" si="7"/>
        <v>150.17625746933143</v>
      </c>
      <c r="Q259" s="109"/>
    </row>
    <row r="260" spans="1:17" x14ac:dyDescent="0.25">
      <c r="A260" s="83">
        <v>251</v>
      </c>
      <c r="B260" s="84" t="s">
        <v>292</v>
      </c>
      <c r="C260" s="85">
        <v>107.47990281647913</v>
      </c>
      <c r="D260" s="85">
        <v>106.7237198825465</v>
      </c>
      <c r="E260" s="85">
        <v>112.60807686824843</v>
      </c>
      <c r="F260" s="85">
        <v>121.02661799752134</v>
      </c>
      <c r="G260" s="85">
        <v>116.51397107208294</v>
      </c>
      <c r="H260" s="85">
        <v>119.40990408625045</v>
      </c>
      <c r="I260" s="85">
        <v>114.1206946562714</v>
      </c>
      <c r="J260" s="85">
        <v>124.38942341893731</v>
      </c>
      <c r="K260" s="85">
        <v>116.2098894633194</v>
      </c>
      <c r="L260" s="85">
        <v>116.48567259664414</v>
      </c>
      <c r="M260" s="85">
        <v>122.06355188753173</v>
      </c>
      <c r="O260" s="85">
        <f t="shared" si="6"/>
        <v>106.7237198825465</v>
      </c>
      <c r="P260" s="85">
        <f t="shared" si="7"/>
        <v>124.38942341893731</v>
      </c>
      <c r="Q260" s="109"/>
    </row>
    <row r="261" spans="1:17" x14ac:dyDescent="0.25">
      <c r="A261" s="83">
        <v>252</v>
      </c>
      <c r="B261" s="84" t="s">
        <v>502</v>
      </c>
      <c r="C261" s="85">
        <v>131.45990365658142</v>
      </c>
      <c r="D261" s="85">
        <v>131.98674996043641</v>
      </c>
      <c r="E261" s="85">
        <v>133.01779874605211</v>
      </c>
      <c r="F261" s="85">
        <v>154.92447375688792</v>
      </c>
      <c r="G261" s="85">
        <v>166.32137226045543</v>
      </c>
      <c r="H261" s="85">
        <v>171.19077693875505</v>
      </c>
      <c r="I261" s="85">
        <v>172.14831309344615</v>
      </c>
      <c r="J261" s="85">
        <v>176.8199174135533</v>
      </c>
      <c r="K261" s="85">
        <v>173.88127722630497</v>
      </c>
      <c r="L261" s="85">
        <v>185.92903902124803</v>
      </c>
      <c r="M261" s="85">
        <v>190.70506348075108</v>
      </c>
      <c r="O261" s="85">
        <f t="shared" si="6"/>
        <v>131.98674996043641</v>
      </c>
      <c r="P261" s="85">
        <f t="shared" si="7"/>
        <v>190.70506348075108</v>
      </c>
      <c r="Q261" s="109"/>
    </row>
    <row r="262" spans="1:17" x14ac:dyDescent="0.25">
      <c r="A262" s="83">
        <v>253</v>
      </c>
      <c r="B262" s="84" t="s">
        <v>55</v>
      </c>
      <c r="C262" s="85">
        <v>283.86798987305013</v>
      </c>
      <c r="D262" s="85">
        <v>336.69347011297606</v>
      </c>
      <c r="E262" s="85">
        <v>319.45249711416278</v>
      </c>
      <c r="F262" s="85">
        <v>262.80028395470111</v>
      </c>
      <c r="G262" s="85">
        <v>275.16498348564642</v>
      </c>
      <c r="H262" s="85">
        <v>282.64386482063384</v>
      </c>
      <c r="I262" s="85">
        <v>258.2292352524193</v>
      </c>
      <c r="J262" s="85">
        <v>263.78080087387514</v>
      </c>
      <c r="K262" s="85">
        <v>260.36228232172863</v>
      </c>
      <c r="L262" s="85">
        <v>293.16591205261881</v>
      </c>
      <c r="M262" s="85">
        <v>295.33772187729085</v>
      </c>
      <c r="O262" s="85">
        <f t="shared" si="6"/>
        <v>258.2292352524193</v>
      </c>
      <c r="P262" s="85">
        <f t="shared" si="7"/>
        <v>336.69347011297606</v>
      </c>
      <c r="Q262" s="109"/>
    </row>
    <row r="263" spans="1:17" x14ac:dyDescent="0.25">
      <c r="A263" s="83">
        <v>254</v>
      </c>
      <c r="B263" s="84" t="s">
        <v>503</v>
      </c>
      <c r="C263" s="85">
        <v>0</v>
      </c>
      <c r="D263" s="85">
        <v>0</v>
      </c>
      <c r="E263" s="85">
        <v>0</v>
      </c>
      <c r="F263" s="85">
        <v>0</v>
      </c>
      <c r="G263" s="85">
        <v>0</v>
      </c>
      <c r="H263" s="85">
        <v>0</v>
      </c>
      <c r="I263" s="85">
        <v>0</v>
      </c>
      <c r="J263" s="85">
        <v>0</v>
      </c>
      <c r="K263" s="85">
        <v>0</v>
      </c>
      <c r="L263" s="85">
        <v>0</v>
      </c>
      <c r="M263" s="85">
        <v>0</v>
      </c>
      <c r="O263" s="85">
        <f t="shared" si="6"/>
        <v>0</v>
      </c>
      <c r="P263" s="85">
        <f t="shared" si="7"/>
        <v>0</v>
      </c>
      <c r="Q263" s="109"/>
    </row>
    <row r="264" spans="1:17" x14ac:dyDescent="0.25">
      <c r="A264" s="83">
        <v>255</v>
      </c>
      <c r="B264" s="84" t="s">
        <v>504</v>
      </c>
      <c r="C264" s="85">
        <v>0</v>
      </c>
      <c r="D264" s="85">
        <v>0</v>
      </c>
      <c r="E264" s="85">
        <v>0</v>
      </c>
      <c r="F264" s="85">
        <v>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0</v>
      </c>
      <c r="M264" s="85">
        <v>0</v>
      </c>
      <c r="O264" s="85">
        <f t="shared" si="6"/>
        <v>0</v>
      </c>
      <c r="P264" s="85">
        <f t="shared" si="7"/>
        <v>0</v>
      </c>
      <c r="Q264" s="109"/>
    </row>
    <row r="265" spans="1:17" x14ac:dyDescent="0.25">
      <c r="A265" s="83">
        <v>256</v>
      </c>
      <c r="B265" s="84" t="s">
        <v>505</v>
      </c>
      <c r="C265" s="85">
        <v>0</v>
      </c>
      <c r="D265" s="85">
        <v>0</v>
      </c>
      <c r="E265" s="85">
        <v>0</v>
      </c>
      <c r="F265" s="85">
        <v>0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  <c r="M265" s="85">
        <v>0</v>
      </c>
      <c r="O265" s="85">
        <f t="shared" si="6"/>
        <v>0</v>
      </c>
      <c r="P265" s="85">
        <f t="shared" si="7"/>
        <v>0</v>
      </c>
      <c r="Q265" s="109"/>
    </row>
    <row r="266" spans="1:17" x14ac:dyDescent="0.25">
      <c r="A266" s="83">
        <v>257</v>
      </c>
      <c r="B266" s="84" t="s">
        <v>506</v>
      </c>
      <c r="C266" s="85">
        <v>0</v>
      </c>
      <c r="D266" s="85">
        <v>0</v>
      </c>
      <c r="E266" s="85">
        <v>0</v>
      </c>
      <c r="F266" s="85">
        <v>0</v>
      </c>
      <c r="G266" s="85">
        <v>0</v>
      </c>
      <c r="H266" s="85">
        <v>0</v>
      </c>
      <c r="I266" s="85">
        <v>0</v>
      </c>
      <c r="J266" s="85">
        <v>0</v>
      </c>
      <c r="K266" s="85">
        <v>0</v>
      </c>
      <c r="L266" s="85">
        <v>0</v>
      </c>
      <c r="M266" s="85">
        <v>0</v>
      </c>
      <c r="O266" s="85">
        <f t="shared" si="6"/>
        <v>0</v>
      </c>
      <c r="P266" s="85">
        <f t="shared" si="7"/>
        <v>0</v>
      </c>
      <c r="Q266" s="109"/>
    </row>
    <row r="267" spans="1:17" x14ac:dyDescent="0.25">
      <c r="A267" s="83">
        <v>258</v>
      </c>
      <c r="B267" s="84" t="s">
        <v>97</v>
      </c>
      <c r="C267" s="85">
        <v>117.4360065848264</v>
      </c>
      <c r="D267" s="85">
        <v>117.7354531584493</v>
      </c>
      <c r="E267" s="85">
        <v>122.1810404878825</v>
      </c>
      <c r="F267" s="85">
        <v>114.00301480675341</v>
      </c>
      <c r="G267" s="85">
        <v>117.37817953003422</v>
      </c>
      <c r="H267" s="85">
        <v>118.55740112574109</v>
      </c>
      <c r="I267" s="85">
        <v>125.10612347660364</v>
      </c>
      <c r="J267" s="85">
        <v>128.44425417943717</v>
      </c>
      <c r="K267" s="85">
        <v>133.00118044789664</v>
      </c>
      <c r="L267" s="85">
        <v>139.13254225178929</v>
      </c>
      <c r="M267" s="85">
        <v>131.92311579508396</v>
      </c>
      <c r="O267" s="85">
        <f t="shared" ref="O267:O330" si="8">MIN(D267:M267)</f>
        <v>114.00301480675341</v>
      </c>
      <c r="P267" s="85">
        <f t="shared" ref="P267:P330" si="9">MAX(D267:M267)</f>
        <v>139.13254225178929</v>
      </c>
      <c r="Q267" s="109"/>
    </row>
    <row r="268" spans="1:17" x14ac:dyDescent="0.25">
      <c r="A268" s="83">
        <v>259</v>
      </c>
      <c r="B268" s="84" t="s">
        <v>507</v>
      </c>
      <c r="C268" s="85">
        <v>0</v>
      </c>
      <c r="D268" s="85">
        <v>0</v>
      </c>
      <c r="E268" s="85">
        <v>0</v>
      </c>
      <c r="F268" s="85">
        <v>0</v>
      </c>
      <c r="G268" s="85">
        <v>0</v>
      </c>
      <c r="H268" s="85">
        <v>0</v>
      </c>
      <c r="I268" s="85">
        <v>0</v>
      </c>
      <c r="J268" s="85">
        <v>0</v>
      </c>
      <c r="K268" s="85">
        <v>0</v>
      </c>
      <c r="L268" s="85">
        <v>0</v>
      </c>
      <c r="M268" s="85">
        <v>0</v>
      </c>
      <c r="O268" s="85">
        <f t="shared" si="8"/>
        <v>0</v>
      </c>
      <c r="P268" s="85">
        <f t="shared" si="9"/>
        <v>0</v>
      </c>
      <c r="Q268" s="109"/>
    </row>
    <row r="269" spans="1:17" x14ac:dyDescent="0.25">
      <c r="A269" s="83">
        <v>260</v>
      </c>
      <c r="B269" s="84" t="s">
        <v>508</v>
      </c>
      <c r="C269" s="85">
        <v>0</v>
      </c>
      <c r="D269" s="85">
        <v>0</v>
      </c>
      <c r="E269" s="85">
        <v>0</v>
      </c>
      <c r="F269" s="85">
        <v>0</v>
      </c>
      <c r="G269" s="85">
        <v>0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  <c r="M269" s="85">
        <v>0</v>
      </c>
      <c r="O269" s="85">
        <f t="shared" si="8"/>
        <v>0</v>
      </c>
      <c r="P269" s="85">
        <f t="shared" si="9"/>
        <v>0</v>
      </c>
      <c r="Q269" s="109"/>
    </row>
    <row r="270" spans="1:17" x14ac:dyDescent="0.25">
      <c r="A270" s="83">
        <v>261</v>
      </c>
      <c r="B270" s="84" t="s">
        <v>146</v>
      </c>
      <c r="C270" s="85">
        <v>116.54658932763304</v>
      </c>
      <c r="D270" s="85">
        <v>120.58175550655146</v>
      </c>
      <c r="E270" s="85">
        <v>122.52569839197129</v>
      </c>
      <c r="F270" s="85">
        <v>125.84599563662051</v>
      </c>
      <c r="G270" s="85">
        <v>126.98853542116248</v>
      </c>
      <c r="H270" s="85">
        <v>127.67100887670844</v>
      </c>
      <c r="I270" s="85">
        <v>134.25879820676519</v>
      </c>
      <c r="J270" s="85">
        <v>140.85652003499229</v>
      </c>
      <c r="K270" s="85">
        <v>145.43909583297804</v>
      </c>
      <c r="L270" s="85">
        <v>150.45154449370207</v>
      </c>
      <c r="M270" s="85">
        <v>153.14862097452979</v>
      </c>
      <c r="O270" s="85">
        <f t="shared" si="8"/>
        <v>120.58175550655146</v>
      </c>
      <c r="P270" s="85">
        <f t="shared" si="9"/>
        <v>153.14862097452979</v>
      </c>
      <c r="Q270" s="109"/>
    </row>
    <row r="271" spans="1:17" x14ac:dyDescent="0.25">
      <c r="A271" s="83">
        <v>262</v>
      </c>
      <c r="B271" s="84" t="s">
        <v>31</v>
      </c>
      <c r="C271" s="85">
        <v>116.30644294218703</v>
      </c>
      <c r="D271" s="85">
        <v>114.04338564742298</v>
      </c>
      <c r="E271" s="85">
        <v>112.68948182663732</v>
      </c>
      <c r="F271" s="85">
        <v>124.71677114793643</v>
      </c>
      <c r="G271" s="85">
        <v>131.00032065680963</v>
      </c>
      <c r="H271" s="85">
        <v>123.8423353548943</v>
      </c>
      <c r="I271" s="85">
        <v>121.97822602092769</v>
      </c>
      <c r="J271" s="85">
        <v>125.14965863437355</v>
      </c>
      <c r="K271" s="85">
        <v>130.69284209587616</v>
      </c>
      <c r="L271" s="85">
        <v>137.24888427694162</v>
      </c>
      <c r="M271" s="85">
        <v>146.10337393977571</v>
      </c>
      <c r="O271" s="85">
        <f t="shared" si="8"/>
        <v>112.68948182663732</v>
      </c>
      <c r="P271" s="85">
        <f t="shared" si="9"/>
        <v>146.10337393977571</v>
      </c>
      <c r="Q271" s="109"/>
    </row>
    <row r="272" spans="1:17" x14ac:dyDescent="0.25">
      <c r="A272" s="83">
        <v>263</v>
      </c>
      <c r="B272" s="84" t="s">
        <v>69</v>
      </c>
      <c r="C272" s="85">
        <v>121.79074224649094</v>
      </c>
      <c r="D272" s="85">
        <v>136.43139137631911</v>
      </c>
      <c r="E272" s="85">
        <v>121.88830859859175</v>
      </c>
      <c r="F272" s="85">
        <v>130.0461299827071</v>
      </c>
      <c r="G272" s="85">
        <v>137.02212026790494</v>
      </c>
      <c r="H272" s="85">
        <v>137.79812719511622</v>
      </c>
      <c r="I272" s="85">
        <v>163.35271365964203</v>
      </c>
      <c r="J272" s="85">
        <v>159.17198713179633</v>
      </c>
      <c r="K272" s="85">
        <v>169.38715978789293</v>
      </c>
      <c r="L272" s="85">
        <v>142.40860608776958</v>
      </c>
      <c r="M272" s="85">
        <v>149.71899423617762</v>
      </c>
      <c r="O272" s="85">
        <f t="shared" si="8"/>
        <v>121.88830859859175</v>
      </c>
      <c r="P272" s="85">
        <f t="shared" si="9"/>
        <v>169.38715978789293</v>
      </c>
      <c r="Q272" s="109"/>
    </row>
    <row r="273" spans="1:17" x14ac:dyDescent="0.25">
      <c r="A273" s="83">
        <v>264</v>
      </c>
      <c r="B273" s="84" t="s">
        <v>293</v>
      </c>
      <c r="C273" s="85">
        <v>122.02070085498067</v>
      </c>
      <c r="D273" s="85">
        <v>125.02411661938054</v>
      </c>
      <c r="E273" s="85">
        <v>118.22343461831963</v>
      </c>
      <c r="F273" s="85">
        <v>117.97770686531229</v>
      </c>
      <c r="G273" s="85">
        <v>123.70929572808875</v>
      </c>
      <c r="H273" s="85">
        <v>124.25229848985468</v>
      </c>
      <c r="I273" s="85">
        <v>126.84112982849516</v>
      </c>
      <c r="J273" s="85">
        <v>133.28403438142632</v>
      </c>
      <c r="K273" s="85">
        <v>136.02116757896979</v>
      </c>
      <c r="L273" s="85">
        <v>143.53526783909615</v>
      </c>
      <c r="M273" s="85">
        <v>145.1038168224124</v>
      </c>
      <c r="O273" s="85">
        <f t="shared" si="8"/>
        <v>117.97770686531229</v>
      </c>
      <c r="P273" s="85">
        <f t="shared" si="9"/>
        <v>145.1038168224124</v>
      </c>
      <c r="Q273" s="109"/>
    </row>
    <row r="274" spans="1:17" x14ac:dyDescent="0.25">
      <c r="A274" s="83">
        <v>265</v>
      </c>
      <c r="B274" s="84" t="s">
        <v>509</v>
      </c>
      <c r="C274" s="85">
        <v>123.28519940401551</v>
      </c>
      <c r="D274" s="85">
        <v>127.18942160024365</v>
      </c>
      <c r="E274" s="85">
        <v>118.88207810023601</v>
      </c>
      <c r="F274" s="85">
        <v>126.67877499699675</v>
      </c>
      <c r="G274" s="85">
        <v>124.63061422355118</v>
      </c>
      <c r="H274" s="85">
        <v>125.80394930431711</v>
      </c>
      <c r="I274" s="85">
        <v>129.29127440044144</v>
      </c>
      <c r="J274" s="85">
        <v>130.57678483292256</v>
      </c>
      <c r="K274" s="85">
        <v>139.05337147291141</v>
      </c>
      <c r="L274" s="85">
        <v>144.78030182507996</v>
      </c>
      <c r="M274" s="85">
        <v>155.41240317937957</v>
      </c>
      <c r="O274" s="85">
        <f t="shared" si="8"/>
        <v>118.88207810023601</v>
      </c>
      <c r="P274" s="85">
        <f t="shared" si="9"/>
        <v>155.41240317937957</v>
      </c>
      <c r="Q274" s="109"/>
    </row>
    <row r="275" spans="1:17" x14ac:dyDescent="0.25">
      <c r="A275" s="83">
        <v>266</v>
      </c>
      <c r="B275" s="84" t="s">
        <v>195</v>
      </c>
      <c r="C275" s="85">
        <v>138.56730455954172</v>
      </c>
      <c r="D275" s="85">
        <v>138.91569666236293</v>
      </c>
      <c r="E275" s="85">
        <v>143.89659518624788</v>
      </c>
      <c r="F275" s="85">
        <v>143.46081447935566</v>
      </c>
      <c r="G275" s="85">
        <v>139.31818421099672</v>
      </c>
      <c r="H275" s="85">
        <v>140.69769686685117</v>
      </c>
      <c r="I275" s="85">
        <v>137.27444919304742</v>
      </c>
      <c r="J275" s="85">
        <v>143.45554677463102</v>
      </c>
      <c r="K275" s="85">
        <v>143.44140794799205</v>
      </c>
      <c r="L275" s="85">
        <v>143.88082395751155</v>
      </c>
      <c r="M275" s="85">
        <v>152.8971505065654</v>
      </c>
      <c r="O275" s="85">
        <f t="shared" si="8"/>
        <v>137.27444919304742</v>
      </c>
      <c r="P275" s="85">
        <f t="shared" si="9"/>
        <v>152.8971505065654</v>
      </c>
      <c r="Q275" s="109"/>
    </row>
    <row r="276" spans="1:17" x14ac:dyDescent="0.25">
      <c r="A276" s="83">
        <v>267</v>
      </c>
      <c r="B276" s="84" t="s">
        <v>510</v>
      </c>
      <c r="C276" s="85">
        <v>0</v>
      </c>
      <c r="D276" s="85">
        <v>0</v>
      </c>
      <c r="E276" s="85">
        <v>0</v>
      </c>
      <c r="F276" s="85">
        <v>0</v>
      </c>
      <c r="G276" s="85">
        <v>0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  <c r="M276" s="85">
        <v>0</v>
      </c>
      <c r="O276" s="85">
        <f t="shared" si="8"/>
        <v>0</v>
      </c>
      <c r="P276" s="85">
        <f t="shared" si="9"/>
        <v>0</v>
      </c>
      <c r="Q276" s="109"/>
    </row>
    <row r="277" spans="1:17" x14ac:dyDescent="0.25">
      <c r="A277" s="83">
        <v>268</v>
      </c>
      <c r="B277" s="84" t="s">
        <v>511</v>
      </c>
      <c r="C277" s="85">
        <v>0</v>
      </c>
      <c r="D277" s="85">
        <v>0</v>
      </c>
      <c r="E277" s="85">
        <v>0</v>
      </c>
      <c r="F277" s="85">
        <v>0</v>
      </c>
      <c r="G277" s="85">
        <v>0</v>
      </c>
      <c r="H277" s="85">
        <v>0</v>
      </c>
      <c r="I277" s="85">
        <v>0</v>
      </c>
      <c r="J277" s="85">
        <v>0</v>
      </c>
      <c r="K277" s="85">
        <v>0</v>
      </c>
      <c r="L277" s="85">
        <v>0</v>
      </c>
      <c r="M277" s="85">
        <v>0</v>
      </c>
      <c r="O277" s="85">
        <f t="shared" si="8"/>
        <v>0</v>
      </c>
      <c r="P277" s="85">
        <f t="shared" si="9"/>
        <v>0</v>
      </c>
      <c r="Q277" s="109"/>
    </row>
    <row r="278" spans="1:17" x14ac:dyDescent="0.25">
      <c r="A278" s="83">
        <v>269</v>
      </c>
      <c r="B278" s="84" t="s">
        <v>512</v>
      </c>
      <c r="C278" s="85">
        <v>151.30026515578729</v>
      </c>
      <c r="D278" s="85">
        <v>161.84874944453352</v>
      </c>
      <c r="E278" s="85">
        <v>146.96802045726164</v>
      </c>
      <c r="F278" s="85">
        <v>177.66816722351928</v>
      </c>
      <c r="G278" s="85">
        <v>182.34928639556151</v>
      </c>
      <c r="H278" s="85">
        <v>194.40333389362493</v>
      </c>
      <c r="I278" s="85">
        <v>192.97062050492951</v>
      </c>
      <c r="J278" s="85">
        <v>203.13157544512018</v>
      </c>
      <c r="K278" s="85">
        <v>196.64851223504135</v>
      </c>
      <c r="L278" s="85">
        <v>197.49273643078948</v>
      </c>
      <c r="M278" s="85">
        <v>189.27144652962286</v>
      </c>
      <c r="O278" s="85">
        <f t="shared" si="8"/>
        <v>146.96802045726164</v>
      </c>
      <c r="P278" s="85">
        <f t="shared" si="9"/>
        <v>203.13157544512018</v>
      </c>
      <c r="Q278" s="109"/>
    </row>
    <row r="279" spans="1:17" x14ac:dyDescent="0.25">
      <c r="A279" s="83">
        <v>270</v>
      </c>
      <c r="B279" s="84" t="s">
        <v>513</v>
      </c>
      <c r="C279" s="85">
        <v>109.78119816816951</v>
      </c>
      <c r="D279" s="85">
        <v>112.47334496114772</v>
      </c>
      <c r="E279" s="85">
        <v>111.57764984965624</v>
      </c>
      <c r="F279" s="85">
        <v>121.09313335165986</v>
      </c>
      <c r="G279" s="85">
        <v>0</v>
      </c>
      <c r="H279" s="85">
        <v>114.05409185529392</v>
      </c>
      <c r="I279" s="85">
        <v>0</v>
      </c>
      <c r="J279" s="85">
        <v>0</v>
      </c>
      <c r="K279" s="85">
        <v>0</v>
      </c>
      <c r="L279" s="85">
        <v>0</v>
      </c>
      <c r="M279" s="85">
        <v>0</v>
      </c>
      <c r="O279" s="85">
        <f t="shared" si="8"/>
        <v>0</v>
      </c>
      <c r="P279" s="85">
        <f t="shared" si="9"/>
        <v>121.09313335165986</v>
      </c>
      <c r="Q279" s="109"/>
    </row>
    <row r="280" spans="1:17" x14ac:dyDescent="0.25">
      <c r="A280" s="83">
        <v>271</v>
      </c>
      <c r="B280" s="84" t="s">
        <v>129</v>
      </c>
      <c r="C280" s="85">
        <v>106.96049246719876</v>
      </c>
      <c r="D280" s="85">
        <v>108.61841525045477</v>
      </c>
      <c r="E280" s="85">
        <v>106.4894382772986</v>
      </c>
      <c r="F280" s="85">
        <v>113.09559246259664</v>
      </c>
      <c r="G280" s="85">
        <v>108.67072969364024</v>
      </c>
      <c r="H280" s="85">
        <v>110.17509635237997</v>
      </c>
      <c r="I280" s="85">
        <v>110.54106380464839</v>
      </c>
      <c r="J280" s="85">
        <v>122.86304202064848</v>
      </c>
      <c r="K280" s="85">
        <v>122.53516691802535</v>
      </c>
      <c r="L280" s="85">
        <v>127.76698346666051</v>
      </c>
      <c r="M280" s="85">
        <v>128.0073044968203</v>
      </c>
      <c r="O280" s="85">
        <f t="shared" si="8"/>
        <v>106.4894382772986</v>
      </c>
      <c r="P280" s="85">
        <f t="shared" si="9"/>
        <v>128.0073044968203</v>
      </c>
      <c r="Q280" s="109"/>
    </row>
    <row r="281" spans="1:17" x14ac:dyDescent="0.25">
      <c r="A281" s="83">
        <v>272</v>
      </c>
      <c r="B281" s="84" t="s">
        <v>312</v>
      </c>
      <c r="C281" s="85">
        <v>173.16906871996437</v>
      </c>
      <c r="D281" s="85">
        <v>159.7072294899061</v>
      </c>
      <c r="E281" s="85">
        <v>162.43671248222702</v>
      </c>
      <c r="F281" s="85">
        <v>187.60802534605946</v>
      </c>
      <c r="G281" s="85">
        <v>180.22711578435994</v>
      </c>
      <c r="H281" s="85">
        <v>173.71537423282953</v>
      </c>
      <c r="I281" s="85">
        <v>186.32737002587348</v>
      </c>
      <c r="J281" s="85">
        <v>177.49949758454923</v>
      </c>
      <c r="K281" s="85">
        <v>169.56367090792207</v>
      </c>
      <c r="L281" s="85">
        <v>211.63552967408035</v>
      </c>
      <c r="M281" s="85">
        <v>217.54067347951312</v>
      </c>
      <c r="O281" s="85">
        <f t="shared" si="8"/>
        <v>159.7072294899061</v>
      </c>
      <c r="P281" s="85">
        <f t="shared" si="9"/>
        <v>217.54067347951312</v>
      </c>
      <c r="Q281" s="109"/>
    </row>
    <row r="282" spans="1:17" x14ac:dyDescent="0.25">
      <c r="A282" s="83">
        <v>273</v>
      </c>
      <c r="B282" s="84" t="s">
        <v>297</v>
      </c>
      <c r="C282" s="85">
        <v>136.91807108349118</v>
      </c>
      <c r="D282" s="85">
        <v>135.3069617999839</v>
      </c>
      <c r="E282" s="85">
        <v>127.25421628303594</v>
      </c>
      <c r="F282" s="85">
        <v>131.45874786701719</v>
      </c>
      <c r="G282" s="85">
        <v>135.3868251678123</v>
      </c>
      <c r="H282" s="85">
        <v>141.27457844825869</v>
      </c>
      <c r="I282" s="85">
        <v>128.64657644509612</v>
      </c>
      <c r="J282" s="85">
        <v>134.39356858453326</v>
      </c>
      <c r="K282" s="85">
        <v>132.72297066295371</v>
      </c>
      <c r="L282" s="85">
        <v>135.93436048347931</v>
      </c>
      <c r="M282" s="85">
        <v>126.56829983532944</v>
      </c>
      <c r="O282" s="85">
        <f t="shared" si="8"/>
        <v>126.56829983532944</v>
      </c>
      <c r="P282" s="85">
        <f t="shared" si="9"/>
        <v>141.27457844825869</v>
      </c>
      <c r="Q282" s="109"/>
    </row>
    <row r="283" spans="1:17" x14ac:dyDescent="0.25">
      <c r="A283" s="83">
        <v>274</v>
      </c>
      <c r="B283" s="84" t="s">
        <v>81</v>
      </c>
      <c r="C283" s="85">
        <v>131.90959752117027</v>
      </c>
      <c r="D283" s="85">
        <v>127.50212522428508</v>
      </c>
      <c r="E283" s="85">
        <v>125.41814764057735</v>
      </c>
      <c r="F283" s="85">
        <v>130.03517627850971</v>
      </c>
      <c r="G283" s="85">
        <v>123.137734173723</v>
      </c>
      <c r="H283" s="85">
        <v>122.11357035835952</v>
      </c>
      <c r="I283" s="85">
        <v>128.22791526652816</v>
      </c>
      <c r="J283" s="85">
        <v>134.11806718822595</v>
      </c>
      <c r="K283" s="85">
        <v>135.82178802042591</v>
      </c>
      <c r="L283" s="85">
        <v>145.98070783253206</v>
      </c>
      <c r="M283" s="85">
        <v>148.3444863021623</v>
      </c>
      <c r="O283" s="85">
        <f t="shared" si="8"/>
        <v>122.11357035835952</v>
      </c>
      <c r="P283" s="85">
        <f t="shared" si="9"/>
        <v>148.3444863021623</v>
      </c>
      <c r="Q283" s="109"/>
    </row>
    <row r="284" spans="1:17" x14ac:dyDescent="0.25">
      <c r="A284" s="83">
        <v>275</v>
      </c>
      <c r="B284" s="84" t="s">
        <v>211</v>
      </c>
      <c r="C284" s="85">
        <v>117.68910400240983</v>
      </c>
      <c r="D284" s="85">
        <v>115.87236961375238</v>
      </c>
      <c r="E284" s="85">
        <v>114.38207743443452</v>
      </c>
      <c r="F284" s="85">
        <v>122.12658890702062</v>
      </c>
      <c r="G284" s="85">
        <v>120.12329965090736</v>
      </c>
      <c r="H284" s="85">
        <v>122.54316435273829</v>
      </c>
      <c r="I284" s="85">
        <v>121.63811143765346</v>
      </c>
      <c r="J284" s="85">
        <v>114.48394012275325</v>
      </c>
      <c r="K284" s="85">
        <v>115.96477179807958</v>
      </c>
      <c r="L284" s="85">
        <v>122.56050048783791</v>
      </c>
      <c r="M284" s="85">
        <v>122.5948564625986</v>
      </c>
      <c r="O284" s="85">
        <f t="shared" si="8"/>
        <v>114.38207743443452</v>
      </c>
      <c r="P284" s="85">
        <f t="shared" si="9"/>
        <v>122.5948564625986</v>
      </c>
      <c r="Q284" s="109"/>
    </row>
    <row r="285" spans="1:17" x14ac:dyDescent="0.25">
      <c r="A285" s="83">
        <v>276</v>
      </c>
      <c r="B285" s="84" t="s">
        <v>90</v>
      </c>
      <c r="C285" s="85">
        <v>139.99583524277929</v>
      </c>
      <c r="D285" s="85">
        <v>148.24628912798534</v>
      </c>
      <c r="E285" s="85">
        <v>144.55176572622764</v>
      </c>
      <c r="F285" s="85">
        <v>153.2854717828329</v>
      </c>
      <c r="G285" s="85">
        <v>155.62856894581481</v>
      </c>
      <c r="H285" s="85">
        <v>158.45451670211631</v>
      </c>
      <c r="I285" s="85">
        <v>162.98650873998588</v>
      </c>
      <c r="J285" s="85">
        <v>172.47424722123924</v>
      </c>
      <c r="K285" s="85">
        <v>180.04890984352633</v>
      </c>
      <c r="L285" s="85">
        <v>191.21969948362164</v>
      </c>
      <c r="M285" s="85">
        <v>195.28295474556737</v>
      </c>
      <c r="O285" s="85">
        <f t="shared" si="8"/>
        <v>144.55176572622764</v>
      </c>
      <c r="P285" s="85">
        <f t="shared" si="9"/>
        <v>195.28295474556737</v>
      </c>
      <c r="Q285" s="109"/>
    </row>
    <row r="286" spans="1:17" x14ac:dyDescent="0.25">
      <c r="A286" s="83">
        <v>277</v>
      </c>
      <c r="B286" s="84" t="s">
        <v>334</v>
      </c>
      <c r="C286" s="85">
        <v>108.7426513680094</v>
      </c>
      <c r="D286" s="85">
        <v>112.53891962097617</v>
      </c>
      <c r="E286" s="85">
        <v>107.72546723709905</v>
      </c>
      <c r="F286" s="85">
        <v>108.74795390509703</v>
      </c>
      <c r="G286" s="85">
        <v>104.34841934434805</v>
      </c>
      <c r="H286" s="85">
        <v>103.28021965362602</v>
      </c>
      <c r="I286" s="85">
        <v>103.45882669589344</v>
      </c>
      <c r="J286" s="85">
        <v>104.60982768891014</v>
      </c>
      <c r="K286" s="85">
        <v>103.23727535921161</v>
      </c>
      <c r="L286" s="85">
        <v>104.05682875607094</v>
      </c>
      <c r="M286" s="85">
        <v>102.88981528149712</v>
      </c>
      <c r="O286" s="85">
        <f t="shared" si="8"/>
        <v>102.88981528149712</v>
      </c>
      <c r="P286" s="85">
        <f t="shared" si="9"/>
        <v>112.53891962097617</v>
      </c>
      <c r="Q286" s="109"/>
    </row>
    <row r="287" spans="1:17" x14ac:dyDescent="0.25">
      <c r="A287" s="83">
        <v>278</v>
      </c>
      <c r="B287" s="84" t="s">
        <v>212</v>
      </c>
      <c r="C287" s="85">
        <v>113.04991802251574</v>
      </c>
      <c r="D287" s="85">
        <v>112.07740456388144</v>
      </c>
      <c r="E287" s="85">
        <v>114.0012177427753</v>
      </c>
      <c r="F287" s="85">
        <v>121.04521761339913</v>
      </c>
      <c r="G287" s="85">
        <v>122.12464846154012</v>
      </c>
      <c r="H287" s="85">
        <v>122.35918931590464</v>
      </c>
      <c r="I287" s="85">
        <v>123.55609210099881</v>
      </c>
      <c r="J287" s="85">
        <v>127.14459864912781</v>
      </c>
      <c r="K287" s="85">
        <v>128.2671783484364</v>
      </c>
      <c r="L287" s="85">
        <v>132.22868262748077</v>
      </c>
      <c r="M287" s="85">
        <v>128.81136142908966</v>
      </c>
      <c r="O287" s="85">
        <f t="shared" si="8"/>
        <v>112.07740456388144</v>
      </c>
      <c r="P287" s="85">
        <f t="shared" si="9"/>
        <v>132.22868262748077</v>
      </c>
      <c r="Q287" s="109"/>
    </row>
    <row r="288" spans="1:17" x14ac:dyDescent="0.25">
      <c r="A288" s="83">
        <v>279</v>
      </c>
      <c r="B288" s="84" t="s">
        <v>514</v>
      </c>
      <c r="C288" s="85">
        <v>0</v>
      </c>
      <c r="D288" s="85">
        <v>0</v>
      </c>
      <c r="E288" s="85">
        <v>0</v>
      </c>
      <c r="F288" s="85">
        <v>0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  <c r="M288" s="85">
        <v>0</v>
      </c>
      <c r="O288" s="85">
        <f t="shared" si="8"/>
        <v>0</v>
      </c>
      <c r="P288" s="85">
        <f t="shared" si="9"/>
        <v>0</v>
      </c>
      <c r="Q288" s="109"/>
    </row>
    <row r="289" spans="1:17" x14ac:dyDescent="0.25">
      <c r="A289" s="83">
        <v>280</v>
      </c>
      <c r="B289" s="84" t="s">
        <v>515</v>
      </c>
      <c r="C289" s="85">
        <v>0</v>
      </c>
      <c r="D289" s="85">
        <v>0</v>
      </c>
      <c r="E289" s="85">
        <v>0</v>
      </c>
      <c r="F289" s="85">
        <v>0</v>
      </c>
      <c r="G289" s="85">
        <v>0</v>
      </c>
      <c r="H289" s="85">
        <v>0</v>
      </c>
      <c r="I289" s="85">
        <v>0</v>
      </c>
      <c r="J289" s="85">
        <v>0</v>
      </c>
      <c r="K289" s="85">
        <v>0</v>
      </c>
      <c r="L289" s="85">
        <v>0</v>
      </c>
      <c r="M289" s="85">
        <v>0</v>
      </c>
      <c r="O289" s="85">
        <f t="shared" si="8"/>
        <v>0</v>
      </c>
      <c r="P289" s="85">
        <f t="shared" si="9"/>
        <v>0</v>
      </c>
      <c r="Q289" s="109"/>
    </row>
    <row r="290" spans="1:17" x14ac:dyDescent="0.25">
      <c r="A290" s="83">
        <v>281</v>
      </c>
      <c r="B290" s="84" t="s">
        <v>169</v>
      </c>
      <c r="C290" s="85">
        <v>99.886151386910086</v>
      </c>
      <c r="D290" s="85">
        <v>100</v>
      </c>
      <c r="E290" s="85">
        <v>100.62330073873547</v>
      </c>
      <c r="F290" s="85">
        <v>103.2302519751568</v>
      </c>
      <c r="G290" s="85">
        <v>100.22221785825469</v>
      </c>
      <c r="H290" s="85">
        <v>100.68748377097631</v>
      </c>
      <c r="I290" s="85">
        <v>101.15771762269887</v>
      </c>
      <c r="J290" s="85">
        <v>100.02384667720921</v>
      </c>
      <c r="K290" s="85">
        <v>99.847151180705112</v>
      </c>
      <c r="L290" s="85">
        <v>99.955104854428541</v>
      </c>
      <c r="M290" s="85">
        <v>100.15584186626228</v>
      </c>
      <c r="O290" s="85">
        <f t="shared" si="8"/>
        <v>99.847151180705112</v>
      </c>
      <c r="P290" s="85">
        <f t="shared" si="9"/>
        <v>103.2302519751568</v>
      </c>
      <c r="Q290" s="109"/>
    </row>
    <row r="291" spans="1:17" x14ac:dyDescent="0.25">
      <c r="A291" s="83">
        <v>282</v>
      </c>
      <c r="B291" s="84" t="s">
        <v>516</v>
      </c>
      <c r="C291" s="85">
        <v>0</v>
      </c>
      <c r="D291" s="85">
        <v>0</v>
      </c>
      <c r="E291" s="85">
        <v>0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  <c r="M291" s="85">
        <v>0</v>
      </c>
      <c r="O291" s="85">
        <f t="shared" si="8"/>
        <v>0</v>
      </c>
      <c r="P291" s="85">
        <f t="shared" si="9"/>
        <v>0</v>
      </c>
      <c r="Q291" s="109"/>
    </row>
    <row r="292" spans="1:17" x14ac:dyDescent="0.25">
      <c r="A292" s="83">
        <v>283</v>
      </c>
      <c r="B292" s="84" t="s">
        <v>517</v>
      </c>
      <c r="C292" s="85">
        <v>0</v>
      </c>
      <c r="D292" s="85">
        <v>0</v>
      </c>
      <c r="E292" s="85">
        <v>0</v>
      </c>
      <c r="F292" s="85">
        <v>0</v>
      </c>
      <c r="G292" s="85">
        <v>0</v>
      </c>
      <c r="H292" s="85">
        <v>0</v>
      </c>
      <c r="I292" s="85">
        <v>0</v>
      </c>
      <c r="J292" s="85">
        <v>0</v>
      </c>
      <c r="K292" s="85">
        <v>0</v>
      </c>
      <c r="L292" s="85">
        <v>0</v>
      </c>
      <c r="M292" s="85">
        <v>0</v>
      </c>
      <c r="O292" s="85">
        <f t="shared" si="8"/>
        <v>0</v>
      </c>
      <c r="P292" s="85">
        <f t="shared" si="9"/>
        <v>0</v>
      </c>
      <c r="Q292" s="109"/>
    </row>
    <row r="293" spans="1:17" x14ac:dyDescent="0.25">
      <c r="A293" s="83">
        <v>284</v>
      </c>
      <c r="B293" s="84" t="s">
        <v>163</v>
      </c>
      <c r="C293" s="85">
        <v>110.09126636455304</v>
      </c>
      <c r="D293" s="85">
        <v>114.6785163605087</v>
      </c>
      <c r="E293" s="85">
        <v>111.57853206008322</v>
      </c>
      <c r="F293" s="85">
        <v>118.78127796169807</v>
      </c>
      <c r="G293" s="85">
        <v>121.59463923285185</v>
      </c>
      <c r="H293" s="85">
        <v>124.5465844754238</v>
      </c>
      <c r="I293" s="85">
        <v>129.23616356318377</v>
      </c>
      <c r="J293" s="85">
        <v>130.21291599572879</v>
      </c>
      <c r="K293" s="85">
        <v>128.68109866453358</v>
      </c>
      <c r="L293" s="85">
        <v>132.3112479212175</v>
      </c>
      <c r="M293" s="85">
        <v>134.04487872407773</v>
      </c>
      <c r="O293" s="85">
        <f t="shared" si="8"/>
        <v>111.57853206008322</v>
      </c>
      <c r="P293" s="85">
        <f t="shared" si="9"/>
        <v>134.04487872407773</v>
      </c>
      <c r="Q293" s="109"/>
    </row>
    <row r="294" spans="1:17" x14ac:dyDescent="0.25">
      <c r="A294" s="83">
        <v>285</v>
      </c>
      <c r="B294" s="84" t="s">
        <v>44</v>
      </c>
      <c r="C294" s="85">
        <v>108.22958420832241</v>
      </c>
      <c r="D294" s="85">
        <v>109.88264704912416</v>
      </c>
      <c r="E294" s="85">
        <v>107.94893565019763</v>
      </c>
      <c r="F294" s="85">
        <v>114.12914756255137</v>
      </c>
      <c r="G294" s="85">
        <v>113.47611078016399</v>
      </c>
      <c r="H294" s="85">
        <v>112.22554938799394</v>
      </c>
      <c r="I294" s="85">
        <v>116.68004755805789</v>
      </c>
      <c r="J294" s="85">
        <v>122.20767003515363</v>
      </c>
      <c r="K294" s="85">
        <v>128.24962635551518</v>
      </c>
      <c r="L294" s="85">
        <v>129.71717605256566</v>
      </c>
      <c r="M294" s="85">
        <v>130.62730408470395</v>
      </c>
      <c r="O294" s="85">
        <f t="shared" si="8"/>
        <v>107.94893565019763</v>
      </c>
      <c r="P294" s="85">
        <f t="shared" si="9"/>
        <v>130.62730408470395</v>
      </c>
      <c r="Q294" s="109"/>
    </row>
    <row r="295" spans="1:17" x14ac:dyDescent="0.25">
      <c r="A295" s="83">
        <v>286</v>
      </c>
      <c r="B295" s="84" t="s">
        <v>518</v>
      </c>
      <c r="C295" s="85">
        <v>0</v>
      </c>
      <c r="D295" s="85">
        <v>0</v>
      </c>
      <c r="E295" s="85">
        <v>0</v>
      </c>
      <c r="F295" s="85">
        <v>0</v>
      </c>
      <c r="G295" s="85">
        <v>0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  <c r="M295" s="85">
        <v>0</v>
      </c>
      <c r="O295" s="85">
        <f t="shared" si="8"/>
        <v>0</v>
      </c>
      <c r="P295" s="85">
        <f t="shared" si="9"/>
        <v>0</v>
      </c>
      <c r="Q295" s="109"/>
    </row>
    <row r="296" spans="1:17" x14ac:dyDescent="0.25">
      <c r="A296" s="83">
        <v>287</v>
      </c>
      <c r="B296" s="84" t="s">
        <v>329</v>
      </c>
      <c r="C296" s="85">
        <v>135.45478046964604</v>
      </c>
      <c r="D296" s="85">
        <v>131.53917578013346</v>
      </c>
      <c r="E296" s="85">
        <v>128.80039392386556</v>
      </c>
      <c r="F296" s="85">
        <v>131.31110326182608</v>
      </c>
      <c r="G296" s="85">
        <v>126.23075576612852</v>
      </c>
      <c r="H296" s="85">
        <v>118.6506674012696</v>
      </c>
      <c r="I296" s="85">
        <v>124.38116126997771</v>
      </c>
      <c r="J296" s="85">
        <v>123.77529426660361</v>
      </c>
      <c r="K296" s="85">
        <v>122.32196760592035</v>
      </c>
      <c r="L296" s="85">
        <v>127.58345478199212</v>
      </c>
      <c r="M296" s="85">
        <v>138.19179313436507</v>
      </c>
      <c r="O296" s="85">
        <f t="shared" si="8"/>
        <v>118.6506674012696</v>
      </c>
      <c r="P296" s="85">
        <f t="shared" si="9"/>
        <v>138.19179313436507</v>
      </c>
      <c r="Q296" s="109"/>
    </row>
    <row r="297" spans="1:17" x14ac:dyDescent="0.25">
      <c r="A297" s="83">
        <v>288</v>
      </c>
      <c r="B297" s="84" t="s">
        <v>91</v>
      </c>
      <c r="C297" s="85">
        <v>134.90099275344062</v>
      </c>
      <c r="D297" s="85">
        <v>130.412301281715</v>
      </c>
      <c r="E297" s="85">
        <v>126.79453363972885</v>
      </c>
      <c r="F297" s="85">
        <v>134.35035585079572</v>
      </c>
      <c r="G297" s="85">
        <v>137.96608559515963</v>
      </c>
      <c r="H297" s="85">
        <v>137.88081102079065</v>
      </c>
      <c r="I297" s="85">
        <v>142.0125854830253</v>
      </c>
      <c r="J297" s="85">
        <v>148.3651283143528</v>
      </c>
      <c r="K297" s="85">
        <v>155.30685203763065</v>
      </c>
      <c r="L297" s="85">
        <v>156.39673202298806</v>
      </c>
      <c r="M297" s="85">
        <v>161.07416672984743</v>
      </c>
      <c r="O297" s="85">
        <f t="shared" si="8"/>
        <v>126.79453363972885</v>
      </c>
      <c r="P297" s="85">
        <f t="shared" si="9"/>
        <v>161.07416672984743</v>
      </c>
      <c r="Q297" s="109"/>
    </row>
    <row r="298" spans="1:17" x14ac:dyDescent="0.25">
      <c r="A298" s="83">
        <v>289</v>
      </c>
      <c r="B298" s="84" t="s">
        <v>313</v>
      </c>
      <c r="C298" s="85">
        <v>155.42033122673769</v>
      </c>
      <c r="D298" s="85">
        <v>158.59184754031716</v>
      </c>
      <c r="E298" s="85">
        <v>135.9794624648267</v>
      </c>
      <c r="F298" s="85">
        <v>163.11199410571015</v>
      </c>
      <c r="G298" s="85">
        <v>159.32000863300553</v>
      </c>
      <c r="H298" s="85">
        <v>159.202555194388</v>
      </c>
      <c r="I298" s="85">
        <v>157.27263923058504</v>
      </c>
      <c r="J298" s="85">
        <v>149.42444561447547</v>
      </c>
      <c r="K298" s="85">
        <v>129.55443775797056</v>
      </c>
      <c r="L298" s="85">
        <v>136.59146028146199</v>
      </c>
      <c r="M298" s="85">
        <v>140.72171457160721</v>
      </c>
      <c r="O298" s="85">
        <f t="shared" si="8"/>
        <v>129.55443775797056</v>
      </c>
      <c r="P298" s="85">
        <f t="shared" si="9"/>
        <v>163.11199410571015</v>
      </c>
      <c r="Q298" s="109"/>
    </row>
    <row r="299" spans="1:17" x14ac:dyDescent="0.25">
      <c r="A299" s="83">
        <v>290</v>
      </c>
      <c r="B299" s="84" t="s">
        <v>519</v>
      </c>
      <c r="C299" s="85">
        <v>109.84224414344419</v>
      </c>
      <c r="D299" s="85">
        <v>110.00954082516765</v>
      </c>
      <c r="E299" s="85">
        <v>107.41429462335937</v>
      </c>
      <c r="F299" s="85">
        <v>112.30696256372291</v>
      </c>
      <c r="G299" s="85">
        <v>110.81391039913029</v>
      </c>
      <c r="H299" s="85">
        <v>112.78270793162343</v>
      </c>
      <c r="I299" s="85">
        <v>113.97624116770142</v>
      </c>
      <c r="J299" s="85">
        <v>116.30583653156836</v>
      </c>
      <c r="K299" s="85">
        <v>119.3230376205285</v>
      </c>
      <c r="L299" s="85">
        <v>128.39855528127083</v>
      </c>
      <c r="M299" s="85">
        <v>131.21643936027164</v>
      </c>
      <c r="O299" s="85">
        <f t="shared" si="8"/>
        <v>107.41429462335937</v>
      </c>
      <c r="P299" s="85">
        <f t="shared" si="9"/>
        <v>131.21643936027164</v>
      </c>
      <c r="Q299" s="109"/>
    </row>
    <row r="300" spans="1:17" x14ac:dyDescent="0.25">
      <c r="A300" s="83">
        <v>291</v>
      </c>
      <c r="B300" s="84" t="s">
        <v>118</v>
      </c>
      <c r="C300" s="85">
        <v>136.11543665504459</v>
      </c>
      <c r="D300" s="85">
        <v>142.26527874408515</v>
      </c>
      <c r="E300" s="85">
        <v>140.91203137125243</v>
      </c>
      <c r="F300" s="85">
        <v>141.2206216418806</v>
      </c>
      <c r="G300" s="85">
        <v>140.90029391251079</v>
      </c>
      <c r="H300" s="85">
        <v>144.06750190506813</v>
      </c>
      <c r="I300" s="85">
        <v>141.43373555775102</v>
      </c>
      <c r="J300" s="85">
        <v>153.65431244333709</v>
      </c>
      <c r="K300" s="85">
        <v>153.44753832921475</v>
      </c>
      <c r="L300" s="85">
        <v>156.02445844223652</v>
      </c>
      <c r="M300" s="85">
        <v>161.06551716791969</v>
      </c>
      <c r="O300" s="85">
        <f t="shared" si="8"/>
        <v>140.90029391251079</v>
      </c>
      <c r="P300" s="85">
        <f t="shared" si="9"/>
        <v>161.06551716791969</v>
      </c>
      <c r="Q300" s="109"/>
    </row>
    <row r="301" spans="1:17" x14ac:dyDescent="0.25">
      <c r="A301" s="86">
        <v>292</v>
      </c>
      <c r="B301" s="84" t="s">
        <v>298</v>
      </c>
      <c r="C301" s="85">
        <v>119.46847721531117</v>
      </c>
      <c r="D301" s="85">
        <v>117.19729124467548</v>
      </c>
      <c r="E301" s="85">
        <v>113.52471433835088</v>
      </c>
      <c r="F301" s="85">
        <v>112.89067370912737</v>
      </c>
      <c r="G301" s="85">
        <v>113.80950892465339</v>
      </c>
      <c r="H301" s="85">
        <v>109.11261379323753</v>
      </c>
      <c r="I301" s="85">
        <v>108.9873828762846</v>
      </c>
      <c r="J301" s="85">
        <v>113.23692424647029</v>
      </c>
      <c r="K301" s="85">
        <v>108.34970482356316</v>
      </c>
      <c r="L301" s="85">
        <v>117.63498899381865</v>
      </c>
      <c r="M301" s="85">
        <v>120.72226584146432</v>
      </c>
      <c r="O301" s="85">
        <f t="shared" si="8"/>
        <v>108.34970482356316</v>
      </c>
      <c r="P301" s="85">
        <f t="shared" si="9"/>
        <v>120.72226584146432</v>
      </c>
      <c r="Q301" s="109"/>
    </row>
    <row r="302" spans="1:17" x14ac:dyDescent="0.25">
      <c r="A302" s="83">
        <v>293</v>
      </c>
      <c r="B302" s="84" t="s">
        <v>45</v>
      </c>
      <c r="C302" s="85">
        <v>101.31027376732114</v>
      </c>
      <c r="D302" s="85">
        <v>100.19699259823744</v>
      </c>
      <c r="E302" s="85">
        <v>100.90892287474095</v>
      </c>
      <c r="F302" s="85">
        <v>102.21332849375742</v>
      </c>
      <c r="G302" s="85">
        <v>100.06228370135679</v>
      </c>
      <c r="H302" s="85">
        <v>100</v>
      </c>
      <c r="I302" s="85">
        <v>99.776069815959616</v>
      </c>
      <c r="J302" s="85">
        <v>100.90293640968953</v>
      </c>
      <c r="K302" s="85">
        <v>103.04628522781177</v>
      </c>
      <c r="L302" s="85">
        <v>106.07452746945687</v>
      </c>
      <c r="M302" s="85">
        <v>108.58755111986986</v>
      </c>
      <c r="O302" s="85">
        <f t="shared" si="8"/>
        <v>99.776069815959616</v>
      </c>
      <c r="P302" s="85">
        <f t="shared" si="9"/>
        <v>108.58755111986986</v>
      </c>
      <c r="Q302" s="109"/>
    </row>
    <row r="303" spans="1:17" x14ac:dyDescent="0.25">
      <c r="A303" s="83">
        <v>294</v>
      </c>
      <c r="B303" s="84" t="s">
        <v>520</v>
      </c>
      <c r="C303" s="85">
        <v>0</v>
      </c>
      <c r="D303" s="85">
        <v>0</v>
      </c>
      <c r="E303" s="85">
        <v>0</v>
      </c>
      <c r="F303" s="85">
        <v>0</v>
      </c>
      <c r="G303" s="85">
        <v>0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  <c r="M303" s="85">
        <v>0</v>
      </c>
      <c r="O303" s="85">
        <f t="shared" si="8"/>
        <v>0</v>
      </c>
      <c r="P303" s="85">
        <f t="shared" si="9"/>
        <v>0</v>
      </c>
      <c r="Q303" s="109"/>
    </row>
    <row r="304" spans="1:17" x14ac:dyDescent="0.25">
      <c r="A304" s="83">
        <v>295</v>
      </c>
      <c r="B304" s="84" t="s">
        <v>155</v>
      </c>
      <c r="C304" s="85">
        <v>108.76303251464769</v>
      </c>
      <c r="D304" s="85">
        <v>108.85177010759706</v>
      </c>
      <c r="E304" s="85">
        <v>107.05153696699523</v>
      </c>
      <c r="F304" s="85">
        <v>117.70685448034284</v>
      </c>
      <c r="G304" s="85">
        <v>118.92018775889441</v>
      </c>
      <c r="H304" s="85">
        <v>119.98257775539309</v>
      </c>
      <c r="I304" s="85">
        <v>126.13160600419506</v>
      </c>
      <c r="J304" s="85">
        <v>130.77852510200111</v>
      </c>
      <c r="K304" s="85">
        <v>137.14951263230023</v>
      </c>
      <c r="L304" s="85">
        <v>146.73276672271919</v>
      </c>
      <c r="M304" s="85">
        <v>147.82218904909098</v>
      </c>
      <c r="O304" s="85">
        <f t="shared" si="8"/>
        <v>107.05153696699523</v>
      </c>
      <c r="P304" s="85">
        <f t="shared" si="9"/>
        <v>147.82218904909098</v>
      </c>
      <c r="Q304" s="109"/>
    </row>
    <row r="305" spans="1:17" x14ac:dyDescent="0.25">
      <c r="A305" s="83">
        <v>296</v>
      </c>
      <c r="B305" s="84" t="s">
        <v>238</v>
      </c>
      <c r="C305" s="85">
        <v>227.08455092811124</v>
      </c>
      <c r="D305" s="85">
        <v>226.18012144432234</v>
      </c>
      <c r="E305" s="85">
        <v>219.74355683874109</v>
      </c>
      <c r="F305" s="85">
        <v>234.24450311243419</v>
      </c>
      <c r="G305" s="85">
        <v>227.16831440787232</v>
      </c>
      <c r="H305" s="85">
        <v>205.99602436363799</v>
      </c>
      <c r="I305" s="85">
        <v>222.64902436803629</v>
      </c>
      <c r="J305" s="85">
        <v>228.30851910682398</v>
      </c>
      <c r="K305" s="85">
        <v>221.46525650920199</v>
      </c>
      <c r="L305" s="85">
        <v>224.51170305414979</v>
      </c>
      <c r="M305" s="85">
        <v>228.27650687529464</v>
      </c>
      <c r="O305" s="85">
        <f t="shared" si="8"/>
        <v>205.99602436363799</v>
      </c>
      <c r="P305" s="85">
        <f t="shared" si="9"/>
        <v>234.24450311243419</v>
      </c>
      <c r="Q305" s="109"/>
    </row>
    <row r="306" spans="1:17" x14ac:dyDescent="0.25">
      <c r="A306" s="83">
        <v>297</v>
      </c>
      <c r="B306" s="84" t="s">
        <v>521</v>
      </c>
      <c r="C306" s="85">
        <v>0</v>
      </c>
      <c r="D306" s="85">
        <v>0</v>
      </c>
      <c r="E306" s="85">
        <v>0</v>
      </c>
      <c r="F306" s="85">
        <v>0</v>
      </c>
      <c r="G306" s="85">
        <v>0</v>
      </c>
      <c r="H306" s="85">
        <v>0</v>
      </c>
      <c r="I306" s="85">
        <v>0</v>
      </c>
      <c r="J306" s="85">
        <v>0</v>
      </c>
      <c r="K306" s="85">
        <v>0</v>
      </c>
      <c r="L306" s="85">
        <v>0</v>
      </c>
      <c r="M306" s="85">
        <v>0</v>
      </c>
      <c r="O306" s="85">
        <f t="shared" si="8"/>
        <v>0</v>
      </c>
      <c r="P306" s="85">
        <f t="shared" si="9"/>
        <v>0</v>
      </c>
      <c r="Q306" s="109"/>
    </row>
    <row r="307" spans="1:17" x14ac:dyDescent="0.25">
      <c r="A307" s="83">
        <v>298</v>
      </c>
      <c r="B307" s="84" t="s">
        <v>522</v>
      </c>
      <c r="C307" s="85">
        <v>136.52240802566376</v>
      </c>
      <c r="D307" s="85">
        <v>137.25423814049441</v>
      </c>
      <c r="E307" s="85">
        <v>134.77256822478594</v>
      </c>
      <c r="F307" s="85">
        <v>140.54723363011453</v>
      </c>
      <c r="G307" s="85">
        <v>145.58730955156452</v>
      </c>
      <c r="H307" s="85">
        <v>152.53483936653456</v>
      </c>
      <c r="I307" s="85">
        <v>155.46160659045643</v>
      </c>
      <c r="J307" s="85">
        <v>160.3655505188045</v>
      </c>
      <c r="K307" s="85">
        <v>179.48156665484052</v>
      </c>
      <c r="L307" s="85">
        <v>176.89250602421382</v>
      </c>
      <c r="M307" s="85">
        <v>176.57625424530789</v>
      </c>
      <c r="O307" s="85">
        <f t="shared" si="8"/>
        <v>134.77256822478594</v>
      </c>
      <c r="P307" s="85">
        <f t="shared" si="9"/>
        <v>179.48156665484052</v>
      </c>
      <c r="Q307" s="109"/>
    </row>
    <row r="308" spans="1:17" x14ac:dyDescent="0.25">
      <c r="A308" s="83">
        <v>299</v>
      </c>
      <c r="B308" s="84" t="s">
        <v>523</v>
      </c>
      <c r="C308" s="85">
        <v>0</v>
      </c>
      <c r="D308" s="85">
        <v>0</v>
      </c>
      <c r="E308" s="85">
        <v>0</v>
      </c>
      <c r="F308" s="85">
        <v>0</v>
      </c>
      <c r="G308" s="85">
        <v>0</v>
      </c>
      <c r="H308" s="85">
        <v>0</v>
      </c>
      <c r="I308" s="85">
        <v>0</v>
      </c>
      <c r="J308" s="85">
        <v>0</v>
      </c>
      <c r="K308" s="85">
        <v>0</v>
      </c>
      <c r="L308" s="85">
        <v>0</v>
      </c>
      <c r="M308" s="85">
        <v>0</v>
      </c>
      <c r="O308" s="85">
        <f t="shared" si="8"/>
        <v>0</v>
      </c>
      <c r="P308" s="85">
        <f t="shared" si="9"/>
        <v>0</v>
      </c>
      <c r="Q308" s="109"/>
    </row>
    <row r="309" spans="1:17" x14ac:dyDescent="0.25">
      <c r="A309" s="83">
        <v>300</v>
      </c>
      <c r="B309" s="84" t="s">
        <v>147</v>
      </c>
      <c r="C309" s="85">
        <v>251.66458710213183</v>
      </c>
      <c r="D309" s="85">
        <v>263.16696163381664</v>
      </c>
      <c r="E309" s="85">
        <v>255.26324164585566</v>
      </c>
      <c r="F309" s="85">
        <v>275.69215364398252</v>
      </c>
      <c r="G309" s="85">
        <v>255.71072883926735</v>
      </c>
      <c r="H309" s="85">
        <v>244.75077503295375</v>
      </c>
      <c r="I309" s="85">
        <v>258.83476967892022</v>
      </c>
      <c r="J309" s="85">
        <v>305.7674427067268</v>
      </c>
      <c r="K309" s="85">
        <v>298.71818098234274</v>
      </c>
      <c r="L309" s="85">
        <v>337.02297115535742</v>
      </c>
      <c r="M309" s="85">
        <v>306.74262370171641</v>
      </c>
      <c r="O309" s="85">
        <f t="shared" si="8"/>
        <v>244.75077503295375</v>
      </c>
      <c r="P309" s="85">
        <f t="shared" si="9"/>
        <v>337.02297115535742</v>
      </c>
      <c r="Q309" s="109"/>
    </row>
    <row r="310" spans="1:17" x14ac:dyDescent="0.25">
      <c r="A310" s="83">
        <v>301</v>
      </c>
      <c r="B310" s="84" t="s">
        <v>151</v>
      </c>
      <c r="C310" s="85">
        <v>111.45504656700207</v>
      </c>
      <c r="D310" s="85">
        <v>111.6162160946013</v>
      </c>
      <c r="E310" s="85">
        <v>107.20051195601744</v>
      </c>
      <c r="F310" s="85">
        <v>116.49580647083313</v>
      </c>
      <c r="G310" s="85">
        <v>121.55559340024271</v>
      </c>
      <c r="H310" s="85">
        <v>123.06454326424814</v>
      </c>
      <c r="I310" s="85">
        <v>120.35241331709028</v>
      </c>
      <c r="J310" s="85">
        <v>126.74479145797442</v>
      </c>
      <c r="K310" s="85">
        <v>127.51125714122828</v>
      </c>
      <c r="L310" s="85">
        <v>134.91390252533745</v>
      </c>
      <c r="M310" s="85">
        <v>136.07509882226583</v>
      </c>
      <c r="O310" s="85">
        <f t="shared" si="8"/>
        <v>107.20051195601744</v>
      </c>
      <c r="P310" s="85">
        <f t="shared" si="9"/>
        <v>136.07509882226583</v>
      </c>
      <c r="Q310" s="109"/>
    </row>
    <row r="311" spans="1:17" x14ac:dyDescent="0.25">
      <c r="A311" s="83">
        <v>302</v>
      </c>
      <c r="B311" s="84" t="s">
        <v>524</v>
      </c>
      <c r="C311" s="85">
        <v>0</v>
      </c>
      <c r="D311" s="85">
        <v>0</v>
      </c>
      <c r="E311" s="85">
        <v>0</v>
      </c>
      <c r="F311" s="85">
        <v>0</v>
      </c>
      <c r="G311" s="85">
        <v>0</v>
      </c>
      <c r="H311" s="85">
        <v>0</v>
      </c>
      <c r="I311" s="85">
        <v>0</v>
      </c>
      <c r="J311" s="85">
        <v>0</v>
      </c>
      <c r="K311" s="85">
        <v>0</v>
      </c>
      <c r="L311" s="85">
        <v>0</v>
      </c>
      <c r="M311" s="85">
        <v>0</v>
      </c>
      <c r="O311" s="85">
        <f t="shared" si="8"/>
        <v>0</v>
      </c>
      <c r="P311" s="85">
        <f t="shared" si="9"/>
        <v>0</v>
      </c>
      <c r="Q311" s="109"/>
    </row>
    <row r="312" spans="1:17" x14ac:dyDescent="0.25">
      <c r="A312" s="83">
        <v>303</v>
      </c>
      <c r="B312" s="84" t="s">
        <v>525</v>
      </c>
      <c r="C312" s="85">
        <v>0</v>
      </c>
      <c r="D312" s="85">
        <v>0</v>
      </c>
      <c r="E312" s="85">
        <v>0</v>
      </c>
      <c r="F312" s="85">
        <v>0</v>
      </c>
      <c r="G312" s="85">
        <v>0</v>
      </c>
      <c r="H312" s="85">
        <v>0</v>
      </c>
      <c r="I312" s="85">
        <v>0</v>
      </c>
      <c r="J312" s="85">
        <v>0</v>
      </c>
      <c r="K312" s="85">
        <v>0</v>
      </c>
      <c r="L312" s="85">
        <v>0</v>
      </c>
      <c r="M312" s="85">
        <v>0</v>
      </c>
      <c r="O312" s="85">
        <f t="shared" si="8"/>
        <v>0</v>
      </c>
      <c r="P312" s="85">
        <f t="shared" si="9"/>
        <v>0</v>
      </c>
      <c r="Q312" s="109"/>
    </row>
    <row r="313" spans="1:17" x14ac:dyDescent="0.25">
      <c r="A313" s="83">
        <v>304</v>
      </c>
      <c r="B313" s="84" t="s">
        <v>130</v>
      </c>
      <c r="C313" s="85">
        <v>132.14857865891668</v>
      </c>
      <c r="D313" s="85">
        <v>130.42571830618934</v>
      </c>
      <c r="E313" s="85">
        <v>125.66856270166764</v>
      </c>
      <c r="F313" s="85">
        <v>128.83249256684076</v>
      </c>
      <c r="G313" s="85">
        <v>130.66769684861941</v>
      </c>
      <c r="H313" s="85">
        <v>128.7628325759753</v>
      </c>
      <c r="I313" s="85">
        <v>130.43210815084072</v>
      </c>
      <c r="J313" s="85">
        <v>128.41451193842829</v>
      </c>
      <c r="K313" s="85">
        <v>119.64317073447286</v>
      </c>
      <c r="L313" s="85">
        <v>132.3068840249604</v>
      </c>
      <c r="M313" s="85">
        <v>132.98338768331678</v>
      </c>
      <c r="O313" s="85">
        <f t="shared" si="8"/>
        <v>119.64317073447286</v>
      </c>
      <c r="P313" s="85">
        <f t="shared" si="9"/>
        <v>132.98338768331678</v>
      </c>
      <c r="Q313" s="109"/>
    </row>
    <row r="314" spans="1:17" x14ac:dyDescent="0.25">
      <c r="A314" s="83">
        <v>305</v>
      </c>
      <c r="B314" s="84" t="s">
        <v>75</v>
      </c>
      <c r="C314" s="85">
        <v>115.24352611448354</v>
      </c>
      <c r="D314" s="85">
        <v>114.7300370451066</v>
      </c>
      <c r="E314" s="85">
        <v>110.74008562499209</v>
      </c>
      <c r="F314" s="85">
        <v>118.74312438963999</v>
      </c>
      <c r="G314" s="85">
        <v>119.26503847225698</v>
      </c>
      <c r="H314" s="85">
        <v>112.05618075881335</v>
      </c>
      <c r="I314" s="85">
        <v>119.10281617193503</v>
      </c>
      <c r="J314" s="85">
        <v>125.5195956578418</v>
      </c>
      <c r="K314" s="85">
        <v>131.79523896786549</v>
      </c>
      <c r="L314" s="85">
        <v>132.45188285644568</v>
      </c>
      <c r="M314" s="85">
        <v>132.61862429713631</v>
      </c>
      <c r="O314" s="85">
        <f t="shared" si="8"/>
        <v>110.74008562499209</v>
      </c>
      <c r="P314" s="85">
        <f t="shared" si="9"/>
        <v>132.61862429713631</v>
      </c>
      <c r="Q314" s="109"/>
    </row>
    <row r="315" spans="1:17" x14ac:dyDescent="0.25">
      <c r="A315" s="83">
        <v>306</v>
      </c>
      <c r="B315" s="84" t="s">
        <v>335</v>
      </c>
      <c r="C315" s="85">
        <v>136.58661844210448</v>
      </c>
      <c r="D315" s="85">
        <v>157.68415108002569</v>
      </c>
      <c r="E315" s="85">
        <v>136.17821821129226</v>
      </c>
      <c r="F315" s="85">
        <v>131.83767337265868</v>
      </c>
      <c r="G315" s="85">
        <v>130.05928874735525</v>
      </c>
      <c r="H315" s="85">
        <v>128.30214623493214</v>
      </c>
      <c r="I315" s="85">
        <v>136.42693725009846</v>
      </c>
      <c r="J315" s="85">
        <v>138.12954098191261</v>
      </c>
      <c r="K315" s="85">
        <v>128.23626011455403</v>
      </c>
      <c r="L315" s="85">
        <v>117.39446868511804</v>
      </c>
      <c r="M315" s="85">
        <v>132.34271020853811</v>
      </c>
      <c r="O315" s="85">
        <f t="shared" si="8"/>
        <v>117.39446868511804</v>
      </c>
      <c r="P315" s="85">
        <f t="shared" si="9"/>
        <v>157.68415108002569</v>
      </c>
      <c r="Q315" s="109"/>
    </row>
    <row r="316" spans="1:17" x14ac:dyDescent="0.25">
      <c r="A316" s="83">
        <v>307</v>
      </c>
      <c r="B316" s="84" t="s">
        <v>76</v>
      </c>
      <c r="C316" s="85">
        <v>119.45265504135475</v>
      </c>
      <c r="D316" s="85">
        <v>116.63361572604435</v>
      </c>
      <c r="E316" s="85">
        <v>110.70273091154255</v>
      </c>
      <c r="F316" s="85">
        <v>117.5321828643545</v>
      </c>
      <c r="G316" s="85">
        <v>120.78499855686388</v>
      </c>
      <c r="H316" s="85">
        <v>123.71118503194776</v>
      </c>
      <c r="I316" s="85">
        <v>123.50465699378688</v>
      </c>
      <c r="J316" s="85">
        <v>126.56338764967859</v>
      </c>
      <c r="K316" s="85">
        <v>128.04657251170789</v>
      </c>
      <c r="L316" s="85">
        <v>134.35027273973387</v>
      </c>
      <c r="M316" s="85">
        <v>138.30656115998411</v>
      </c>
      <c r="O316" s="85">
        <f t="shared" si="8"/>
        <v>110.70273091154255</v>
      </c>
      <c r="P316" s="85">
        <f t="shared" si="9"/>
        <v>138.30656115998411</v>
      </c>
      <c r="Q316" s="109"/>
    </row>
    <row r="317" spans="1:17" x14ac:dyDescent="0.25">
      <c r="A317" s="83">
        <v>308</v>
      </c>
      <c r="B317" s="84" t="s">
        <v>32</v>
      </c>
      <c r="C317" s="85">
        <v>152.7488983014286</v>
      </c>
      <c r="D317" s="85">
        <v>155.74428297857926</v>
      </c>
      <c r="E317" s="85">
        <v>158.38980987645942</v>
      </c>
      <c r="F317" s="85">
        <v>164.69441285165675</v>
      </c>
      <c r="G317" s="85">
        <v>161.33848196376852</v>
      </c>
      <c r="H317" s="85">
        <v>152.48091241946366</v>
      </c>
      <c r="I317" s="85">
        <v>149.42222856018756</v>
      </c>
      <c r="J317" s="85">
        <v>154.16656364412157</v>
      </c>
      <c r="K317" s="85">
        <v>153.25822239633487</v>
      </c>
      <c r="L317" s="85">
        <v>159.0986755154176</v>
      </c>
      <c r="M317" s="85">
        <v>158.02832985149331</v>
      </c>
      <c r="O317" s="85">
        <f t="shared" si="8"/>
        <v>149.42222856018756</v>
      </c>
      <c r="P317" s="85">
        <f t="shared" si="9"/>
        <v>164.69441285165675</v>
      </c>
      <c r="Q317" s="109"/>
    </row>
    <row r="318" spans="1:17" x14ac:dyDescent="0.25">
      <c r="A318" s="83">
        <v>309</v>
      </c>
      <c r="B318" s="84" t="s">
        <v>256</v>
      </c>
      <c r="C318" s="85">
        <v>112.20812761045207</v>
      </c>
      <c r="D318" s="85">
        <v>107.22354445449547</v>
      </c>
      <c r="E318" s="85">
        <v>100</v>
      </c>
      <c r="F318" s="85">
        <v>101.44055197692749</v>
      </c>
      <c r="G318" s="85">
        <v>100</v>
      </c>
      <c r="H318" s="85">
        <v>102.36795143408925</v>
      </c>
      <c r="I318" s="85">
        <v>101.75562034066029</v>
      </c>
      <c r="J318" s="85">
        <v>102.77820916546436</v>
      </c>
      <c r="K318" s="85">
        <v>105.04275619772933</v>
      </c>
      <c r="L318" s="85">
        <v>105.57897449459317</v>
      </c>
      <c r="M318" s="85">
        <v>110.63497294579048</v>
      </c>
      <c r="O318" s="85">
        <f t="shared" si="8"/>
        <v>100</v>
      </c>
      <c r="P318" s="85">
        <f t="shared" si="9"/>
        <v>110.63497294579048</v>
      </c>
      <c r="Q318" s="109"/>
    </row>
    <row r="319" spans="1:17" x14ac:dyDescent="0.25">
      <c r="A319" s="83">
        <v>310</v>
      </c>
      <c r="B319" s="84" t="s">
        <v>277</v>
      </c>
      <c r="C319" s="85">
        <v>101.83431586642388</v>
      </c>
      <c r="D319" s="85">
        <v>100.97201759742748</v>
      </c>
      <c r="E319" s="85">
        <v>101.74979814049914</v>
      </c>
      <c r="F319" s="85">
        <v>108.06120218500777</v>
      </c>
      <c r="G319" s="85">
        <v>108.19738004408741</v>
      </c>
      <c r="H319" s="85">
        <v>102.17195023860872</v>
      </c>
      <c r="I319" s="85">
        <v>110.22915413976537</v>
      </c>
      <c r="J319" s="85">
        <v>116.70583513611857</v>
      </c>
      <c r="K319" s="85">
        <v>114.09557600824026</v>
      </c>
      <c r="L319" s="85">
        <v>120.37752224027329</v>
      </c>
      <c r="M319" s="85">
        <v>121.45048026184848</v>
      </c>
      <c r="O319" s="85">
        <f t="shared" si="8"/>
        <v>100.97201759742748</v>
      </c>
      <c r="P319" s="85">
        <f t="shared" si="9"/>
        <v>121.45048026184848</v>
      </c>
      <c r="Q319" s="109"/>
    </row>
    <row r="320" spans="1:17" x14ac:dyDescent="0.25">
      <c r="A320" s="83">
        <v>311</v>
      </c>
      <c r="B320" s="84" t="s">
        <v>526</v>
      </c>
      <c r="C320" s="85">
        <v>0</v>
      </c>
      <c r="D320" s="85">
        <v>0</v>
      </c>
      <c r="E320" s="85">
        <v>0</v>
      </c>
      <c r="F320" s="85">
        <v>0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  <c r="M320" s="85">
        <v>0</v>
      </c>
      <c r="O320" s="85">
        <f t="shared" si="8"/>
        <v>0</v>
      </c>
      <c r="P320" s="85">
        <f t="shared" si="9"/>
        <v>0</v>
      </c>
      <c r="Q320" s="109"/>
    </row>
    <row r="321" spans="1:17" x14ac:dyDescent="0.25">
      <c r="A321" s="83">
        <v>312</v>
      </c>
      <c r="B321" s="84" t="s">
        <v>527</v>
      </c>
      <c r="C321" s="85">
        <v>0</v>
      </c>
      <c r="D321" s="85">
        <v>0</v>
      </c>
      <c r="E321" s="85">
        <v>0</v>
      </c>
      <c r="F321" s="85">
        <v>0</v>
      </c>
      <c r="G321" s="85">
        <v>0</v>
      </c>
      <c r="H321" s="85">
        <v>0</v>
      </c>
      <c r="I321" s="85">
        <v>0</v>
      </c>
      <c r="J321" s="85">
        <v>0</v>
      </c>
      <c r="K321" s="85">
        <v>0</v>
      </c>
      <c r="L321" s="85">
        <v>0</v>
      </c>
      <c r="M321" s="85">
        <v>0</v>
      </c>
      <c r="O321" s="85">
        <f t="shared" si="8"/>
        <v>0</v>
      </c>
      <c r="P321" s="85">
        <f t="shared" si="9"/>
        <v>0</v>
      </c>
      <c r="Q321" s="109"/>
    </row>
    <row r="322" spans="1:17" x14ac:dyDescent="0.25">
      <c r="A322" s="83">
        <v>313</v>
      </c>
      <c r="B322" s="84" t="s">
        <v>528</v>
      </c>
      <c r="C322" s="85">
        <v>0</v>
      </c>
      <c r="D322" s="85">
        <v>0</v>
      </c>
      <c r="E322" s="85">
        <v>0</v>
      </c>
      <c r="F322" s="85">
        <v>0</v>
      </c>
      <c r="G322" s="85">
        <v>0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  <c r="M322" s="85">
        <v>0</v>
      </c>
      <c r="O322" s="85">
        <f t="shared" si="8"/>
        <v>0</v>
      </c>
      <c r="P322" s="85">
        <f t="shared" si="9"/>
        <v>0</v>
      </c>
      <c r="Q322" s="109"/>
    </row>
    <row r="323" spans="1:17" x14ac:dyDescent="0.25">
      <c r="A323" s="83">
        <v>314</v>
      </c>
      <c r="B323" s="84" t="s">
        <v>46</v>
      </c>
      <c r="C323" s="85">
        <v>149.87548644152204</v>
      </c>
      <c r="D323" s="85">
        <v>154.74040389021832</v>
      </c>
      <c r="E323" s="85">
        <v>145.35151646365773</v>
      </c>
      <c r="F323" s="85">
        <v>148.76589378375323</v>
      </c>
      <c r="G323" s="85">
        <v>144.18100286049548</v>
      </c>
      <c r="H323" s="85">
        <v>144.20917791475276</v>
      </c>
      <c r="I323" s="85">
        <v>141.159709089839</v>
      </c>
      <c r="J323" s="85">
        <v>152.8712569524796</v>
      </c>
      <c r="K323" s="85">
        <v>174.27146178274029</v>
      </c>
      <c r="L323" s="85">
        <v>179.31434165920405</v>
      </c>
      <c r="M323" s="85">
        <v>177.58259564059279</v>
      </c>
      <c r="O323" s="85">
        <f t="shared" si="8"/>
        <v>141.159709089839</v>
      </c>
      <c r="P323" s="85">
        <f t="shared" si="9"/>
        <v>179.31434165920405</v>
      </c>
      <c r="Q323" s="109"/>
    </row>
    <row r="324" spans="1:17" x14ac:dyDescent="0.25">
      <c r="A324" s="83">
        <v>315</v>
      </c>
      <c r="B324" s="84" t="s">
        <v>529</v>
      </c>
      <c r="C324" s="85">
        <v>151.63025044663388</v>
      </c>
      <c r="D324" s="85">
        <v>154.13679694865814</v>
      </c>
      <c r="E324" s="85">
        <v>157.12510755861203</v>
      </c>
      <c r="F324" s="85">
        <v>162.27427073987141</v>
      </c>
      <c r="G324" s="85">
        <v>157.84116729995091</v>
      </c>
      <c r="H324" s="85">
        <v>160.85656523082565</v>
      </c>
      <c r="I324" s="85">
        <v>158.17072742780519</v>
      </c>
      <c r="J324" s="85">
        <v>164.60428100924526</v>
      </c>
      <c r="K324" s="85">
        <v>167.90189688510725</v>
      </c>
      <c r="L324" s="85">
        <v>170.20357888967069</v>
      </c>
      <c r="M324" s="85">
        <v>172.01338969059293</v>
      </c>
      <c r="O324" s="85">
        <f t="shared" si="8"/>
        <v>154.13679694865814</v>
      </c>
      <c r="P324" s="85">
        <f t="shared" si="9"/>
        <v>172.01338969059293</v>
      </c>
      <c r="Q324" s="109"/>
    </row>
    <row r="325" spans="1:17" x14ac:dyDescent="0.25">
      <c r="A325" s="83">
        <v>316</v>
      </c>
      <c r="B325" s="84" t="s">
        <v>182</v>
      </c>
      <c r="C325" s="85">
        <v>105.38581745607036</v>
      </c>
      <c r="D325" s="85">
        <v>103.45150754769612</v>
      </c>
      <c r="E325" s="85">
        <v>102.91950033450898</v>
      </c>
      <c r="F325" s="85">
        <v>103.80048870026231</v>
      </c>
      <c r="G325" s="85">
        <v>104.72003018830574</v>
      </c>
      <c r="H325" s="85">
        <v>104.93062665302621</v>
      </c>
      <c r="I325" s="85">
        <v>104.20803229167286</v>
      </c>
      <c r="J325" s="85">
        <v>106.57540986027276</v>
      </c>
      <c r="K325" s="85">
        <v>107.38892113907686</v>
      </c>
      <c r="L325" s="85">
        <v>109.67256726788422</v>
      </c>
      <c r="M325" s="85">
        <v>113.690356854559</v>
      </c>
      <c r="O325" s="85">
        <f t="shared" si="8"/>
        <v>102.91950033450898</v>
      </c>
      <c r="P325" s="85">
        <f t="shared" si="9"/>
        <v>113.690356854559</v>
      </c>
      <c r="Q325" s="109"/>
    </row>
    <row r="326" spans="1:17" x14ac:dyDescent="0.25">
      <c r="A326" s="83">
        <v>317</v>
      </c>
      <c r="B326" s="84" t="s">
        <v>530</v>
      </c>
      <c r="C326" s="85">
        <v>150.24720247416809</v>
      </c>
      <c r="D326" s="85">
        <v>142.18042300417503</v>
      </c>
      <c r="E326" s="85">
        <v>144.28730521107335</v>
      </c>
      <c r="F326" s="85">
        <v>150.89266120820767</v>
      </c>
      <c r="G326" s="85">
        <v>153.27929823745242</v>
      </c>
      <c r="H326" s="85">
        <v>151.27583376447615</v>
      </c>
      <c r="I326" s="85">
        <v>157.16861705113061</v>
      </c>
      <c r="J326" s="85">
        <v>162.67071869926502</v>
      </c>
      <c r="K326" s="85">
        <v>163.41227303863448</v>
      </c>
      <c r="L326" s="85">
        <v>170.37360556590474</v>
      </c>
      <c r="M326" s="85">
        <v>166.5697374828608</v>
      </c>
      <c r="O326" s="85">
        <f t="shared" si="8"/>
        <v>142.18042300417503</v>
      </c>
      <c r="P326" s="85">
        <f t="shared" si="9"/>
        <v>170.37360556590474</v>
      </c>
      <c r="Q326" s="109"/>
    </row>
    <row r="327" spans="1:17" x14ac:dyDescent="0.25">
      <c r="A327" s="83">
        <v>318</v>
      </c>
      <c r="B327" s="84" t="s">
        <v>531</v>
      </c>
      <c r="C327" s="85">
        <v>234.15327965996718</v>
      </c>
      <c r="D327" s="85">
        <v>253.088512354442</v>
      </c>
      <c r="E327" s="85">
        <v>234.41761381442058</v>
      </c>
      <c r="F327" s="85">
        <v>213.44718079386408</v>
      </c>
      <c r="G327" s="85">
        <v>238.88575113665223</v>
      </c>
      <c r="H327" s="85">
        <v>254.49805943711712</v>
      </c>
      <c r="I327" s="85">
        <v>245.20121770835087</v>
      </c>
      <c r="J327" s="85">
        <v>245.82808672070971</v>
      </c>
      <c r="K327" s="85">
        <v>246.10963407914355</v>
      </c>
      <c r="L327" s="85">
        <v>276.68766911848604</v>
      </c>
      <c r="M327" s="85">
        <v>291.27432031991492</v>
      </c>
      <c r="O327" s="85">
        <f t="shared" si="8"/>
        <v>213.44718079386408</v>
      </c>
      <c r="P327" s="85">
        <f t="shared" si="9"/>
        <v>291.27432031991492</v>
      </c>
      <c r="Q327" s="109"/>
    </row>
    <row r="328" spans="1:17" x14ac:dyDescent="0.25">
      <c r="A328" s="83">
        <v>319</v>
      </c>
      <c r="B328" s="84" t="s">
        <v>532</v>
      </c>
      <c r="C328" s="85">
        <v>0</v>
      </c>
      <c r="D328" s="85">
        <v>0</v>
      </c>
      <c r="E328" s="85">
        <v>0</v>
      </c>
      <c r="F328" s="85">
        <v>0</v>
      </c>
      <c r="G328" s="85">
        <v>0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  <c r="M328" s="85">
        <v>0</v>
      </c>
      <c r="O328" s="85">
        <f t="shared" si="8"/>
        <v>0</v>
      </c>
      <c r="P328" s="85">
        <f t="shared" si="9"/>
        <v>0</v>
      </c>
      <c r="Q328" s="109"/>
    </row>
    <row r="329" spans="1:17" x14ac:dyDescent="0.25">
      <c r="A329" s="83">
        <v>320</v>
      </c>
      <c r="B329" s="84" t="s">
        <v>533</v>
      </c>
      <c r="C329" s="85">
        <v>0</v>
      </c>
      <c r="D329" s="85">
        <v>0</v>
      </c>
      <c r="E329" s="85">
        <v>0</v>
      </c>
      <c r="F329" s="85">
        <v>0</v>
      </c>
      <c r="G329" s="85">
        <v>0</v>
      </c>
      <c r="H329" s="85">
        <v>0</v>
      </c>
      <c r="I329" s="85">
        <v>0</v>
      </c>
      <c r="J329" s="85">
        <v>0</v>
      </c>
      <c r="K329" s="85">
        <v>0</v>
      </c>
      <c r="L329" s="85">
        <v>0</v>
      </c>
      <c r="M329" s="85">
        <v>0</v>
      </c>
      <c r="O329" s="85">
        <f t="shared" si="8"/>
        <v>0</v>
      </c>
      <c r="P329" s="85">
        <f t="shared" si="9"/>
        <v>0</v>
      </c>
      <c r="Q329" s="109"/>
    </row>
    <row r="330" spans="1:17" x14ac:dyDescent="0.25">
      <c r="A330" s="83">
        <v>321</v>
      </c>
      <c r="B330" s="84" t="s">
        <v>92</v>
      </c>
      <c r="C330" s="85">
        <v>148.19256631038874</v>
      </c>
      <c r="D330" s="85">
        <v>146.36012933872146</v>
      </c>
      <c r="E330" s="85">
        <v>149.18587827633132</v>
      </c>
      <c r="F330" s="85">
        <v>148.93390710507967</v>
      </c>
      <c r="G330" s="85">
        <v>154.09447888296449</v>
      </c>
      <c r="H330" s="85">
        <v>152.98995326447479</v>
      </c>
      <c r="I330" s="85">
        <v>151.72766696212176</v>
      </c>
      <c r="J330" s="85">
        <v>149.24677424690074</v>
      </c>
      <c r="K330" s="85">
        <v>151.05917644577815</v>
      </c>
      <c r="L330" s="85">
        <v>154.95171195506933</v>
      </c>
      <c r="M330" s="85">
        <v>149.13053421612042</v>
      </c>
      <c r="O330" s="85">
        <f t="shared" si="8"/>
        <v>146.36012933872146</v>
      </c>
      <c r="P330" s="85">
        <f t="shared" si="9"/>
        <v>154.95171195506933</v>
      </c>
      <c r="Q330" s="109"/>
    </row>
    <row r="331" spans="1:17" x14ac:dyDescent="0.25">
      <c r="A331" s="83">
        <v>322</v>
      </c>
      <c r="B331" s="84" t="s">
        <v>131</v>
      </c>
      <c r="C331" s="85">
        <v>125.94376333220745</v>
      </c>
      <c r="D331" s="85">
        <v>128.73190155591752</v>
      </c>
      <c r="E331" s="85">
        <v>125.20037563009214</v>
      </c>
      <c r="F331" s="85">
        <v>133.995243641505</v>
      </c>
      <c r="G331" s="85">
        <v>144.70782620910569</v>
      </c>
      <c r="H331" s="85">
        <v>141.63851194331235</v>
      </c>
      <c r="I331" s="85">
        <v>144.20592682770868</v>
      </c>
      <c r="J331" s="85">
        <v>151.78405644784789</v>
      </c>
      <c r="K331" s="85">
        <v>145.11273769596224</v>
      </c>
      <c r="L331" s="85">
        <v>150.61256709996758</v>
      </c>
      <c r="M331" s="85">
        <v>149.17781076048576</v>
      </c>
      <c r="O331" s="85">
        <f t="shared" ref="O331:O394" si="10">MIN(D331:M331)</f>
        <v>125.20037563009214</v>
      </c>
      <c r="P331" s="85">
        <f t="shared" ref="P331:P394" si="11">MAX(D331:M331)</f>
        <v>151.78405644784789</v>
      </c>
      <c r="Q331" s="109"/>
    </row>
    <row r="332" spans="1:17" x14ac:dyDescent="0.25">
      <c r="A332" s="83">
        <v>323</v>
      </c>
      <c r="B332" s="84" t="s">
        <v>196</v>
      </c>
      <c r="C332" s="85">
        <v>125.66193563374821</v>
      </c>
      <c r="D332" s="85">
        <v>118.88415788279877</v>
      </c>
      <c r="E332" s="85">
        <v>115.51397239802674</v>
      </c>
      <c r="F332" s="85">
        <v>119.72772111461938</v>
      </c>
      <c r="G332" s="85">
        <v>118.01111420396404</v>
      </c>
      <c r="H332" s="85">
        <v>120.64526783909515</v>
      </c>
      <c r="I332" s="85">
        <v>118.93360951928011</v>
      </c>
      <c r="J332" s="85">
        <v>121.19112203541616</v>
      </c>
      <c r="K332" s="85">
        <v>125.81042375002045</v>
      </c>
      <c r="L332" s="85">
        <v>128.39549831431179</v>
      </c>
      <c r="M332" s="85">
        <v>135.68885296251358</v>
      </c>
      <c r="O332" s="85">
        <f t="shared" si="10"/>
        <v>115.51397239802674</v>
      </c>
      <c r="P332" s="85">
        <f t="shared" si="11"/>
        <v>135.68885296251358</v>
      </c>
      <c r="Q332" s="109"/>
    </row>
    <row r="333" spans="1:17" x14ac:dyDescent="0.25">
      <c r="A333" s="83">
        <v>324</v>
      </c>
      <c r="B333" s="84" t="s">
        <v>534</v>
      </c>
      <c r="C333" s="85">
        <v>0</v>
      </c>
      <c r="D333" s="85">
        <v>0</v>
      </c>
      <c r="E333" s="85">
        <v>0</v>
      </c>
      <c r="F333" s="85">
        <v>0</v>
      </c>
      <c r="G333" s="85">
        <v>0</v>
      </c>
      <c r="H333" s="85">
        <v>0</v>
      </c>
      <c r="I333" s="85">
        <v>0</v>
      </c>
      <c r="J333" s="85">
        <v>0</v>
      </c>
      <c r="K333" s="85">
        <v>0</v>
      </c>
      <c r="L333" s="85">
        <v>0</v>
      </c>
      <c r="M333" s="85">
        <v>0</v>
      </c>
      <c r="O333" s="85">
        <f t="shared" si="10"/>
        <v>0</v>
      </c>
      <c r="P333" s="85">
        <f t="shared" si="11"/>
        <v>0</v>
      </c>
      <c r="Q333" s="109"/>
    </row>
    <row r="334" spans="1:17" x14ac:dyDescent="0.25">
      <c r="A334" s="83">
        <v>325</v>
      </c>
      <c r="B334" s="84" t="s">
        <v>220</v>
      </c>
      <c r="C334" s="85">
        <v>105.95993235694321</v>
      </c>
      <c r="D334" s="85">
        <v>104.91244109725433</v>
      </c>
      <c r="E334" s="85">
        <v>105.78768232786429</v>
      </c>
      <c r="F334" s="85">
        <v>110.71233992359662</v>
      </c>
      <c r="G334" s="85">
        <v>109.14612949589522</v>
      </c>
      <c r="H334" s="85">
        <v>109.8009080865457</v>
      </c>
      <c r="I334" s="85">
        <v>111.02279655276668</v>
      </c>
      <c r="J334" s="85">
        <v>111.40192742686514</v>
      </c>
      <c r="K334" s="85">
        <v>113.13731354971945</v>
      </c>
      <c r="L334" s="85">
        <v>114.54836640785287</v>
      </c>
      <c r="M334" s="85">
        <v>112.50144968620366</v>
      </c>
      <c r="O334" s="85">
        <f t="shared" si="10"/>
        <v>104.91244109725433</v>
      </c>
      <c r="P334" s="85">
        <f t="shared" si="11"/>
        <v>114.54836640785287</v>
      </c>
      <c r="Q334" s="109"/>
    </row>
    <row r="335" spans="1:17" x14ac:dyDescent="0.25">
      <c r="A335" s="83">
        <v>326</v>
      </c>
      <c r="B335" s="84" t="s">
        <v>156</v>
      </c>
      <c r="C335" s="85">
        <v>113.02000199624023</v>
      </c>
      <c r="D335" s="85">
        <v>110.72713961172344</v>
      </c>
      <c r="E335" s="85">
        <v>111.43006845710426</v>
      </c>
      <c r="F335" s="85">
        <v>119.34481603463026</v>
      </c>
      <c r="G335" s="85">
        <v>119.37837149261784</v>
      </c>
      <c r="H335" s="85">
        <v>118.16225017780661</v>
      </c>
      <c r="I335" s="85">
        <v>123.37418915459138</v>
      </c>
      <c r="J335" s="85">
        <v>128.15869704737409</v>
      </c>
      <c r="K335" s="85">
        <v>132.37323710082958</v>
      </c>
      <c r="L335" s="85">
        <v>135.24790031102776</v>
      </c>
      <c r="M335" s="85">
        <v>137.83726196265638</v>
      </c>
      <c r="O335" s="85">
        <f t="shared" si="10"/>
        <v>110.72713961172344</v>
      </c>
      <c r="P335" s="85">
        <f t="shared" si="11"/>
        <v>137.83726196265638</v>
      </c>
      <c r="Q335" s="109"/>
    </row>
    <row r="336" spans="1:17" x14ac:dyDescent="0.25">
      <c r="A336" s="83">
        <v>327</v>
      </c>
      <c r="B336" s="84" t="s">
        <v>213</v>
      </c>
      <c r="C336" s="85">
        <v>131.06941513137181</v>
      </c>
      <c r="D336" s="85">
        <v>146.89049208157897</v>
      </c>
      <c r="E336" s="85">
        <v>138.38097807601909</v>
      </c>
      <c r="F336" s="85">
        <v>130.13950622653735</v>
      </c>
      <c r="G336" s="85">
        <v>150.9139077352761</v>
      </c>
      <c r="H336" s="85">
        <v>154.7928214260576</v>
      </c>
      <c r="I336" s="85">
        <v>161.65429872413642</v>
      </c>
      <c r="J336" s="85">
        <v>155.139185828693</v>
      </c>
      <c r="K336" s="85">
        <v>171.582290370008</v>
      </c>
      <c r="L336" s="85">
        <v>167.28999859770749</v>
      </c>
      <c r="M336" s="85">
        <v>182.37297989301882</v>
      </c>
      <c r="O336" s="85">
        <f t="shared" si="10"/>
        <v>130.13950622653735</v>
      </c>
      <c r="P336" s="85">
        <f t="shared" si="11"/>
        <v>182.37297989301882</v>
      </c>
      <c r="Q336" s="109"/>
    </row>
    <row r="337" spans="1:17" x14ac:dyDescent="0.25">
      <c r="A337" s="83">
        <v>328</v>
      </c>
      <c r="B337" s="84" t="s">
        <v>535</v>
      </c>
      <c r="C337" s="85">
        <v>0</v>
      </c>
      <c r="D337" s="85">
        <v>0</v>
      </c>
      <c r="E337" s="85">
        <v>0</v>
      </c>
      <c r="F337" s="85">
        <v>0</v>
      </c>
      <c r="G337" s="85">
        <v>0</v>
      </c>
      <c r="H337" s="85">
        <v>0</v>
      </c>
      <c r="I337" s="85">
        <v>0</v>
      </c>
      <c r="J337" s="85">
        <v>0</v>
      </c>
      <c r="K337" s="85">
        <v>0</v>
      </c>
      <c r="L337" s="85">
        <v>0</v>
      </c>
      <c r="M337" s="85">
        <v>0</v>
      </c>
      <c r="O337" s="85">
        <f t="shared" si="10"/>
        <v>0</v>
      </c>
      <c r="P337" s="85">
        <f t="shared" si="11"/>
        <v>0</v>
      </c>
      <c r="Q337" s="109"/>
    </row>
    <row r="338" spans="1:17" x14ac:dyDescent="0.25">
      <c r="A338" s="83">
        <v>329</v>
      </c>
      <c r="B338" s="84" t="s">
        <v>536</v>
      </c>
      <c r="C338" s="85">
        <v>0</v>
      </c>
      <c r="D338" s="85">
        <v>0</v>
      </c>
      <c r="E338" s="85">
        <v>0</v>
      </c>
      <c r="F338" s="85">
        <v>0</v>
      </c>
      <c r="G338" s="85">
        <v>0</v>
      </c>
      <c r="H338" s="85">
        <v>0</v>
      </c>
      <c r="I338" s="85">
        <v>0</v>
      </c>
      <c r="J338" s="85">
        <v>0</v>
      </c>
      <c r="K338" s="85">
        <v>0</v>
      </c>
      <c r="L338" s="85">
        <v>0</v>
      </c>
      <c r="M338" s="85">
        <v>0</v>
      </c>
      <c r="O338" s="85">
        <f t="shared" si="10"/>
        <v>0</v>
      </c>
      <c r="P338" s="85">
        <f t="shared" si="11"/>
        <v>0</v>
      </c>
      <c r="Q338" s="109"/>
    </row>
    <row r="339" spans="1:17" x14ac:dyDescent="0.25">
      <c r="A339" s="83">
        <v>330</v>
      </c>
      <c r="B339" s="84" t="s">
        <v>537</v>
      </c>
      <c r="C339" s="85">
        <v>183.35349277912897</v>
      </c>
      <c r="D339" s="85">
        <v>188.56300389440855</v>
      </c>
      <c r="E339" s="85">
        <v>175.86451235469045</v>
      </c>
      <c r="F339" s="85">
        <v>192.15641919765685</v>
      </c>
      <c r="G339" s="85">
        <v>196.22729173756818</v>
      </c>
      <c r="H339" s="85">
        <v>194.18141929560474</v>
      </c>
      <c r="I339" s="85">
        <v>193.73664680702228</v>
      </c>
      <c r="J339" s="85">
        <v>199.65437177826294</v>
      </c>
      <c r="K339" s="85">
        <v>210.61177628621687</v>
      </c>
      <c r="L339" s="85">
        <v>217.99047600384895</v>
      </c>
      <c r="M339" s="85">
        <v>221.21283547445722</v>
      </c>
      <c r="O339" s="85">
        <f t="shared" si="10"/>
        <v>175.86451235469045</v>
      </c>
      <c r="P339" s="85">
        <f t="shared" si="11"/>
        <v>221.21283547445722</v>
      </c>
      <c r="Q339" s="109"/>
    </row>
    <row r="340" spans="1:17" x14ac:dyDescent="0.25">
      <c r="A340" s="83">
        <v>331</v>
      </c>
      <c r="B340" s="84" t="s">
        <v>20</v>
      </c>
      <c r="C340" s="85">
        <v>106.18842920939562</v>
      </c>
      <c r="D340" s="85">
        <v>103.07761973502893</v>
      </c>
      <c r="E340" s="85">
        <v>101.82231782854929</v>
      </c>
      <c r="F340" s="85">
        <v>108.10806987889001</v>
      </c>
      <c r="G340" s="85">
        <v>109.017471922833</v>
      </c>
      <c r="H340" s="85">
        <v>111.34872236511784</v>
      </c>
      <c r="I340" s="85">
        <v>116.72188886272306</v>
      </c>
      <c r="J340" s="85">
        <v>117.48912157874494</v>
      </c>
      <c r="K340" s="85">
        <v>123.07529923885777</v>
      </c>
      <c r="L340" s="85">
        <v>129.99478562562922</v>
      </c>
      <c r="M340" s="85">
        <v>135.47133978945146</v>
      </c>
      <c r="O340" s="85">
        <f t="shared" si="10"/>
        <v>101.82231782854929</v>
      </c>
      <c r="P340" s="85">
        <f t="shared" si="11"/>
        <v>135.47133978945146</v>
      </c>
      <c r="Q340" s="109"/>
    </row>
    <row r="341" spans="1:17" x14ac:dyDescent="0.25">
      <c r="A341" s="86">
        <v>332</v>
      </c>
      <c r="B341" s="84" t="s">
        <v>221</v>
      </c>
      <c r="C341" s="85">
        <v>108.66082228101546</v>
      </c>
      <c r="D341" s="85">
        <v>107.26484853747942</v>
      </c>
      <c r="E341" s="85">
        <v>106.18533083355774</v>
      </c>
      <c r="F341" s="85">
        <v>107.6838406545711</v>
      </c>
      <c r="G341" s="85">
        <v>106.99969054333658</v>
      </c>
      <c r="H341" s="85">
        <v>108.57461542131084</v>
      </c>
      <c r="I341" s="85">
        <v>108.79511960666719</v>
      </c>
      <c r="J341" s="85">
        <v>110.77298990188223</v>
      </c>
      <c r="K341" s="85">
        <v>112.00993882000456</v>
      </c>
      <c r="L341" s="85">
        <v>109.83092635284973</v>
      </c>
      <c r="M341" s="85">
        <v>109.14377947973581</v>
      </c>
      <c r="O341" s="85">
        <f t="shared" si="10"/>
        <v>106.18533083355774</v>
      </c>
      <c r="P341" s="85">
        <f t="shared" si="11"/>
        <v>112.00993882000456</v>
      </c>
      <c r="Q341" s="109"/>
    </row>
    <row r="342" spans="1:17" x14ac:dyDescent="0.25">
      <c r="A342" s="83">
        <v>333</v>
      </c>
      <c r="B342" s="84" t="s">
        <v>538</v>
      </c>
      <c r="C342" s="85">
        <v>0</v>
      </c>
      <c r="D342" s="85">
        <v>0</v>
      </c>
      <c r="E342" s="85">
        <v>0</v>
      </c>
      <c r="F342" s="85">
        <v>0</v>
      </c>
      <c r="G342" s="85">
        <v>0</v>
      </c>
      <c r="H342" s="85">
        <v>0</v>
      </c>
      <c r="I342" s="85">
        <v>0</v>
      </c>
      <c r="J342" s="85">
        <v>0</v>
      </c>
      <c r="K342" s="85">
        <v>0</v>
      </c>
      <c r="L342" s="85">
        <v>0</v>
      </c>
      <c r="M342" s="85">
        <v>0</v>
      </c>
      <c r="O342" s="85">
        <f t="shared" si="10"/>
        <v>0</v>
      </c>
      <c r="P342" s="85">
        <f t="shared" si="11"/>
        <v>0</v>
      </c>
      <c r="Q342" s="109"/>
    </row>
    <row r="343" spans="1:17" x14ac:dyDescent="0.25">
      <c r="A343" s="83">
        <v>334</v>
      </c>
      <c r="B343" s="84" t="s">
        <v>539</v>
      </c>
      <c r="C343" s="85">
        <v>0</v>
      </c>
      <c r="D343" s="85">
        <v>0</v>
      </c>
      <c r="E343" s="85">
        <v>0</v>
      </c>
      <c r="F343" s="85">
        <v>0</v>
      </c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O343" s="85">
        <f t="shared" si="10"/>
        <v>0</v>
      </c>
      <c r="P343" s="85">
        <f t="shared" si="11"/>
        <v>0</v>
      </c>
      <c r="Q343" s="109"/>
    </row>
    <row r="344" spans="1:17" x14ac:dyDescent="0.25">
      <c r="A344" s="83">
        <v>335</v>
      </c>
      <c r="B344" s="84" t="s">
        <v>47</v>
      </c>
      <c r="C344" s="85">
        <v>140.88965953392281</v>
      </c>
      <c r="D344" s="85">
        <v>142.19233880130679</v>
      </c>
      <c r="E344" s="85">
        <v>138.09093387724619</v>
      </c>
      <c r="F344" s="85">
        <v>144.84206199144194</v>
      </c>
      <c r="G344" s="85">
        <v>144.94571848983136</v>
      </c>
      <c r="H344" s="85">
        <v>141.9631734312708</v>
      </c>
      <c r="I344" s="85">
        <v>146.20913051963478</v>
      </c>
      <c r="J344" s="85">
        <v>149.9345300690506</v>
      </c>
      <c r="K344" s="85">
        <v>155.43080792151358</v>
      </c>
      <c r="L344" s="85">
        <v>163.70612726566759</v>
      </c>
      <c r="M344" s="85">
        <v>168.44891696842467</v>
      </c>
      <c r="O344" s="85">
        <f t="shared" si="10"/>
        <v>138.09093387724619</v>
      </c>
      <c r="P344" s="85">
        <f t="shared" si="11"/>
        <v>168.44891696842467</v>
      </c>
      <c r="Q344" s="109"/>
    </row>
    <row r="345" spans="1:17" x14ac:dyDescent="0.25">
      <c r="A345" s="83">
        <v>336</v>
      </c>
      <c r="B345" s="84" t="s">
        <v>48</v>
      </c>
      <c r="C345" s="85">
        <v>111.0550085215053</v>
      </c>
      <c r="D345" s="85">
        <v>104.96329723630278</v>
      </c>
      <c r="E345" s="85">
        <v>100</v>
      </c>
      <c r="F345" s="85">
        <v>100</v>
      </c>
      <c r="G345" s="85">
        <v>100</v>
      </c>
      <c r="H345" s="85">
        <v>100.82543636922898</v>
      </c>
      <c r="I345" s="85">
        <v>101.89539238760487</v>
      </c>
      <c r="J345" s="85">
        <v>103.25649562311885</v>
      </c>
      <c r="K345" s="85">
        <v>103.80687492059069</v>
      </c>
      <c r="L345" s="85">
        <v>113.33756656626315</v>
      </c>
      <c r="M345" s="85">
        <v>118.87849226918041</v>
      </c>
      <c r="O345" s="85">
        <f t="shared" si="10"/>
        <v>100</v>
      </c>
      <c r="P345" s="85">
        <f t="shared" si="11"/>
        <v>118.87849226918041</v>
      </c>
      <c r="Q345" s="109"/>
    </row>
    <row r="346" spans="1:17" x14ac:dyDescent="0.25">
      <c r="A346" s="83">
        <v>337</v>
      </c>
      <c r="B346" s="84" t="s">
        <v>214</v>
      </c>
      <c r="C346" s="85">
        <v>191.30117595825689</v>
      </c>
      <c r="D346" s="85">
        <v>197.22766404333206</v>
      </c>
      <c r="E346" s="85">
        <v>217.93085259477559</v>
      </c>
      <c r="F346" s="85">
        <v>237.43134877394252</v>
      </c>
      <c r="G346" s="85">
        <v>247.77738354110306</v>
      </c>
      <c r="H346" s="85">
        <v>220.54659559346271</v>
      </c>
      <c r="I346" s="85">
        <v>198.82885476646894</v>
      </c>
      <c r="J346" s="85">
        <v>205.14177110748801</v>
      </c>
      <c r="K346" s="85">
        <v>221.4745262862337</v>
      </c>
      <c r="L346" s="85">
        <v>232.1660121206134</v>
      </c>
      <c r="M346" s="85">
        <v>225.20964826675473</v>
      </c>
      <c r="O346" s="85">
        <f t="shared" si="10"/>
        <v>197.22766404333206</v>
      </c>
      <c r="P346" s="85">
        <f t="shared" si="11"/>
        <v>247.77738354110306</v>
      </c>
      <c r="Q346" s="109"/>
    </row>
    <row r="347" spans="1:17" x14ac:dyDescent="0.25">
      <c r="A347" s="83">
        <v>338</v>
      </c>
      <c r="B347" s="84" t="s">
        <v>540</v>
      </c>
      <c r="C347" s="85">
        <v>0</v>
      </c>
      <c r="D347" s="85">
        <v>0</v>
      </c>
      <c r="E347" s="85">
        <v>0</v>
      </c>
      <c r="F347" s="85">
        <v>0</v>
      </c>
      <c r="G347" s="85">
        <v>0</v>
      </c>
      <c r="H347" s="85">
        <v>0</v>
      </c>
      <c r="I347" s="85">
        <v>0</v>
      </c>
      <c r="J347" s="85">
        <v>0</v>
      </c>
      <c r="K347" s="85">
        <v>0</v>
      </c>
      <c r="L347" s="85">
        <v>0</v>
      </c>
      <c r="M347" s="85">
        <v>0</v>
      </c>
      <c r="O347" s="85">
        <f t="shared" si="10"/>
        <v>0</v>
      </c>
      <c r="P347" s="85">
        <f t="shared" si="11"/>
        <v>0</v>
      </c>
      <c r="Q347" s="109"/>
    </row>
    <row r="348" spans="1:17" x14ac:dyDescent="0.25">
      <c r="A348" s="83">
        <v>339</v>
      </c>
      <c r="B348" s="84" t="s">
        <v>541</v>
      </c>
      <c r="C348" s="85">
        <v>0</v>
      </c>
      <c r="D348" s="85">
        <v>0</v>
      </c>
      <c r="E348" s="85">
        <v>0</v>
      </c>
      <c r="F348" s="85">
        <v>0</v>
      </c>
      <c r="G348" s="85">
        <v>0</v>
      </c>
      <c r="H348" s="85">
        <v>0</v>
      </c>
      <c r="I348" s="85">
        <v>0</v>
      </c>
      <c r="J348" s="85">
        <v>0</v>
      </c>
      <c r="K348" s="85">
        <v>0</v>
      </c>
      <c r="L348" s="85">
        <v>0</v>
      </c>
      <c r="M348" s="85">
        <v>0</v>
      </c>
      <c r="O348" s="85">
        <f t="shared" si="10"/>
        <v>0</v>
      </c>
      <c r="P348" s="85">
        <f t="shared" si="11"/>
        <v>0</v>
      </c>
      <c r="Q348" s="109"/>
    </row>
    <row r="349" spans="1:17" x14ac:dyDescent="0.25">
      <c r="A349" s="83">
        <v>340</v>
      </c>
      <c r="B349" s="84" t="s">
        <v>215</v>
      </c>
      <c r="C349" s="85">
        <v>152.12395088543019</v>
      </c>
      <c r="D349" s="85">
        <v>152.13227755753613</v>
      </c>
      <c r="E349" s="85">
        <v>139.37281389438053</v>
      </c>
      <c r="F349" s="85">
        <v>141.55031561649932</v>
      </c>
      <c r="G349" s="85">
        <v>140.74751892141609</v>
      </c>
      <c r="H349" s="85">
        <v>140.00615912092965</v>
      </c>
      <c r="I349" s="85">
        <v>131.38635158487187</v>
      </c>
      <c r="J349" s="85">
        <v>148.01552420136829</v>
      </c>
      <c r="K349" s="85">
        <v>154.64093128095809</v>
      </c>
      <c r="L349" s="85">
        <v>168.390680324257</v>
      </c>
      <c r="M349" s="85">
        <v>180.2132251872784</v>
      </c>
      <c r="O349" s="85">
        <f t="shared" si="10"/>
        <v>131.38635158487187</v>
      </c>
      <c r="P349" s="85">
        <f t="shared" si="11"/>
        <v>180.2132251872784</v>
      </c>
      <c r="Q349" s="109"/>
    </row>
    <row r="350" spans="1:17" x14ac:dyDescent="0.25">
      <c r="A350" s="83">
        <v>341</v>
      </c>
      <c r="B350" s="84" t="s">
        <v>542</v>
      </c>
      <c r="C350" s="85">
        <v>161.79098413930799</v>
      </c>
      <c r="D350" s="85">
        <v>167.09759751365826</v>
      </c>
      <c r="E350" s="85">
        <v>158.07842876562515</v>
      </c>
      <c r="F350" s="85">
        <v>171.24879736966349</v>
      </c>
      <c r="G350" s="85">
        <v>194.8084473734292</v>
      </c>
      <c r="H350" s="85">
        <v>166.6017796939218</v>
      </c>
      <c r="I350" s="85">
        <v>159.30233111411997</v>
      </c>
      <c r="J350" s="85">
        <v>159.5010134331601</v>
      </c>
      <c r="K350" s="85">
        <v>149.35680061931055</v>
      </c>
      <c r="L350" s="85">
        <v>154.56153192697178</v>
      </c>
      <c r="M350" s="85">
        <v>154.56153192697178</v>
      </c>
      <c r="O350" s="85">
        <f t="shared" si="10"/>
        <v>149.35680061931055</v>
      </c>
      <c r="P350" s="85">
        <f t="shared" si="11"/>
        <v>194.8084473734292</v>
      </c>
      <c r="Q350" s="109"/>
    </row>
    <row r="351" spans="1:17" x14ac:dyDescent="0.25">
      <c r="A351" s="83">
        <v>342</v>
      </c>
      <c r="B351" s="84" t="s">
        <v>228</v>
      </c>
      <c r="C351" s="85">
        <v>111.91765226139194</v>
      </c>
      <c r="D351" s="85">
        <v>114.58622503116212</v>
      </c>
      <c r="E351" s="85">
        <v>119.2176197893657</v>
      </c>
      <c r="F351" s="85">
        <v>123.88399815660441</v>
      </c>
      <c r="G351" s="85">
        <v>126.14355344325642</v>
      </c>
      <c r="H351" s="85">
        <v>134.29945180780467</v>
      </c>
      <c r="I351" s="85">
        <v>136.64790821923287</v>
      </c>
      <c r="J351" s="85">
        <v>141.69556597406677</v>
      </c>
      <c r="K351" s="85">
        <v>149.21361644798293</v>
      </c>
      <c r="L351" s="85">
        <v>154.4602454484297</v>
      </c>
      <c r="M351" s="85">
        <v>155.48519035698942</v>
      </c>
      <c r="O351" s="85">
        <f t="shared" si="10"/>
        <v>114.58622503116212</v>
      </c>
      <c r="P351" s="85">
        <f t="shared" si="11"/>
        <v>155.48519035698942</v>
      </c>
      <c r="Q351" s="109"/>
    </row>
    <row r="352" spans="1:17" x14ac:dyDescent="0.25">
      <c r="A352" s="83">
        <v>343</v>
      </c>
      <c r="B352" s="84" t="s">
        <v>247</v>
      </c>
      <c r="C352" s="85">
        <v>101.81630528741049</v>
      </c>
      <c r="D352" s="85">
        <v>100.99273454157102</v>
      </c>
      <c r="E352" s="85">
        <v>100.16970888806622</v>
      </c>
      <c r="F352" s="85">
        <v>109.05184067841314</v>
      </c>
      <c r="G352" s="85">
        <v>102.23773376028478</v>
      </c>
      <c r="H352" s="85">
        <v>102.56196945183704</v>
      </c>
      <c r="I352" s="85">
        <v>107.23283058987296</v>
      </c>
      <c r="J352" s="85">
        <v>111.36710146238087</v>
      </c>
      <c r="K352" s="85">
        <v>113.67678967911094</v>
      </c>
      <c r="L352" s="85">
        <v>110.50756174730374</v>
      </c>
      <c r="M352" s="85">
        <v>110.50756174730374</v>
      </c>
      <c r="O352" s="85">
        <f t="shared" si="10"/>
        <v>100.16970888806622</v>
      </c>
      <c r="P352" s="85">
        <f t="shared" si="11"/>
        <v>113.67678967911094</v>
      </c>
      <c r="Q352" s="109"/>
    </row>
    <row r="353" spans="1:17" x14ac:dyDescent="0.25">
      <c r="A353" s="83">
        <v>344</v>
      </c>
      <c r="B353" s="84" t="s">
        <v>243</v>
      </c>
      <c r="C353" s="85">
        <v>128.42404650910922</v>
      </c>
      <c r="D353" s="85">
        <v>128.43201510888741</v>
      </c>
      <c r="E353" s="85">
        <v>125.60460381215839</v>
      </c>
      <c r="F353" s="85">
        <v>129.40653745997301</v>
      </c>
      <c r="G353" s="85">
        <v>129.38908714852315</v>
      </c>
      <c r="H353" s="85">
        <v>129.27857635603806</v>
      </c>
      <c r="I353" s="85">
        <v>125.31209855812013</v>
      </c>
      <c r="J353" s="85">
        <v>128.00849466248189</v>
      </c>
      <c r="K353" s="85">
        <v>129.32203229835372</v>
      </c>
      <c r="L353" s="85">
        <v>132.1308305413703</v>
      </c>
      <c r="M353" s="85">
        <v>133.4779921297997</v>
      </c>
      <c r="O353" s="85">
        <f t="shared" si="10"/>
        <v>125.31209855812013</v>
      </c>
      <c r="P353" s="85">
        <f t="shared" si="11"/>
        <v>133.4779921297997</v>
      </c>
      <c r="Q353" s="109"/>
    </row>
    <row r="354" spans="1:17" x14ac:dyDescent="0.25">
      <c r="A354" s="83">
        <v>345</v>
      </c>
      <c r="B354" s="84" t="s">
        <v>543</v>
      </c>
      <c r="C354" s="85">
        <v>0</v>
      </c>
      <c r="D354" s="85">
        <v>0</v>
      </c>
      <c r="E354" s="85">
        <v>0</v>
      </c>
      <c r="F354" s="85">
        <v>0</v>
      </c>
      <c r="G354" s="85">
        <v>0</v>
      </c>
      <c r="H354" s="85">
        <v>0</v>
      </c>
      <c r="I354" s="85">
        <v>0</v>
      </c>
      <c r="J354" s="85">
        <v>0</v>
      </c>
      <c r="K354" s="85">
        <v>0</v>
      </c>
      <c r="L354" s="85">
        <v>0</v>
      </c>
      <c r="M354" s="85">
        <v>0</v>
      </c>
      <c r="O354" s="85">
        <f t="shared" si="10"/>
        <v>0</v>
      </c>
      <c r="P354" s="85">
        <f t="shared" si="11"/>
        <v>0</v>
      </c>
      <c r="Q354" s="109"/>
    </row>
    <row r="355" spans="1:17" x14ac:dyDescent="0.25">
      <c r="A355" s="83">
        <v>346</v>
      </c>
      <c r="B355" s="84" t="s">
        <v>33</v>
      </c>
      <c r="C355" s="85">
        <v>114.74345335914668</v>
      </c>
      <c r="D355" s="85">
        <v>113.35288633885865</v>
      </c>
      <c r="E355" s="85">
        <v>107.08027981864483</v>
      </c>
      <c r="F355" s="85">
        <v>109.25424220395624</v>
      </c>
      <c r="G355" s="85">
        <v>103.13151503198274</v>
      </c>
      <c r="H355" s="85">
        <v>101.93885126704036</v>
      </c>
      <c r="I355" s="85">
        <v>105.00861865343842</v>
      </c>
      <c r="J355" s="85">
        <v>105.64616031526934</v>
      </c>
      <c r="K355" s="85">
        <v>107.14601261141681</v>
      </c>
      <c r="L355" s="85">
        <v>119.48530042017968</v>
      </c>
      <c r="M355" s="85">
        <v>111.12532361052789</v>
      </c>
      <c r="O355" s="85">
        <f t="shared" si="10"/>
        <v>101.93885126704036</v>
      </c>
      <c r="P355" s="85">
        <f t="shared" si="11"/>
        <v>119.48530042017968</v>
      </c>
      <c r="Q355" s="109"/>
    </row>
    <row r="356" spans="1:17" x14ac:dyDescent="0.25">
      <c r="A356" s="83">
        <v>347</v>
      </c>
      <c r="B356" s="84" t="s">
        <v>106</v>
      </c>
      <c r="C356" s="85">
        <v>132.88541278240569</v>
      </c>
      <c r="D356" s="85">
        <v>134.98427471698534</v>
      </c>
      <c r="E356" s="85">
        <v>133.12498392498037</v>
      </c>
      <c r="F356" s="85">
        <v>142.05257074792456</v>
      </c>
      <c r="G356" s="85">
        <v>129.81533730700556</v>
      </c>
      <c r="H356" s="85">
        <v>128.92670080419435</v>
      </c>
      <c r="I356" s="85">
        <v>131.75153487581304</v>
      </c>
      <c r="J356" s="85">
        <v>136.96784610079948</v>
      </c>
      <c r="K356" s="85">
        <v>136.94741511731806</v>
      </c>
      <c r="L356" s="85">
        <v>140.84505023176985</v>
      </c>
      <c r="M356" s="85">
        <v>143.32171010975702</v>
      </c>
      <c r="O356" s="85">
        <f t="shared" si="10"/>
        <v>128.92670080419435</v>
      </c>
      <c r="P356" s="85">
        <f t="shared" si="11"/>
        <v>143.32171010975702</v>
      </c>
      <c r="Q356" s="109"/>
    </row>
    <row r="357" spans="1:17" x14ac:dyDescent="0.25">
      <c r="A357" s="83">
        <v>348</v>
      </c>
      <c r="B357" s="84" t="s">
        <v>132</v>
      </c>
      <c r="C357" s="85">
        <v>100.97808045153998</v>
      </c>
      <c r="D357" s="85">
        <v>101.43917536334473</v>
      </c>
      <c r="E357" s="85">
        <v>100.37496864932879</v>
      </c>
      <c r="F357" s="85">
        <v>100.72272639705693</v>
      </c>
      <c r="G357" s="85">
        <v>100</v>
      </c>
      <c r="H357" s="85">
        <v>100</v>
      </c>
      <c r="I357" s="85">
        <v>99.836966805717054</v>
      </c>
      <c r="J357" s="85">
        <v>100.56890311847108</v>
      </c>
      <c r="K357" s="85">
        <v>100.1329619582344</v>
      </c>
      <c r="L357" s="85">
        <v>100.4063616941506</v>
      </c>
      <c r="M357" s="85">
        <v>100.83096021924256</v>
      </c>
      <c r="O357" s="85">
        <f t="shared" si="10"/>
        <v>99.836966805717054</v>
      </c>
      <c r="P357" s="85">
        <f t="shared" si="11"/>
        <v>101.43917536334473</v>
      </c>
      <c r="Q357" s="109"/>
    </row>
    <row r="358" spans="1:17" x14ac:dyDescent="0.25">
      <c r="A358" s="83">
        <v>349</v>
      </c>
      <c r="B358" s="84" t="s">
        <v>544</v>
      </c>
      <c r="C358" s="85">
        <v>0</v>
      </c>
      <c r="D358" s="85">
        <v>0</v>
      </c>
      <c r="E358" s="85">
        <v>0</v>
      </c>
      <c r="F358" s="85">
        <v>0</v>
      </c>
      <c r="G358" s="85">
        <v>0</v>
      </c>
      <c r="H358" s="85">
        <v>0</v>
      </c>
      <c r="I358" s="85">
        <v>0</v>
      </c>
      <c r="J358" s="85">
        <v>0</v>
      </c>
      <c r="K358" s="85">
        <v>131.14963248818555</v>
      </c>
      <c r="L358" s="85">
        <v>123.81053649505351</v>
      </c>
      <c r="M358" s="85">
        <v>152.60157493206654</v>
      </c>
      <c r="O358" s="85">
        <f t="shared" si="10"/>
        <v>0</v>
      </c>
      <c r="P358" s="85">
        <f t="shared" si="11"/>
        <v>152.60157493206654</v>
      </c>
      <c r="Q358" s="109"/>
    </row>
    <row r="359" spans="1:17" x14ac:dyDescent="0.25">
      <c r="A359" s="83">
        <v>350</v>
      </c>
      <c r="B359" s="84" t="s">
        <v>197</v>
      </c>
      <c r="C359" s="85">
        <v>113.56411799494744</v>
      </c>
      <c r="D359" s="85">
        <v>115.13089695920753</v>
      </c>
      <c r="E359" s="85">
        <v>105.99869027581765</v>
      </c>
      <c r="F359" s="85">
        <v>114.72831726354241</v>
      </c>
      <c r="G359" s="85">
        <v>119.73150751332022</v>
      </c>
      <c r="H359" s="85">
        <v>127.1857908788984</v>
      </c>
      <c r="I359" s="85">
        <v>128.61850343985785</v>
      </c>
      <c r="J359" s="85">
        <v>130.55318295104928</v>
      </c>
      <c r="K359" s="85">
        <v>145.62090295079327</v>
      </c>
      <c r="L359" s="85">
        <v>146.41516933404361</v>
      </c>
      <c r="M359" s="85">
        <v>158.62332591773981</v>
      </c>
      <c r="O359" s="85">
        <f t="shared" si="10"/>
        <v>105.99869027581765</v>
      </c>
      <c r="P359" s="85">
        <f t="shared" si="11"/>
        <v>158.62332591773981</v>
      </c>
      <c r="Q359" s="109"/>
    </row>
    <row r="360" spans="1:17" x14ac:dyDescent="0.25">
      <c r="A360" s="83">
        <v>351</v>
      </c>
      <c r="B360" s="84" t="s">
        <v>545</v>
      </c>
      <c r="C360" s="85">
        <v>0</v>
      </c>
      <c r="D360" s="85">
        <v>0</v>
      </c>
      <c r="E360" s="85">
        <v>0</v>
      </c>
      <c r="F360" s="85">
        <v>0</v>
      </c>
      <c r="G360" s="85">
        <v>0</v>
      </c>
      <c r="H360" s="85">
        <v>0</v>
      </c>
      <c r="I360" s="85">
        <v>0</v>
      </c>
      <c r="J360" s="85">
        <v>0</v>
      </c>
      <c r="K360" s="85">
        <v>0</v>
      </c>
      <c r="L360" s="85">
        <v>0</v>
      </c>
      <c r="M360" s="85">
        <v>0</v>
      </c>
      <c r="O360" s="85">
        <f t="shared" si="10"/>
        <v>0</v>
      </c>
      <c r="P360" s="85">
        <f t="shared" si="11"/>
        <v>0</v>
      </c>
      <c r="Q360" s="109"/>
    </row>
    <row r="361" spans="1:17" x14ac:dyDescent="0.25">
      <c r="A361" s="87">
        <v>352</v>
      </c>
      <c r="B361" s="88" t="s">
        <v>198</v>
      </c>
      <c r="C361" s="85">
        <v>0</v>
      </c>
      <c r="D361" s="85">
        <v>125.89807433936195</v>
      </c>
      <c r="E361" s="85">
        <v>124.77190570489047</v>
      </c>
      <c r="F361" s="85">
        <v>132.91092073464418</v>
      </c>
      <c r="G361" s="85">
        <v>132.19816993883256</v>
      </c>
      <c r="H361" s="85">
        <v>132.71172311532524</v>
      </c>
      <c r="I361" s="85">
        <v>0</v>
      </c>
      <c r="J361" s="85">
        <v>0</v>
      </c>
      <c r="K361" s="85">
        <v>0</v>
      </c>
      <c r="L361" s="85">
        <v>0</v>
      </c>
      <c r="M361" s="85">
        <v>0</v>
      </c>
      <c r="O361" s="85">
        <f t="shared" si="10"/>
        <v>0</v>
      </c>
      <c r="P361" s="85">
        <f t="shared" si="11"/>
        <v>132.91092073464418</v>
      </c>
      <c r="Q361" s="109"/>
    </row>
    <row r="362" spans="1:17" x14ac:dyDescent="0.25">
      <c r="A362" s="83">
        <v>353</v>
      </c>
      <c r="B362" s="84" t="s">
        <v>546</v>
      </c>
      <c r="C362" s="85"/>
      <c r="D362" s="85"/>
      <c r="E362" s="85"/>
      <c r="F362" s="85"/>
      <c r="G362" s="85"/>
      <c r="H362" s="85">
        <v>100.82543636922898</v>
      </c>
      <c r="I362" s="85">
        <v>0</v>
      </c>
      <c r="J362" s="85">
        <v>0</v>
      </c>
      <c r="K362" s="85">
        <v>0</v>
      </c>
      <c r="L362" s="85">
        <v>0</v>
      </c>
      <c r="M362" s="85">
        <v>0</v>
      </c>
      <c r="O362" s="85">
        <f t="shared" si="10"/>
        <v>0</v>
      </c>
      <c r="P362" s="85">
        <f t="shared" si="11"/>
        <v>100.82543636922898</v>
      </c>
      <c r="Q362" s="109"/>
    </row>
    <row r="363" spans="1:17" x14ac:dyDescent="0.25">
      <c r="A363" s="83">
        <v>406</v>
      </c>
      <c r="B363" s="84" t="s">
        <v>547</v>
      </c>
      <c r="C363" s="85">
        <v>105.37214206203451</v>
      </c>
      <c r="D363" s="85">
        <v>113.94401782564117</v>
      </c>
      <c r="E363" s="85">
        <v>107.63094587611661</v>
      </c>
      <c r="F363" s="85">
        <v>100</v>
      </c>
      <c r="G363" s="85">
        <v>100</v>
      </c>
      <c r="H363" s="85">
        <v>100</v>
      </c>
      <c r="I363" s="85">
        <v>117.97223342928783</v>
      </c>
      <c r="J363" s="85">
        <v>127.39637151563848</v>
      </c>
      <c r="K363" s="85">
        <v>128.33836510131377</v>
      </c>
      <c r="L363" s="85">
        <v>125.2502461504168</v>
      </c>
      <c r="M363" s="85">
        <v>127.41817335256707</v>
      </c>
      <c r="O363" s="85">
        <f t="shared" si="10"/>
        <v>100</v>
      </c>
      <c r="P363" s="85">
        <f t="shared" si="11"/>
        <v>128.33836510131377</v>
      </c>
      <c r="Q363" s="109"/>
    </row>
    <row r="364" spans="1:17" x14ac:dyDescent="0.25">
      <c r="A364" s="86">
        <v>600</v>
      </c>
      <c r="B364" s="84" t="s">
        <v>157</v>
      </c>
      <c r="C364" s="85">
        <v>127.44367847693579</v>
      </c>
      <c r="D364" s="85">
        <v>125.38114117730731</v>
      </c>
      <c r="E364" s="85">
        <v>124.98293626539501</v>
      </c>
      <c r="F364" s="85">
        <v>130.53497569797187</v>
      </c>
      <c r="G364" s="85">
        <v>126.11660622731355</v>
      </c>
      <c r="H364" s="85">
        <v>124.41463291683586</v>
      </c>
      <c r="I364" s="85">
        <v>124.69956828986865</v>
      </c>
      <c r="J364" s="85">
        <v>129.86759731050742</v>
      </c>
      <c r="K364" s="85">
        <v>135.95733798222386</v>
      </c>
      <c r="L364" s="85">
        <v>138.84652536170918</v>
      </c>
      <c r="M364" s="85">
        <v>140.89781789856295</v>
      </c>
      <c r="O364" s="85">
        <f t="shared" si="10"/>
        <v>124.41463291683586</v>
      </c>
      <c r="P364" s="85">
        <f t="shared" si="11"/>
        <v>140.89781789856295</v>
      </c>
      <c r="Q364" s="109"/>
    </row>
    <row r="365" spans="1:17" x14ac:dyDescent="0.25">
      <c r="A365" s="83">
        <v>603</v>
      </c>
      <c r="B365" s="84" t="s">
        <v>64</v>
      </c>
      <c r="C365" s="85">
        <v>114.33473619520345</v>
      </c>
      <c r="D365" s="85">
        <v>115.80722599214678</v>
      </c>
      <c r="E365" s="85">
        <v>107.18272002753682</v>
      </c>
      <c r="F365" s="85">
        <v>116.25563093143548</v>
      </c>
      <c r="G365" s="85">
        <v>108.10284194752104</v>
      </c>
      <c r="H365" s="85">
        <v>110.70613102941557</v>
      </c>
      <c r="I365" s="85">
        <v>111.55546917672542</v>
      </c>
      <c r="J365" s="85">
        <v>115.46856561027015</v>
      </c>
      <c r="K365" s="85">
        <v>117.38959431585907</v>
      </c>
      <c r="L365" s="85">
        <v>110.74308613995836</v>
      </c>
      <c r="M365" s="85">
        <v>116.202393622804</v>
      </c>
      <c r="O365" s="85">
        <f t="shared" si="10"/>
        <v>107.18272002753682</v>
      </c>
      <c r="P365" s="85">
        <f t="shared" si="11"/>
        <v>117.38959431585907</v>
      </c>
      <c r="Q365" s="109"/>
    </row>
    <row r="366" spans="1:17" x14ac:dyDescent="0.25">
      <c r="A366" s="83">
        <v>605</v>
      </c>
      <c r="B366" s="84" t="s">
        <v>216</v>
      </c>
      <c r="C366" s="85">
        <v>150.76181241903441</v>
      </c>
      <c r="D366" s="85">
        <v>154.3755583240881</v>
      </c>
      <c r="E366" s="85">
        <v>152.40574492944401</v>
      </c>
      <c r="F366" s="85">
        <v>155.65821523089932</v>
      </c>
      <c r="G366" s="85">
        <v>162.48093576971428</v>
      </c>
      <c r="H366" s="85">
        <v>162.45368446990912</v>
      </c>
      <c r="I366" s="85">
        <v>164.75585979669276</v>
      </c>
      <c r="J366" s="85">
        <v>172.05787589376308</v>
      </c>
      <c r="K366" s="85">
        <v>171.67178674838271</v>
      </c>
      <c r="L366" s="85">
        <v>177.08785476083511</v>
      </c>
      <c r="M366" s="85">
        <v>174.6057930432938</v>
      </c>
      <c r="O366" s="85">
        <f t="shared" si="10"/>
        <v>152.40574492944401</v>
      </c>
      <c r="P366" s="85">
        <f t="shared" si="11"/>
        <v>177.08785476083511</v>
      </c>
      <c r="Q366" s="109"/>
    </row>
    <row r="367" spans="1:17" x14ac:dyDescent="0.25">
      <c r="A367" s="83">
        <v>610</v>
      </c>
      <c r="B367" s="84" t="s">
        <v>158</v>
      </c>
      <c r="C367" s="85">
        <v>112.24191770417573</v>
      </c>
      <c r="D367" s="85">
        <v>113.83605449494192</v>
      </c>
      <c r="E367" s="85">
        <v>108.35735136136675</v>
      </c>
      <c r="F367" s="85">
        <v>113.06823570279599</v>
      </c>
      <c r="G367" s="85">
        <v>108.38114206943574</v>
      </c>
      <c r="H367" s="85">
        <v>109.21310779330807</v>
      </c>
      <c r="I367" s="85">
        <v>112.27547381438687</v>
      </c>
      <c r="J367" s="85">
        <v>114.24653635132096</v>
      </c>
      <c r="K367" s="85">
        <v>113.42858603258954</v>
      </c>
      <c r="L367" s="85">
        <v>114.4381218870213</v>
      </c>
      <c r="M367" s="85">
        <v>119.37688742281172</v>
      </c>
      <c r="O367" s="85">
        <f t="shared" si="10"/>
        <v>108.35735136136675</v>
      </c>
      <c r="P367" s="85">
        <f t="shared" si="11"/>
        <v>119.37688742281172</v>
      </c>
      <c r="Q367" s="109"/>
    </row>
    <row r="368" spans="1:17" x14ac:dyDescent="0.25">
      <c r="A368" s="83">
        <v>615</v>
      </c>
      <c r="B368" s="84" t="s">
        <v>257</v>
      </c>
      <c r="C368" s="85">
        <v>110.1774013683394</v>
      </c>
      <c r="D368" s="85">
        <v>112.06708709008339</v>
      </c>
      <c r="E368" s="85">
        <v>114.5105056456611</v>
      </c>
      <c r="F368" s="85">
        <v>120.67507119325489</v>
      </c>
      <c r="G368" s="85">
        <v>119.89135426152397</v>
      </c>
      <c r="H368" s="85">
        <v>113.66662232771397</v>
      </c>
      <c r="I368" s="85">
        <v>115.23831123158294</v>
      </c>
      <c r="J368" s="85">
        <v>116.24650085385146</v>
      </c>
      <c r="K368" s="85">
        <v>115.36859029696345</v>
      </c>
      <c r="L368" s="85">
        <v>114.03753603880908</v>
      </c>
      <c r="M368" s="85">
        <v>109.10632598353655</v>
      </c>
      <c r="O368" s="85">
        <f t="shared" si="10"/>
        <v>109.10632598353655</v>
      </c>
      <c r="P368" s="85">
        <f t="shared" si="11"/>
        <v>120.67507119325489</v>
      </c>
      <c r="Q368" s="109"/>
    </row>
    <row r="369" spans="1:17" x14ac:dyDescent="0.25">
      <c r="A369" s="83">
        <v>616</v>
      </c>
      <c r="B369" s="84" t="s">
        <v>133</v>
      </c>
      <c r="C369" s="85"/>
      <c r="D369" s="85"/>
      <c r="E369" s="85"/>
      <c r="F369" s="85"/>
      <c r="G369" s="85">
        <v>125.21771640622023</v>
      </c>
      <c r="H369" s="85">
        <v>111.27640445269971</v>
      </c>
      <c r="I369" s="85">
        <v>119.7853166883942</v>
      </c>
      <c r="J369" s="85">
        <v>121.00474273727002</v>
      </c>
      <c r="K369" s="85">
        <v>126.6360227198449</v>
      </c>
      <c r="L369" s="85">
        <v>131.70403531122815</v>
      </c>
      <c r="M369" s="85">
        <v>133.73337444954231</v>
      </c>
      <c r="O369" s="85">
        <f t="shared" si="10"/>
        <v>111.27640445269971</v>
      </c>
      <c r="P369" s="85">
        <f t="shared" si="11"/>
        <v>133.73337444954231</v>
      </c>
      <c r="Q369" s="109"/>
    </row>
    <row r="370" spans="1:17" x14ac:dyDescent="0.25">
      <c r="A370" s="83">
        <v>618</v>
      </c>
      <c r="B370" s="84" t="s">
        <v>363</v>
      </c>
      <c r="C370" s="85">
        <v>184.32927804134349</v>
      </c>
      <c r="D370" s="85">
        <v>185.18716743280027</v>
      </c>
      <c r="E370" s="85">
        <v>179.96489345652859</v>
      </c>
      <c r="F370" s="85">
        <v>154.79588227598219</v>
      </c>
      <c r="G370" s="85">
        <v>157.16928714314284</v>
      </c>
      <c r="H370" s="85">
        <v>158.97844911082097</v>
      </c>
      <c r="I370" s="85">
        <v>156.30096565681379</v>
      </c>
      <c r="J370" s="85">
        <v>170.68776773081322</v>
      </c>
      <c r="K370" s="85">
        <v>169.57677732767732</v>
      </c>
      <c r="L370" s="85">
        <v>171.14141233851649</v>
      </c>
      <c r="M370" s="85">
        <v>179.48278465326524</v>
      </c>
      <c r="O370" s="85">
        <f t="shared" si="10"/>
        <v>154.79588227598219</v>
      </c>
      <c r="P370" s="85">
        <f t="shared" si="11"/>
        <v>185.18716743280027</v>
      </c>
      <c r="Q370" s="109"/>
    </row>
    <row r="371" spans="1:17" x14ac:dyDescent="0.25">
      <c r="A371" s="83">
        <v>620</v>
      </c>
      <c r="B371" s="84" t="s">
        <v>134</v>
      </c>
      <c r="C371" s="85">
        <v>145.44476495465193</v>
      </c>
      <c r="D371" s="85">
        <v>140.65348545977275</v>
      </c>
      <c r="E371" s="85">
        <v>139.8808949338293</v>
      </c>
      <c r="F371" s="85">
        <v>151.38115391243909</v>
      </c>
      <c r="G371" s="85">
        <v>153.76837978583438</v>
      </c>
      <c r="H371" s="85">
        <v>151.553678350182</v>
      </c>
      <c r="I371" s="85">
        <v>146.48462660825047</v>
      </c>
      <c r="J371" s="85">
        <v>140.66472724662245</v>
      </c>
      <c r="K371" s="85">
        <v>140.24925435224483</v>
      </c>
      <c r="L371" s="85">
        <v>145.04492006607097</v>
      </c>
      <c r="M371" s="85">
        <v>142.89605653336776</v>
      </c>
      <c r="O371" s="85">
        <f t="shared" si="10"/>
        <v>139.8808949338293</v>
      </c>
      <c r="P371" s="85">
        <f t="shared" si="11"/>
        <v>153.76837978583438</v>
      </c>
      <c r="Q371" s="109"/>
    </row>
    <row r="372" spans="1:17" x14ac:dyDescent="0.25">
      <c r="A372" s="83">
        <v>622</v>
      </c>
      <c r="B372" s="84" t="s">
        <v>204</v>
      </c>
      <c r="C372" s="85">
        <v>115.6506539111754</v>
      </c>
      <c r="D372" s="85">
        <v>116.19099874359</v>
      </c>
      <c r="E372" s="85">
        <v>108.65487568474089</v>
      </c>
      <c r="F372" s="85">
        <v>110.28610265521695</v>
      </c>
      <c r="G372" s="85">
        <v>106.75654363946701</v>
      </c>
      <c r="H372" s="85">
        <v>109.0850060459629</v>
      </c>
      <c r="I372" s="85">
        <v>112.3966577692818</v>
      </c>
      <c r="J372" s="85">
        <v>112.32349517986593</v>
      </c>
      <c r="K372" s="85">
        <v>116.26838469127824</v>
      </c>
      <c r="L372" s="85">
        <v>121.2910513264577</v>
      </c>
      <c r="M372" s="85">
        <v>118.5873553160889</v>
      </c>
      <c r="O372" s="85">
        <f t="shared" si="10"/>
        <v>106.75654363946701</v>
      </c>
      <c r="P372" s="85">
        <f t="shared" si="11"/>
        <v>121.2910513264577</v>
      </c>
      <c r="Q372" s="109"/>
    </row>
    <row r="373" spans="1:17" x14ac:dyDescent="0.25">
      <c r="A373" s="83">
        <v>625</v>
      </c>
      <c r="B373" s="84" t="s">
        <v>49</v>
      </c>
      <c r="C373" s="85">
        <v>111.19939819813001</v>
      </c>
      <c r="D373" s="85">
        <v>110.61604499076678</v>
      </c>
      <c r="E373" s="85">
        <v>106.16253622488405</v>
      </c>
      <c r="F373" s="85">
        <v>113.7175533261847</v>
      </c>
      <c r="G373" s="85">
        <v>113.2525832626077</v>
      </c>
      <c r="H373" s="85">
        <v>113.59167544585991</v>
      </c>
      <c r="I373" s="85">
        <v>114.44817478565352</v>
      </c>
      <c r="J373" s="85">
        <v>116.9522736874078</v>
      </c>
      <c r="K373" s="85">
        <v>114.44761034646096</v>
      </c>
      <c r="L373" s="85">
        <v>118.72748641054251</v>
      </c>
      <c r="M373" s="85">
        <v>118.87770031275855</v>
      </c>
      <c r="O373" s="85">
        <f t="shared" si="10"/>
        <v>106.16253622488405</v>
      </c>
      <c r="P373" s="85">
        <f t="shared" si="11"/>
        <v>118.87770031275855</v>
      </c>
      <c r="Q373" s="109"/>
    </row>
    <row r="374" spans="1:17" x14ac:dyDescent="0.25">
      <c r="A374" s="83">
        <v>632</v>
      </c>
      <c r="B374" s="84" t="s">
        <v>217</v>
      </c>
      <c r="C374" s="85">
        <v>131.70238304001799</v>
      </c>
      <c r="D374" s="85">
        <v>133.55755318486337</v>
      </c>
      <c r="E374" s="85">
        <v>129.54150718066347</v>
      </c>
      <c r="F374" s="85">
        <v>136.60651806573588</v>
      </c>
      <c r="G374" s="85">
        <v>135.29970164444342</v>
      </c>
      <c r="H374" s="85">
        <v>141.68625940283039</v>
      </c>
      <c r="I374" s="85">
        <v>141.61818093643225</v>
      </c>
      <c r="J374" s="85">
        <v>159.61010754315126</v>
      </c>
      <c r="K374" s="85">
        <v>165.62777201608498</v>
      </c>
      <c r="L374" s="85">
        <v>185.5639030311736</v>
      </c>
      <c r="M374" s="85">
        <v>196.11638607025543</v>
      </c>
      <c r="O374" s="85">
        <f t="shared" si="10"/>
        <v>129.54150718066347</v>
      </c>
      <c r="P374" s="85">
        <f t="shared" si="11"/>
        <v>196.11638607025543</v>
      </c>
      <c r="Q374" s="109"/>
    </row>
    <row r="375" spans="1:17" x14ac:dyDescent="0.25">
      <c r="A375" s="83">
        <v>635</v>
      </c>
      <c r="B375" s="84" t="s">
        <v>70</v>
      </c>
      <c r="C375" s="85">
        <v>121.58337353051924</v>
      </c>
      <c r="D375" s="85">
        <v>118.58815657293957</v>
      </c>
      <c r="E375" s="85">
        <v>118.61679427947055</v>
      </c>
      <c r="F375" s="85">
        <v>131.72354968909684</v>
      </c>
      <c r="G375" s="85">
        <v>128.52296937735332</v>
      </c>
      <c r="H375" s="85">
        <v>132.68957361271771</v>
      </c>
      <c r="I375" s="85">
        <v>137.77158103146323</v>
      </c>
      <c r="J375" s="85">
        <v>145.65806412948527</v>
      </c>
      <c r="K375" s="85">
        <v>145.36558826202835</v>
      </c>
      <c r="L375" s="85">
        <v>152.67884004104323</v>
      </c>
      <c r="M375" s="85">
        <v>151.53471919334612</v>
      </c>
      <c r="O375" s="85">
        <f t="shared" si="10"/>
        <v>118.58815657293957</v>
      </c>
      <c r="P375" s="85">
        <f t="shared" si="11"/>
        <v>152.67884004104323</v>
      </c>
      <c r="Q375" s="109"/>
    </row>
    <row r="376" spans="1:17" x14ac:dyDescent="0.25">
      <c r="A376" s="83">
        <v>640</v>
      </c>
      <c r="B376" s="84" t="s">
        <v>250</v>
      </c>
      <c r="C376" s="85">
        <v>149.77290016921165</v>
      </c>
      <c r="D376" s="85">
        <v>146.0676697103988</v>
      </c>
      <c r="E376" s="85">
        <v>144.65676229662634</v>
      </c>
      <c r="F376" s="85">
        <v>161.94443627059917</v>
      </c>
      <c r="G376" s="85">
        <v>169.84623426151072</v>
      </c>
      <c r="H376" s="85">
        <v>168.31415610512994</v>
      </c>
      <c r="I376" s="85">
        <v>165.99387793422866</v>
      </c>
      <c r="J376" s="85">
        <v>166.90747105512577</v>
      </c>
      <c r="K376" s="85">
        <v>148.69197174404886</v>
      </c>
      <c r="L376" s="85">
        <v>168.31066839822421</v>
      </c>
      <c r="M376" s="85">
        <v>170.52184345338156</v>
      </c>
      <c r="O376" s="85">
        <f t="shared" si="10"/>
        <v>144.65676229662634</v>
      </c>
      <c r="P376" s="85">
        <f t="shared" si="11"/>
        <v>170.52184345338156</v>
      </c>
      <c r="Q376" s="109"/>
    </row>
    <row r="377" spans="1:17" x14ac:dyDescent="0.25">
      <c r="A377" s="83">
        <v>645</v>
      </c>
      <c r="B377" s="84" t="s">
        <v>148</v>
      </c>
      <c r="C377" s="85">
        <v>126.22391676664641</v>
      </c>
      <c r="D377" s="85">
        <v>128.7625374145799</v>
      </c>
      <c r="E377" s="85">
        <v>126.98158758109707</v>
      </c>
      <c r="F377" s="85">
        <v>130.76837901119634</v>
      </c>
      <c r="G377" s="85">
        <v>133.38731995549176</v>
      </c>
      <c r="H377" s="85">
        <v>134.67701815659387</v>
      </c>
      <c r="I377" s="85">
        <v>134.60452359065454</v>
      </c>
      <c r="J377" s="85">
        <v>136.16811127500517</v>
      </c>
      <c r="K377" s="85">
        <v>137.23790068869462</v>
      </c>
      <c r="L377" s="85">
        <v>133.5761563230777</v>
      </c>
      <c r="M377" s="85">
        <v>142.3814474391252</v>
      </c>
      <c r="O377" s="85">
        <f t="shared" si="10"/>
        <v>126.98158758109707</v>
      </c>
      <c r="P377" s="85">
        <f t="shared" si="11"/>
        <v>142.3814474391252</v>
      </c>
      <c r="Q377" s="109"/>
    </row>
    <row r="378" spans="1:17" x14ac:dyDescent="0.25">
      <c r="A378" s="83">
        <v>650</v>
      </c>
      <c r="B378" s="84" t="s">
        <v>199</v>
      </c>
      <c r="C378" s="85">
        <v>111.96752236421365</v>
      </c>
      <c r="D378" s="85">
        <v>110.39395196324273</v>
      </c>
      <c r="E378" s="85">
        <v>107.86704081102086</v>
      </c>
      <c r="F378" s="85">
        <v>119.06981050363679</v>
      </c>
      <c r="G378" s="85">
        <v>117.30634319181425</v>
      </c>
      <c r="H378" s="85">
        <v>113.58865120781087</v>
      </c>
      <c r="I378" s="85">
        <v>115.40314657830373</v>
      </c>
      <c r="J378" s="85">
        <v>120.41976965803283</v>
      </c>
      <c r="K378" s="85">
        <v>122.32827020857775</v>
      </c>
      <c r="L378" s="85">
        <v>123.00774409599107</v>
      </c>
      <c r="M378" s="85">
        <v>128.23761291126229</v>
      </c>
      <c r="O378" s="85">
        <f t="shared" si="10"/>
        <v>107.86704081102086</v>
      </c>
      <c r="P378" s="85">
        <f t="shared" si="11"/>
        <v>128.23761291126229</v>
      </c>
      <c r="Q378" s="109"/>
    </row>
    <row r="379" spans="1:17" x14ac:dyDescent="0.25">
      <c r="A379" s="83">
        <v>655</v>
      </c>
      <c r="B379" s="84" t="s">
        <v>548</v>
      </c>
      <c r="C379" s="85">
        <v>181.98694330642641</v>
      </c>
      <c r="D379" s="85">
        <v>177.19893253771639</v>
      </c>
      <c r="E379" s="85">
        <v>170.61462668628724</v>
      </c>
      <c r="F379" s="85">
        <v>166.08181103779935</v>
      </c>
      <c r="G379" s="85">
        <v>170.84927772296138</v>
      </c>
      <c r="H379" s="85">
        <v>162.9653079666721</v>
      </c>
      <c r="I379" s="85">
        <v>166.31694825208334</v>
      </c>
      <c r="J379" s="85">
        <v>171.88141273196564</v>
      </c>
      <c r="K379" s="85">
        <v>177.11135755103578</v>
      </c>
      <c r="L379" s="85">
        <v>173.00322692512918</v>
      </c>
      <c r="M379" s="85">
        <v>180.03471794625858</v>
      </c>
      <c r="O379" s="85">
        <f t="shared" si="10"/>
        <v>162.9653079666721</v>
      </c>
      <c r="P379" s="85">
        <f t="shared" si="11"/>
        <v>180.03471794625858</v>
      </c>
      <c r="Q379" s="109"/>
    </row>
    <row r="380" spans="1:17" x14ac:dyDescent="0.25">
      <c r="A380" s="83">
        <v>658</v>
      </c>
      <c r="B380" s="84" t="s">
        <v>183</v>
      </c>
      <c r="C380" s="85">
        <v>105.72280903711835</v>
      </c>
      <c r="D380" s="85">
        <v>102.66582209752883</v>
      </c>
      <c r="E380" s="85">
        <v>104.3699494713216</v>
      </c>
      <c r="F380" s="85">
        <v>106.92213309178295</v>
      </c>
      <c r="G380" s="85">
        <v>103.92899350761225</v>
      </c>
      <c r="H380" s="85">
        <v>105.07466319020564</v>
      </c>
      <c r="I380" s="85">
        <v>107.4479627817077</v>
      </c>
      <c r="J380" s="85">
        <v>107.8665997343236</v>
      </c>
      <c r="K380" s="85">
        <v>106.87257574909053</v>
      </c>
      <c r="L380" s="85">
        <v>110.06758415523414</v>
      </c>
      <c r="M380" s="85">
        <v>112.60540397994913</v>
      </c>
      <c r="O380" s="85">
        <f t="shared" si="10"/>
        <v>102.66582209752883</v>
      </c>
      <c r="P380" s="85">
        <f t="shared" si="11"/>
        <v>112.60540397994913</v>
      </c>
      <c r="Q380" s="109"/>
    </row>
    <row r="381" spans="1:17" x14ac:dyDescent="0.25">
      <c r="A381" s="86">
        <v>660</v>
      </c>
      <c r="B381" s="84" t="s">
        <v>149</v>
      </c>
      <c r="C381" s="85">
        <v>148.75199286495419</v>
      </c>
      <c r="D381" s="85">
        <v>158.84154843988028</v>
      </c>
      <c r="E381" s="85">
        <v>152.43673532655916</v>
      </c>
      <c r="F381" s="85">
        <v>174.38434127450802</v>
      </c>
      <c r="G381" s="85">
        <v>185.68741993785309</v>
      </c>
      <c r="H381" s="85">
        <v>185.99397814056559</v>
      </c>
      <c r="I381" s="85">
        <v>187.26083343289505</v>
      </c>
      <c r="J381" s="85">
        <v>190.14071479181359</v>
      </c>
      <c r="K381" s="85">
        <v>180.46792973751297</v>
      </c>
      <c r="L381" s="85">
        <v>183.61431942368583</v>
      </c>
      <c r="M381" s="85">
        <v>191.59753308338264</v>
      </c>
      <c r="O381" s="85">
        <f t="shared" si="10"/>
        <v>152.43673532655916</v>
      </c>
      <c r="P381" s="85">
        <f t="shared" si="11"/>
        <v>191.59753308338264</v>
      </c>
      <c r="Q381" s="109"/>
    </row>
    <row r="382" spans="1:17" x14ac:dyDescent="0.25">
      <c r="A382" s="83">
        <v>662</v>
      </c>
      <c r="B382" s="84" t="s">
        <v>549</v>
      </c>
      <c r="C382" s="85">
        <v>164.45444191747978</v>
      </c>
      <c r="D382" s="85">
        <v>153.08663017022738</v>
      </c>
      <c r="E382" s="85">
        <v>137.76350496244899</v>
      </c>
      <c r="F382" s="85">
        <v>143.61367790526708</v>
      </c>
      <c r="G382" s="85">
        <v>133.94196519622136</v>
      </c>
      <c r="H382" s="85">
        <v>138.13608397619151</v>
      </c>
      <c r="I382" s="85">
        <v>143.89587970829152</v>
      </c>
      <c r="J382" s="85">
        <v>153.04194908350772</v>
      </c>
      <c r="K382" s="85">
        <v>144.69412931638803</v>
      </c>
      <c r="L382" s="85">
        <v>152.33535009112947</v>
      </c>
      <c r="M382" s="85">
        <v>158.11307231167166</v>
      </c>
      <c r="O382" s="85">
        <f t="shared" si="10"/>
        <v>133.94196519622136</v>
      </c>
      <c r="P382" s="85">
        <f t="shared" si="11"/>
        <v>158.11307231167166</v>
      </c>
      <c r="Q382" s="109"/>
    </row>
    <row r="383" spans="1:17" x14ac:dyDescent="0.25">
      <c r="A383" s="83">
        <v>665</v>
      </c>
      <c r="B383" s="84" t="s">
        <v>278</v>
      </c>
      <c r="C383" s="85">
        <v>113.75341669916084</v>
      </c>
      <c r="D383" s="85">
        <v>107.74202601512411</v>
      </c>
      <c r="E383" s="85">
        <v>107.22788543541513</v>
      </c>
      <c r="F383" s="85">
        <v>111.35104056728689</v>
      </c>
      <c r="G383" s="85">
        <v>107.25703292265472</v>
      </c>
      <c r="H383" s="85">
        <v>105.54414050860028</v>
      </c>
      <c r="I383" s="85">
        <v>108.92918353170306</v>
      </c>
      <c r="J383" s="85">
        <v>112.38629274772205</v>
      </c>
      <c r="K383" s="85">
        <v>113.85897919501966</v>
      </c>
      <c r="L383" s="85">
        <v>114.52838381117915</v>
      </c>
      <c r="M383" s="85">
        <v>118.48240028636118</v>
      </c>
      <c r="O383" s="85">
        <f t="shared" si="10"/>
        <v>105.54414050860028</v>
      </c>
      <c r="P383" s="85">
        <f t="shared" si="11"/>
        <v>118.48240028636118</v>
      </c>
      <c r="Q383" s="109"/>
    </row>
    <row r="384" spans="1:17" x14ac:dyDescent="0.25">
      <c r="A384" s="83">
        <v>670</v>
      </c>
      <c r="B384" s="84" t="s">
        <v>56</v>
      </c>
      <c r="C384" s="85">
        <v>143.49341406574342</v>
      </c>
      <c r="D384" s="85">
        <v>143.25753596690802</v>
      </c>
      <c r="E384" s="85">
        <v>144.99978066968526</v>
      </c>
      <c r="F384" s="85">
        <v>152.79532273154675</v>
      </c>
      <c r="G384" s="85">
        <v>153.14311773507507</v>
      </c>
      <c r="H384" s="85">
        <v>156.50957447760749</v>
      </c>
      <c r="I384" s="85">
        <v>169.37879207317982</v>
      </c>
      <c r="J384" s="85">
        <v>173.21422344582408</v>
      </c>
      <c r="K384" s="85">
        <v>177.07484769849606</v>
      </c>
      <c r="L384" s="85">
        <v>176.19692863365074</v>
      </c>
      <c r="M384" s="85">
        <v>190.40428317288044</v>
      </c>
      <c r="O384" s="85">
        <f t="shared" si="10"/>
        <v>143.25753596690802</v>
      </c>
      <c r="P384" s="85">
        <f t="shared" si="11"/>
        <v>190.40428317288044</v>
      </c>
      <c r="Q384" s="109"/>
    </row>
    <row r="385" spans="1:17" x14ac:dyDescent="0.25">
      <c r="A385" s="83">
        <v>672</v>
      </c>
      <c r="B385" s="84" t="s">
        <v>258</v>
      </c>
      <c r="C385" s="85">
        <v>125.13131527661032</v>
      </c>
      <c r="D385" s="85">
        <v>128.77817410309024</v>
      </c>
      <c r="E385" s="85">
        <v>120.61217416404078</v>
      </c>
      <c r="F385" s="85">
        <v>122.42655626642234</v>
      </c>
      <c r="G385" s="85">
        <v>126.68130953926229</v>
      </c>
      <c r="H385" s="85">
        <v>119.36647930623816</v>
      </c>
      <c r="I385" s="85">
        <v>126.79888365589281</v>
      </c>
      <c r="J385" s="85">
        <v>130.99463264347821</v>
      </c>
      <c r="K385" s="85">
        <v>136.08917693814021</v>
      </c>
      <c r="L385" s="85">
        <v>136.49564305727048</v>
      </c>
      <c r="M385" s="85">
        <v>137.17141461292388</v>
      </c>
      <c r="O385" s="85">
        <f t="shared" si="10"/>
        <v>119.36647930623816</v>
      </c>
      <c r="P385" s="85">
        <f t="shared" si="11"/>
        <v>137.17141461292388</v>
      </c>
      <c r="Q385" s="109"/>
    </row>
    <row r="386" spans="1:17" x14ac:dyDescent="0.25">
      <c r="A386" s="83">
        <v>673</v>
      </c>
      <c r="B386" s="84" t="s">
        <v>159</v>
      </c>
      <c r="C386" s="85">
        <v>119.26613079474504</v>
      </c>
      <c r="D386" s="85">
        <v>124.29544863593536</v>
      </c>
      <c r="E386" s="85">
        <v>124.30366404628263</v>
      </c>
      <c r="F386" s="85">
        <v>128.56814032313963</v>
      </c>
      <c r="G386" s="85">
        <v>120.02140566138159</v>
      </c>
      <c r="H386" s="85">
        <v>121.95597825852229</v>
      </c>
      <c r="I386" s="85">
        <v>123.75523626750096</v>
      </c>
      <c r="J386" s="85">
        <v>126.46905764469511</v>
      </c>
      <c r="K386" s="85">
        <v>130.99411377584005</v>
      </c>
      <c r="L386" s="85">
        <v>147.26882278013102</v>
      </c>
      <c r="M386" s="85">
        <v>147.47123209341203</v>
      </c>
      <c r="O386" s="85">
        <f t="shared" si="10"/>
        <v>120.02140566138159</v>
      </c>
      <c r="P386" s="85">
        <f t="shared" si="11"/>
        <v>147.47123209341203</v>
      </c>
      <c r="Q386" s="109"/>
    </row>
    <row r="387" spans="1:17" x14ac:dyDescent="0.25">
      <c r="A387" s="83">
        <v>674</v>
      </c>
      <c r="B387" s="84" t="s">
        <v>57</v>
      </c>
      <c r="C387" s="85">
        <v>137.17392465305264</v>
      </c>
      <c r="D387" s="85">
        <v>146.85764142086245</v>
      </c>
      <c r="E387" s="85">
        <v>143.55230105600253</v>
      </c>
      <c r="F387" s="85">
        <v>138.7310123922901</v>
      </c>
      <c r="G387" s="85">
        <v>133.04983955085524</v>
      </c>
      <c r="H387" s="85">
        <v>138.31946107812826</v>
      </c>
      <c r="I387" s="85">
        <v>132.23081046897332</v>
      </c>
      <c r="J387" s="85">
        <v>137.50672179685355</v>
      </c>
      <c r="K387" s="85">
        <v>140.77774906395734</v>
      </c>
      <c r="L387" s="85">
        <v>142.7462116169342</v>
      </c>
      <c r="M387" s="85">
        <v>144.46458485157859</v>
      </c>
      <c r="O387" s="85">
        <f t="shared" si="10"/>
        <v>132.23081046897332</v>
      </c>
      <c r="P387" s="85">
        <f t="shared" si="11"/>
        <v>146.85764142086245</v>
      </c>
      <c r="Q387" s="109"/>
    </row>
    <row r="388" spans="1:17" x14ac:dyDescent="0.25">
      <c r="A388" s="83">
        <v>675</v>
      </c>
      <c r="B388" s="84" t="s">
        <v>282</v>
      </c>
      <c r="C388" s="85">
        <v>143.85839413148142</v>
      </c>
      <c r="D388" s="85">
        <v>154.39465347213979</v>
      </c>
      <c r="E388" s="85">
        <v>152.09517209947384</v>
      </c>
      <c r="F388" s="85">
        <v>161.14282966792098</v>
      </c>
      <c r="G388" s="85">
        <v>160.41631460990789</v>
      </c>
      <c r="H388" s="85">
        <v>161.35507339781634</v>
      </c>
      <c r="I388" s="85">
        <v>156.83735619809923</v>
      </c>
      <c r="J388" s="85">
        <v>162.89037760392984</v>
      </c>
      <c r="K388" s="85">
        <v>158.35390888783232</v>
      </c>
      <c r="L388" s="85">
        <v>163.12512813094807</v>
      </c>
      <c r="M388" s="85">
        <v>167.18157838785223</v>
      </c>
      <c r="O388" s="85">
        <f t="shared" si="10"/>
        <v>152.09517209947384</v>
      </c>
      <c r="P388" s="85">
        <f t="shared" si="11"/>
        <v>167.18157838785223</v>
      </c>
      <c r="Q388" s="109"/>
    </row>
    <row r="389" spans="1:17" x14ac:dyDescent="0.25">
      <c r="A389" s="83">
        <v>680</v>
      </c>
      <c r="B389" s="84" t="s">
        <v>174</v>
      </c>
      <c r="C389" s="85">
        <v>110.35478463852509</v>
      </c>
      <c r="D389" s="85">
        <v>112.57247762483122</v>
      </c>
      <c r="E389" s="85">
        <v>112.15474180619891</v>
      </c>
      <c r="F389" s="85">
        <v>117.04123172633467</v>
      </c>
      <c r="G389" s="85">
        <v>116.52934733200924</v>
      </c>
      <c r="H389" s="85">
        <v>117.24447735514411</v>
      </c>
      <c r="I389" s="85">
        <v>122.17807434817909</v>
      </c>
      <c r="J389" s="85">
        <v>125.33602551785515</v>
      </c>
      <c r="K389" s="85">
        <v>129.21773255037178</v>
      </c>
      <c r="L389" s="85">
        <v>134.13382780960416</v>
      </c>
      <c r="M389" s="85">
        <v>134.83647291058617</v>
      </c>
      <c r="O389" s="85">
        <f t="shared" si="10"/>
        <v>112.15474180619891</v>
      </c>
      <c r="P389" s="85">
        <f t="shared" si="11"/>
        <v>134.83647291058617</v>
      </c>
      <c r="Q389" s="109"/>
    </row>
    <row r="390" spans="1:17" x14ac:dyDescent="0.25">
      <c r="A390" s="83">
        <v>683</v>
      </c>
      <c r="B390" s="84" t="s">
        <v>58</v>
      </c>
      <c r="C390" s="85">
        <v>129.12943143615604</v>
      </c>
      <c r="D390" s="85">
        <v>134.78258613504389</v>
      </c>
      <c r="E390" s="85">
        <v>135.54245945844511</v>
      </c>
      <c r="F390" s="85">
        <v>146.43710539638667</v>
      </c>
      <c r="G390" s="85">
        <v>131.14667579086648</v>
      </c>
      <c r="H390" s="85">
        <v>142.67702903869471</v>
      </c>
      <c r="I390" s="85">
        <v>148.52509492806004</v>
      </c>
      <c r="J390" s="85">
        <v>152.16916938192199</v>
      </c>
      <c r="K390" s="85">
        <v>153.96278185833708</v>
      </c>
      <c r="L390" s="85">
        <v>160.41534965564185</v>
      </c>
      <c r="M390" s="85">
        <v>169.81079879880855</v>
      </c>
      <c r="O390" s="85">
        <f t="shared" si="10"/>
        <v>131.14667579086648</v>
      </c>
      <c r="P390" s="85">
        <f t="shared" si="11"/>
        <v>169.81079879880855</v>
      </c>
      <c r="Q390" s="109"/>
    </row>
    <row r="391" spans="1:17" x14ac:dyDescent="0.25">
      <c r="A391" s="83">
        <v>685</v>
      </c>
      <c r="B391" s="84" t="s">
        <v>550</v>
      </c>
      <c r="C391" s="85">
        <v>147.30512874883098</v>
      </c>
      <c r="D391" s="85">
        <v>152.58945213948604</v>
      </c>
      <c r="E391" s="85">
        <v>144.01245093649132</v>
      </c>
      <c r="F391" s="85">
        <v>154.03593297131175</v>
      </c>
      <c r="G391" s="85">
        <v>161.36228214105529</v>
      </c>
      <c r="H391" s="85">
        <v>157.73074334572411</v>
      </c>
      <c r="I391" s="85">
        <v>145.15769354521819</v>
      </c>
      <c r="J391" s="85">
        <v>151.17504622877098</v>
      </c>
      <c r="K391" s="85">
        <v>158.77982364632558</v>
      </c>
      <c r="L391" s="85">
        <v>158.384044403383</v>
      </c>
      <c r="M391" s="85">
        <v>183.87816395596639</v>
      </c>
      <c r="O391" s="85">
        <f t="shared" si="10"/>
        <v>144.01245093649132</v>
      </c>
      <c r="P391" s="85">
        <f t="shared" si="11"/>
        <v>183.87816395596639</v>
      </c>
      <c r="Q391" s="109"/>
    </row>
    <row r="392" spans="1:17" x14ac:dyDescent="0.25">
      <c r="A392" s="83">
        <v>690</v>
      </c>
      <c r="B392" s="84" t="s">
        <v>200</v>
      </c>
      <c r="C392" s="85">
        <v>110.25959701586237</v>
      </c>
      <c r="D392" s="85">
        <v>111.15717089854998</v>
      </c>
      <c r="E392" s="85">
        <v>110.65143831199254</v>
      </c>
      <c r="F392" s="85">
        <v>118.62059196235275</v>
      </c>
      <c r="G392" s="85">
        <v>113.10421616198138</v>
      </c>
      <c r="H392" s="85">
        <v>114.68454714739829</v>
      </c>
      <c r="I392" s="85">
        <v>115.4251812105521</v>
      </c>
      <c r="J392" s="85">
        <v>117.33928140091079</v>
      </c>
      <c r="K392" s="85">
        <v>124.54143461721232</v>
      </c>
      <c r="L392" s="85">
        <v>125.97579732785064</v>
      </c>
      <c r="M392" s="85">
        <v>129.0716594755155</v>
      </c>
      <c r="O392" s="85">
        <f t="shared" si="10"/>
        <v>110.65143831199254</v>
      </c>
      <c r="P392" s="85">
        <f t="shared" si="11"/>
        <v>129.0716594755155</v>
      </c>
      <c r="Q392" s="109"/>
    </row>
    <row r="393" spans="1:17" x14ac:dyDescent="0.25">
      <c r="A393" s="83">
        <v>695</v>
      </c>
      <c r="B393" s="84" t="s">
        <v>135</v>
      </c>
      <c r="C393" s="85">
        <v>145.14088274117125</v>
      </c>
      <c r="D393" s="85">
        <v>138.01328556694259</v>
      </c>
      <c r="E393" s="85">
        <v>135.65484159533378</v>
      </c>
      <c r="F393" s="85">
        <v>141.676220725891</v>
      </c>
      <c r="G393" s="85">
        <v>140.58512606429832</v>
      </c>
      <c r="H393" s="85">
        <v>139.99483425718552</v>
      </c>
      <c r="I393" s="85">
        <v>145.58364265578496</v>
      </c>
      <c r="J393" s="85">
        <v>140.50424443634643</v>
      </c>
      <c r="K393" s="85">
        <v>146.5100524116003</v>
      </c>
      <c r="L393" s="85">
        <v>149.48050483194791</v>
      </c>
      <c r="M393" s="85">
        <v>156.43523176327994</v>
      </c>
      <c r="O393" s="85">
        <f t="shared" si="10"/>
        <v>135.65484159533378</v>
      </c>
      <c r="P393" s="85">
        <f t="shared" si="11"/>
        <v>156.43523176327994</v>
      </c>
      <c r="Q393" s="109"/>
    </row>
    <row r="394" spans="1:17" x14ac:dyDescent="0.25">
      <c r="A394" s="83">
        <v>698</v>
      </c>
      <c r="B394" s="84" t="s">
        <v>303</v>
      </c>
      <c r="C394" s="85">
        <v>157.6404852092152</v>
      </c>
      <c r="D394" s="85">
        <v>161.82687388899126</v>
      </c>
      <c r="E394" s="85">
        <v>159.9120009641438</v>
      </c>
      <c r="F394" s="85">
        <v>161.40719517544761</v>
      </c>
      <c r="G394" s="85">
        <v>152.48174588266795</v>
      </c>
      <c r="H394" s="85">
        <v>139.43767882634808</v>
      </c>
      <c r="I394" s="85">
        <v>146.17797011935576</v>
      </c>
      <c r="J394" s="85">
        <v>151.86986447572468</v>
      </c>
      <c r="K394" s="85">
        <v>161.28815124780428</v>
      </c>
      <c r="L394" s="85">
        <v>168.23674523626698</v>
      </c>
      <c r="M394" s="85">
        <v>176.05307712725894</v>
      </c>
      <c r="O394" s="85">
        <f t="shared" si="10"/>
        <v>139.43767882634808</v>
      </c>
      <c r="P394" s="85">
        <f t="shared" si="11"/>
        <v>176.05307712725894</v>
      </c>
      <c r="Q394" s="109"/>
    </row>
    <row r="395" spans="1:17" x14ac:dyDescent="0.25">
      <c r="A395" s="83">
        <v>700</v>
      </c>
      <c r="B395" s="84" t="s">
        <v>233</v>
      </c>
      <c r="C395" s="85">
        <v>173.0858759248311</v>
      </c>
      <c r="D395" s="85">
        <v>172.77494954481176</v>
      </c>
      <c r="E395" s="85">
        <v>177.87863273821992</v>
      </c>
      <c r="F395" s="85">
        <v>188.81588344976049</v>
      </c>
      <c r="G395" s="85">
        <v>196.42739121111546</v>
      </c>
      <c r="H395" s="85">
        <v>193.99771759738385</v>
      </c>
      <c r="I395" s="85">
        <v>197.58771592348117</v>
      </c>
      <c r="J395" s="85">
        <v>205.6857645105863</v>
      </c>
      <c r="K395" s="85">
        <v>210.54353904034184</v>
      </c>
      <c r="L395" s="85">
        <v>206.10837584350028</v>
      </c>
      <c r="M395" s="85">
        <v>211.08120032019769</v>
      </c>
      <c r="O395" s="85">
        <f t="shared" ref="O395:O449" si="12">MIN(D395:M395)</f>
        <v>172.77494954481176</v>
      </c>
      <c r="P395" s="85">
        <f t="shared" ref="P395:P449" si="13">MAX(D395:M395)</f>
        <v>211.08120032019769</v>
      </c>
      <c r="Q395" s="109"/>
    </row>
    <row r="396" spans="1:17" x14ac:dyDescent="0.25">
      <c r="A396" s="83">
        <v>705</v>
      </c>
      <c r="B396" s="84" t="s">
        <v>551</v>
      </c>
      <c r="C396" s="85">
        <v>120.32489298344851</v>
      </c>
      <c r="D396" s="85">
        <v>120.92150590331477</v>
      </c>
      <c r="E396" s="85">
        <v>115.12928836087661</v>
      </c>
      <c r="F396" s="85">
        <v>125.35583699759052</v>
      </c>
      <c r="G396" s="85">
        <v>123.63006519669646</v>
      </c>
      <c r="H396" s="85">
        <v>124.56222781495576</v>
      </c>
      <c r="I396" s="85">
        <v>126.49201175518141</v>
      </c>
      <c r="J396" s="85">
        <v>130.498645374641</v>
      </c>
      <c r="K396" s="85">
        <v>140.72442137316673</v>
      </c>
      <c r="L396" s="85">
        <v>147.79380793440907</v>
      </c>
      <c r="M396" s="85">
        <v>160.78893972263728</v>
      </c>
      <c r="O396" s="85">
        <f t="shared" si="12"/>
        <v>115.12928836087661</v>
      </c>
      <c r="P396" s="85">
        <f t="shared" si="13"/>
        <v>160.78893972263728</v>
      </c>
      <c r="Q396" s="109"/>
    </row>
    <row r="397" spans="1:17" x14ac:dyDescent="0.25">
      <c r="A397" s="83">
        <v>710</v>
      </c>
      <c r="B397" s="84" t="s">
        <v>93</v>
      </c>
      <c r="C397" s="85">
        <v>116.69181734412881</v>
      </c>
      <c r="D397" s="85">
        <v>116.12759903798158</v>
      </c>
      <c r="E397" s="85">
        <v>112.91981692644273</v>
      </c>
      <c r="F397" s="85">
        <v>112.67414087020894</v>
      </c>
      <c r="G397" s="85">
        <v>114.63342637409501</v>
      </c>
      <c r="H397" s="85">
        <v>117.39126657508905</v>
      </c>
      <c r="I397" s="85">
        <v>114.85700399254711</v>
      </c>
      <c r="J397" s="85">
        <v>122.22619175525567</v>
      </c>
      <c r="K397" s="85">
        <v>133.26017118679769</v>
      </c>
      <c r="L397" s="85">
        <v>146.85883338647542</v>
      </c>
      <c r="M397" s="85">
        <v>148.5541805534811</v>
      </c>
      <c r="O397" s="85">
        <f t="shared" si="12"/>
        <v>112.67414087020894</v>
      </c>
      <c r="P397" s="85">
        <f t="shared" si="13"/>
        <v>148.5541805534811</v>
      </c>
      <c r="Q397" s="109"/>
    </row>
    <row r="398" spans="1:17" x14ac:dyDescent="0.25">
      <c r="A398" s="83">
        <v>712</v>
      </c>
      <c r="B398" s="84" t="s">
        <v>141</v>
      </c>
      <c r="C398" s="85"/>
      <c r="D398" s="85"/>
      <c r="E398" s="85"/>
      <c r="F398" s="85"/>
      <c r="G398" s="85"/>
      <c r="H398" s="85">
        <v>148.13610625968525</v>
      </c>
      <c r="I398" s="85">
        <v>166.50469623285753</v>
      </c>
      <c r="J398" s="85">
        <v>162.14015811209694</v>
      </c>
      <c r="K398" s="85">
        <v>163.81307739429167</v>
      </c>
      <c r="L398" s="85">
        <v>168.02930156463302</v>
      </c>
      <c r="M398" s="85">
        <v>172.88685433443374</v>
      </c>
      <c r="O398" s="85">
        <f t="shared" si="12"/>
        <v>148.13610625968525</v>
      </c>
      <c r="P398" s="85">
        <f t="shared" si="13"/>
        <v>172.88685433443374</v>
      </c>
      <c r="Q398" s="109"/>
    </row>
    <row r="399" spans="1:17" x14ac:dyDescent="0.25">
      <c r="A399" s="83">
        <v>715</v>
      </c>
      <c r="B399" s="84" t="s">
        <v>71</v>
      </c>
      <c r="C399" s="85">
        <v>164.20239993376612</v>
      </c>
      <c r="D399" s="85">
        <v>170.13188892717096</v>
      </c>
      <c r="E399" s="85">
        <v>169.98434408465047</v>
      </c>
      <c r="F399" s="85">
        <v>177.14947321675277</v>
      </c>
      <c r="G399" s="85">
        <v>185.05772602045627</v>
      </c>
      <c r="H399" s="85">
        <v>166.96453246644813</v>
      </c>
      <c r="I399" s="85">
        <v>199.75801768006002</v>
      </c>
      <c r="J399" s="85">
        <v>188.09152254909102</v>
      </c>
      <c r="K399" s="85">
        <v>189.7682720836751</v>
      </c>
      <c r="L399" s="85">
        <v>196.99177408643217</v>
      </c>
      <c r="M399" s="85">
        <v>180.11569628688738</v>
      </c>
      <c r="O399" s="85">
        <f t="shared" si="12"/>
        <v>166.96453246644813</v>
      </c>
      <c r="P399" s="85">
        <f t="shared" si="13"/>
        <v>199.75801768006002</v>
      </c>
      <c r="Q399" s="109"/>
    </row>
    <row r="400" spans="1:17" x14ac:dyDescent="0.25">
      <c r="A400" s="83">
        <v>717</v>
      </c>
      <c r="B400" s="84" t="s">
        <v>59</v>
      </c>
      <c r="C400" s="85">
        <v>134.17957885613413</v>
      </c>
      <c r="D400" s="85">
        <v>143.62337752644868</v>
      </c>
      <c r="E400" s="85">
        <v>137.49872299621583</v>
      </c>
      <c r="F400" s="85">
        <v>150.34167526000834</v>
      </c>
      <c r="G400" s="85">
        <v>141.73976475091368</v>
      </c>
      <c r="H400" s="85">
        <v>143.20236487215635</v>
      </c>
      <c r="I400" s="85">
        <v>150.63118698202672</v>
      </c>
      <c r="J400" s="85">
        <v>156.27725662361112</v>
      </c>
      <c r="K400" s="85">
        <v>159.20702958058558</v>
      </c>
      <c r="L400" s="85">
        <v>153.95072778191417</v>
      </c>
      <c r="M400" s="85">
        <v>147.59753946563984</v>
      </c>
      <c r="O400" s="85">
        <f t="shared" si="12"/>
        <v>137.49872299621583</v>
      </c>
      <c r="P400" s="85">
        <f t="shared" si="13"/>
        <v>159.20702958058558</v>
      </c>
      <c r="Q400" s="109"/>
    </row>
    <row r="401" spans="1:17" x14ac:dyDescent="0.25">
      <c r="A401" s="83">
        <v>720</v>
      </c>
      <c r="B401" s="84" t="s">
        <v>60</v>
      </c>
      <c r="C401" s="85">
        <v>111.94657951614688</v>
      </c>
      <c r="D401" s="85">
        <v>117.57723106163012</v>
      </c>
      <c r="E401" s="85">
        <v>116.82018632017378</v>
      </c>
      <c r="F401" s="85">
        <v>126.96602916332958</v>
      </c>
      <c r="G401" s="85">
        <v>122.59543886502624</v>
      </c>
      <c r="H401" s="85">
        <v>110.80997283012411</v>
      </c>
      <c r="I401" s="85">
        <v>124.15108514147144</v>
      </c>
      <c r="J401" s="85">
        <v>128.07128055912099</v>
      </c>
      <c r="K401" s="85">
        <v>118.244011391309</v>
      </c>
      <c r="L401" s="85">
        <v>121.15957630468614</v>
      </c>
      <c r="M401" s="85">
        <v>121.56865433856687</v>
      </c>
      <c r="O401" s="85">
        <f t="shared" si="12"/>
        <v>110.80997283012411</v>
      </c>
      <c r="P401" s="85">
        <f t="shared" si="13"/>
        <v>128.07128055912099</v>
      </c>
      <c r="Q401" s="109"/>
    </row>
    <row r="402" spans="1:17" x14ac:dyDescent="0.25">
      <c r="A402" s="83">
        <v>725</v>
      </c>
      <c r="B402" s="84" t="s">
        <v>136</v>
      </c>
      <c r="C402" s="85">
        <v>136.76083179332693</v>
      </c>
      <c r="D402" s="85">
        <v>136.94014659062034</v>
      </c>
      <c r="E402" s="85">
        <v>133.54696821791859</v>
      </c>
      <c r="F402" s="85">
        <v>137.94289591649755</v>
      </c>
      <c r="G402" s="85">
        <v>135.70610515878857</v>
      </c>
      <c r="H402" s="85">
        <v>139.57668995287787</v>
      </c>
      <c r="I402" s="85">
        <v>138.54057851707512</v>
      </c>
      <c r="J402" s="85">
        <v>142.29217445457763</v>
      </c>
      <c r="K402" s="85">
        <v>143.96051654476636</v>
      </c>
      <c r="L402" s="85">
        <v>122.28056024310632</v>
      </c>
      <c r="M402" s="85">
        <v>128.69534004474232</v>
      </c>
      <c r="O402" s="85">
        <f t="shared" si="12"/>
        <v>122.28056024310632</v>
      </c>
      <c r="P402" s="85">
        <f t="shared" si="13"/>
        <v>143.96051654476636</v>
      </c>
      <c r="Q402" s="109"/>
    </row>
    <row r="403" spans="1:17" x14ac:dyDescent="0.25">
      <c r="A403" s="83">
        <v>728</v>
      </c>
      <c r="B403" s="84" t="s">
        <v>314</v>
      </c>
      <c r="C403" s="85">
        <v>147.75407607714598</v>
      </c>
      <c r="D403" s="85">
        <v>156.2784675352799</v>
      </c>
      <c r="E403" s="85">
        <v>154.62182450425524</v>
      </c>
      <c r="F403" s="85">
        <v>177.88446163183315</v>
      </c>
      <c r="G403" s="85">
        <v>169.91138859898425</v>
      </c>
      <c r="H403" s="85">
        <v>159.59715532451048</v>
      </c>
      <c r="I403" s="85">
        <v>155.80225829489802</v>
      </c>
      <c r="J403" s="85">
        <v>156.93063818218877</v>
      </c>
      <c r="K403" s="85">
        <v>158.43247623792786</v>
      </c>
      <c r="L403" s="85">
        <v>143.51088248497288</v>
      </c>
      <c r="M403" s="85">
        <v>112.79663789968846</v>
      </c>
      <c r="O403" s="85">
        <f t="shared" si="12"/>
        <v>112.79663789968846</v>
      </c>
      <c r="P403" s="85">
        <f t="shared" si="13"/>
        <v>177.88446163183315</v>
      </c>
      <c r="Q403" s="109"/>
    </row>
    <row r="404" spans="1:17" x14ac:dyDescent="0.25">
      <c r="A404" s="83">
        <v>730</v>
      </c>
      <c r="B404" s="84" t="s">
        <v>137</v>
      </c>
      <c r="C404" s="85">
        <v>126.32222701451632</v>
      </c>
      <c r="D404" s="85">
        <v>121.80472562350748</v>
      </c>
      <c r="E404" s="85">
        <v>119.24361610891852</v>
      </c>
      <c r="F404" s="85">
        <v>124.39549371597801</v>
      </c>
      <c r="G404" s="85">
        <v>119.5316197887071</v>
      </c>
      <c r="H404" s="85">
        <v>120.29529650668005</v>
      </c>
      <c r="I404" s="85">
        <v>120.01955553609587</v>
      </c>
      <c r="J404" s="85">
        <v>123.10268329115632</v>
      </c>
      <c r="K404" s="85">
        <v>125.6144354668979</v>
      </c>
      <c r="L404" s="85">
        <v>129.91612049570264</v>
      </c>
      <c r="M404" s="85">
        <v>134.95709830822258</v>
      </c>
      <c r="O404" s="85">
        <f t="shared" si="12"/>
        <v>119.24361610891852</v>
      </c>
      <c r="P404" s="85">
        <f t="shared" si="13"/>
        <v>134.95709830822258</v>
      </c>
      <c r="Q404" s="109"/>
    </row>
    <row r="405" spans="1:17" x14ac:dyDescent="0.25">
      <c r="A405" s="83">
        <v>735</v>
      </c>
      <c r="B405" s="84" t="s">
        <v>138</v>
      </c>
      <c r="C405" s="85">
        <v>109.74512420359994</v>
      </c>
      <c r="D405" s="85">
        <v>108.30452389678413</v>
      </c>
      <c r="E405" s="85">
        <v>107.00437785997539</v>
      </c>
      <c r="F405" s="85">
        <v>113.08110756976365</v>
      </c>
      <c r="G405" s="85">
        <v>111.29268391318841</v>
      </c>
      <c r="H405" s="85">
        <v>116.23776716215089</v>
      </c>
      <c r="I405" s="85">
        <v>118.95363519217186</v>
      </c>
      <c r="J405" s="85">
        <v>123.6310122644766</v>
      </c>
      <c r="K405" s="85">
        <v>128.6391128057698</v>
      </c>
      <c r="L405" s="85">
        <v>135.21562014634739</v>
      </c>
      <c r="M405" s="85">
        <v>140.01825643646589</v>
      </c>
      <c r="O405" s="85">
        <f t="shared" si="12"/>
        <v>107.00437785997539</v>
      </c>
      <c r="P405" s="85">
        <f t="shared" si="13"/>
        <v>140.01825643646589</v>
      </c>
      <c r="Q405" s="109"/>
    </row>
    <row r="406" spans="1:17" x14ac:dyDescent="0.25">
      <c r="A406" s="83">
        <v>740</v>
      </c>
      <c r="B406" s="84" t="s">
        <v>305</v>
      </c>
      <c r="C406" s="85">
        <v>130.78898298181321</v>
      </c>
      <c r="D406" s="85">
        <v>138.49365293331402</v>
      </c>
      <c r="E406" s="85">
        <v>138.20368764602907</v>
      </c>
      <c r="F406" s="85">
        <v>150.51942666131396</v>
      </c>
      <c r="G406" s="85">
        <v>148.06252036939901</v>
      </c>
      <c r="H406" s="85">
        <v>147.76278435706971</v>
      </c>
      <c r="I406" s="85">
        <v>137.82853386429721</v>
      </c>
      <c r="J406" s="85">
        <v>138.65051191256615</v>
      </c>
      <c r="K406" s="85">
        <v>134.4277275953612</v>
      </c>
      <c r="L406" s="85">
        <v>139.77760576195175</v>
      </c>
      <c r="M406" s="85">
        <v>140.68150743017191</v>
      </c>
      <c r="O406" s="85">
        <f t="shared" si="12"/>
        <v>134.4277275953612</v>
      </c>
      <c r="P406" s="85">
        <f t="shared" si="13"/>
        <v>150.51942666131396</v>
      </c>
      <c r="Q406" s="109"/>
    </row>
    <row r="407" spans="1:17" x14ac:dyDescent="0.25">
      <c r="A407" s="83">
        <v>745</v>
      </c>
      <c r="B407" s="84" t="s">
        <v>225</v>
      </c>
      <c r="C407" s="85">
        <v>117.17585750817045</v>
      </c>
      <c r="D407" s="85">
        <v>118.8334115228419</v>
      </c>
      <c r="E407" s="85">
        <v>114.31517736125312</v>
      </c>
      <c r="F407" s="85">
        <v>119.06149199233352</v>
      </c>
      <c r="G407" s="85">
        <v>120.05100037737463</v>
      </c>
      <c r="H407" s="85">
        <v>122.39879604917611</v>
      </c>
      <c r="I407" s="85">
        <v>129.63927235731342</v>
      </c>
      <c r="J407" s="85">
        <v>131.50168159924408</v>
      </c>
      <c r="K407" s="85">
        <v>135.67542095629392</v>
      </c>
      <c r="L407" s="85">
        <v>145.72404586918148</v>
      </c>
      <c r="M407" s="85">
        <v>145.4817234472099</v>
      </c>
      <c r="O407" s="85">
        <f t="shared" si="12"/>
        <v>114.31517736125312</v>
      </c>
      <c r="P407" s="85">
        <f t="shared" si="13"/>
        <v>145.72404586918148</v>
      </c>
      <c r="Q407" s="109"/>
    </row>
    <row r="408" spans="1:17" x14ac:dyDescent="0.25">
      <c r="A408" s="83">
        <v>750</v>
      </c>
      <c r="B408" s="84" t="s">
        <v>61</v>
      </c>
      <c r="C408" s="85">
        <v>151.54228471450131</v>
      </c>
      <c r="D408" s="85">
        <v>147.37595208672735</v>
      </c>
      <c r="E408" s="85">
        <v>144.74565133538712</v>
      </c>
      <c r="F408" s="85">
        <v>145.07047851261464</v>
      </c>
      <c r="G408" s="85">
        <v>151.04367395871265</v>
      </c>
      <c r="H408" s="85">
        <v>141.23287646810763</v>
      </c>
      <c r="I408" s="85">
        <v>155.22045922938415</v>
      </c>
      <c r="J408" s="85">
        <v>166.66787308848708</v>
      </c>
      <c r="K408" s="85">
        <v>149.3944531554292</v>
      </c>
      <c r="L408" s="85">
        <v>149.3944531554292</v>
      </c>
      <c r="M408" s="85">
        <v>172.73459178553051</v>
      </c>
      <c r="O408" s="85">
        <f t="shared" si="12"/>
        <v>141.23287646810763</v>
      </c>
      <c r="P408" s="85">
        <f t="shared" si="13"/>
        <v>172.73459178553051</v>
      </c>
      <c r="Q408" s="109"/>
    </row>
    <row r="409" spans="1:17" x14ac:dyDescent="0.25">
      <c r="A409" s="83">
        <v>753</v>
      </c>
      <c r="B409" s="84" t="s">
        <v>248</v>
      </c>
      <c r="C409" s="85">
        <v>113.83231840664824</v>
      </c>
      <c r="D409" s="85">
        <v>115.169824769972</v>
      </c>
      <c r="E409" s="85">
        <v>112.78692518653226</v>
      </c>
      <c r="F409" s="85">
        <v>127.5417188201678</v>
      </c>
      <c r="G409" s="85">
        <v>114.27439788218589</v>
      </c>
      <c r="H409" s="85">
        <v>122.10708216060517</v>
      </c>
      <c r="I409" s="85">
        <v>123.54935741439759</v>
      </c>
      <c r="J409" s="85">
        <v>130.15137517302372</v>
      </c>
      <c r="K409" s="85">
        <v>127.90957990684957</v>
      </c>
      <c r="L409" s="85">
        <v>131.30532211861538</v>
      </c>
      <c r="M409" s="85">
        <v>139.0691854868567</v>
      </c>
      <c r="O409" s="85">
        <f t="shared" si="12"/>
        <v>112.78692518653226</v>
      </c>
      <c r="P409" s="85">
        <f t="shared" si="13"/>
        <v>139.0691854868567</v>
      </c>
      <c r="Q409" s="109"/>
    </row>
    <row r="410" spans="1:17" x14ac:dyDescent="0.25">
      <c r="A410" s="83">
        <v>755</v>
      </c>
      <c r="B410" s="84" t="s">
        <v>62</v>
      </c>
      <c r="C410" s="85">
        <v>132.83708935157708</v>
      </c>
      <c r="D410" s="85">
        <v>128.82619174193059</v>
      </c>
      <c r="E410" s="85">
        <v>126.36465955959633</v>
      </c>
      <c r="F410" s="85">
        <v>136.51455357636721</v>
      </c>
      <c r="G410" s="85">
        <v>124.99377618714821</v>
      </c>
      <c r="H410" s="85">
        <v>115.53993092695643</v>
      </c>
      <c r="I410" s="85">
        <v>118.85277126408664</v>
      </c>
      <c r="J410" s="85">
        <v>125.22684314715866</v>
      </c>
      <c r="K410" s="85">
        <v>136.35620973550044</v>
      </c>
      <c r="L410" s="85">
        <v>138.36010267658554</v>
      </c>
      <c r="M410" s="85">
        <v>143.15551659593496</v>
      </c>
      <c r="O410" s="85">
        <f t="shared" si="12"/>
        <v>115.53993092695643</v>
      </c>
      <c r="P410" s="85">
        <f t="shared" si="13"/>
        <v>143.15551659593496</v>
      </c>
      <c r="Q410" s="109"/>
    </row>
    <row r="411" spans="1:17" x14ac:dyDescent="0.25">
      <c r="A411" s="83">
        <v>760</v>
      </c>
      <c r="B411" s="84" t="s">
        <v>279</v>
      </c>
      <c r="C411" s="85">
        <v>117.54294933057676</v>
      </c>
      <c r="D411" s="85">
        <v>117.05335880797998</v>
      </c>
      <c r="E411" s="85">
        <v>111.0678283780175</v>
      </c>
      <c r="F411" s="85">
        <v>113.70848347267615</v>
      </c>
      <c r="G411" s="85">
        <v>107.53862357456592</v>
      </c>
      <c r="H411" s="85">
        <v>106.02175461722368</v>
      </c>
      <c r="I411" s="85">
        <v>104.42901521643438</v>
      </c>
      <c r="J411" s="85">
        <v>108.79259130600984</v>
      </c>
      <c r="K411" s="85">
        <v>106.46912630151566</v>
      </c>
      <c r="L411" s="85">
        <v>115.50117273532265</v>
      </c>
      <c r="M411" s="85">
        <v>119.60618068336035</v>
      </c>
      <c r="O411" s="85">
        <f t="shared" si="12"/>
        <v>104.42901521643438</v>
      </c>
      <c r="P411" s="85">
        <f t="shared" si="13"/>
        <v>119.60618068336035</v>
      </c>
      <c r="Q411" s="109"/>
    </row>
    <row r="412" spans="1:17" x14ac:dyDescent="0.25">
      <c r="A412" s="83">
        <v>763</v>
      </c>
      <c r="B412" s="84" t="s">
        <v>299</v>
      </c>
      <c r="C412" s="85"/>
      <c r="D412" s="85"/>
      <c r="E412" s="85"/>
      <c r="F412" s="85"/>
      <c r="G412" s="85">
        <v>133.27165844108657</v>
      </c>
      <c r="H412" s="85">
        <v>122.51236864563877</v>
      </c>
      <c r="I412" s="85">
        <v>121.14483268688355</v>
      </c>
      <c r="J412" s="85">
        <v>124.86599828419018</v>
      </c>
      <c r="K412" s="85">
        <v>130.58605654629923</v>
      </c>
      <c r="L412" s="85">
        <v>130.33547488089269</v>
      </c>
      <c r="M412" s="85">
        <v>126.02151152764829</v>
      </c>
      <c r="O412" s="85">
        <f t="shared" si="12"/>
        <v>121.14483268688355</v>
      </c>
      <c r="P412" s="85">
        <f t="shared" si="13"/>
        <v>133.27165844108657</v>
      </c>
      <c r="Q412" s="109"/>
    </row>
    <row r="413" spans="1:17" x14ac:dyDescent="0.25">
      <c r="A413" s="83">
        <v>765</v>
      </c>
      <c r="B413" s="84" t="s">
        <v>552</v>
      </c>
      <c r="C413" s="85">
        <v>146.30761399590497</v>
      </c>
      <c r="D413" s="85">
        <v>146.78967019111869</v>
      </c>
      <c r="E413" s="85">
        <v>150.88578318585681</v>
      </c>
      <c r="F413" s="85">
        <v>151.50357381238791</v>
      </c>
      <c r="G413" s="85">
        <v>170.39984073382064</v>
      </c>
      <c r="H413" s="85">
        <v>169.68449906906426</v>
      </c>
      <c r="I413" s="85">
        <v>172.76960902609986</v>
      </c>
      <c r="J413" s="85">
        <v>177.38433942466085</v>
      </c>
      <c r="K413" s="85">
        <v>181.0055923088143</v>
      </c>
      <c r="L413" s="85">
        <v>182.99299811604388</v>
      </c>
      <c r="M413" s="85">
        <v>192.96871977589416</v>
      </c>
      <c r="O413" s="85">
        <f t="shared" si="12"/>
        <v>146.78967019111869</v>
      </c>
      <c r="P413" s="85">
        <f t="shared" si="13"/>
        <v>192.96871977589416</v>
      </c>
      <c r="Q413" s="109"/>
    </row>
    <row r="414" spans="1:17" x14ac:dyDescent="0.25">
      <c r="A414" s="83">
        <v>766</v>
      </c>
      <c r="B414" s="57" t="s">
        <v>259</v>
      </c>
      <c r="C414" s="85">
        <v>112.17578819171491</v>
      </c>
      <c r="D414" s="85">
        <v>112.4512461836853</v>
      </c>
      <c r="E414" s="85">
        <v>111.38508296992656</v>
      </c>
      <c r="F414" s="85">
        <v>115.76434785069902</v>
      </c>
      <c r="G414" s="85">
        <v>116.11638037440741</v>
      </c>
      <c r="H414" s="85">
        <v>115.19716592692626</v>
      </c>
      <c r="I414" s="85">
        <v>117.56302676711718</v>
      </c>
      <c r="J414" s="85">
        <v>121.99112643341607</v>
      </c>
      <c r="K414" s="85">
        <v>127.49509313904906</v>
      </c>
      <c r="L414" s="85">
        <v>130.63952623717256</v>
      </c>
      <c r="M414" s="85">
        <v>134.91272861427555</v>
      </c>
      <c r="O414" s="85">
        <f t="shared" si="12"/>
        <v>111.38508296992656</v>
      </c>
      <c r="P414" s="85">
        <f t="shared" si="13"/>
        <v>134.91272861427555</v>
      </c>
      <c r="Q414" s="109"/>
    </row>
    <row r="415" spans="1:17" x14ac:dyDescent="0.25">
      <c r="A415" s="83">
        <v>767</v>
      </c>
      <c r="B415" s="84" t="s">
        <v>184</v>
      </c>
      <c r="C415" s="85">
        <v>108.03962579341567</v>
      </c>
      <c r="D415" s="85">
        <v>110.45748980447567</v>
      </c>
      <c r="E415" s="85">
        <v>110.41217406389121</v>
      </c>
      <c r="F415" s="85">
        <v>118.01527721832031</v>
      </c>
      <c r="G415" s="85">
        <v>108.35705172716352</v>
      </c>
      <c r="H415" s="85">
        <v>110.00679804859121</v>
      </c>
      <c r="I415" s="85">
        <v>104.98470859836375</v>
      </c>
      <c r="J415" s="85">
        <v>105.12988504703699</v>
      </c>
      <c r="K415" s="85">
        <v>108.70593234366078</v>
      </c>
      <c r="L415" s="85">
        <v>114.30488776440907</v>
      </c>
      <c r="M415" s="85">
        <v>123.08968575273136</v>
      </c>
      <c r="O415" s="85">
        <f t="shared" si="12"/>
        <v>104.98470859836375</v>
      </c>
      <c r="P415" s="85">
        <f t="shared" si="13"/>
        <v>123.08968575273136</v>
      </c>
      <c r="Q415" s="109"/>
    </row>
    <row r="416" spans="1:17" x14ac:dyDescent="0.25">
      <c r="A416" s="83">
        <v>770</v>
      </c>
      <c r="B416" s="84" t="s">
        <v>553</v>
      </c>
      <c r="C416" s="85">
        <v>112.73021135597003</v>
      </c>
      <c r="D416" s="85">
        <v>113.85313805547297</v>
      </c>
      <c r="E416" s="85">
        <v>111.19760399779035</v>
      </c>
      <c r="F416" s="85">
        <v>118.28044702668406</v>
      </c>
      <c r="G416" s="85">
        <v>114.91959314247285</v>
      </c>
      <c r="H416" s="85">
        <v>114.60301072051836</v>
      </c>
      <c r="I416" s="85">
        <v>106.8427022549471</v>
      </c>
      <c r="J416" s="85">
        <v>111.02500993107299</v>
      </c>
      <c r="K416" s="85">
        <v>108.52700294704934</v>
      </c>
      <c r="L416" s="85">
        <v>111.36149336436991</v>
      </c>
      <c r="M416" s="85">
        <v>115.59240736560277</v>
      </c>
      <c r="O416" s="85">
        <f t="shared" si="12"/>
        <v>106.8427022549471</v>
      </c>
      <c r="P416" s="85">
        <f t="shared" si="13"/>
        <v>118.28044702668406</v>
      </c>
      <c r="Q416" s="109"/>
    </row>
    <row r="417" spans="1:17" x14ac:dyDescent="0.25">
      <c r="A417" s="83">
        <v>773</v>
      </c>
      <c r="B417" s="84" t="s">
        <v>265</v>
      </c>
      <c r="C417" s="85">
        <v>113.64786753882746</v>
      </c>
      <c r="D417" s="85">
        <v>115.96542392204879</v>
      </c>
      <c r="E417" s="85">
        <v>112.42180854679233</v>
      </c>
      <c r="F417" s="85">
        <v>117.31630983054102</v>
      </c>
      <c r="G417" s="85">
        <v>118.34825174421843</v>
      </c>
      <c r="H417" s="85">
        <v>120.99920927096126</v>
      </c>
      <c r="I417" s="85">
        <v>123.66404951614382</v>
      </c>
      <c r="J417" s="85">
        <v>130.49661520585104</v>
      </c>
      <c r="K417" s="85">
        <v>133.49842880829087</v>
      </c>
      <c r="L417" s="85">
        <v>138.78395176044552</v>
      </c>
      <c r="M417" s="85">
        <v>146.5328677475953</v>
      </c>
      <c r="O417" s="85">
        <f t="shared" si="12"/>
        <v>112.42180854679233</v>
      </c>
      <c r="P417" s="85">
        <f t="shared" si="13"/>
        <v>146.5328677475953</v>
      </c>
      <c r="Q417" s="109"/>
    </row>
    <row r="418" spans="1:17" x14ac:dyDescent="0.25">
      <c r="A418" s="83">
        <v>774</v>
      </c>
      <c r="B418" s="84" t="s">
        <v>235</v>
      </c>
      <c r="C418" s="85">
        <v>286.58944976172398</v>
      </c>
      <c r="D418" s="85">
        <v>282.83206821376547</v>
      </c>
      <c r="E418" s="85">
        <v>277.14977172757204</v>
      </c>
      <c r="F418" s="85">
        <v>279.87130870522179</v>
      </c>
      <c r="G418" s="85">
        <v>281.24868727496192</v>
      </c>
      <c r="H418" s="85">
        <v>298.5286427639503</v>
      </c>
      <c r="I418" s="85">
        <v>311.095262314916</v>
      </c>
      <c r="J418" s="85">
        <v>319.49603206915958</v>
      </c>
      <c r="K418" s="85">
        <v>303.83560266103922</v>
      </c>
      <c r="L418" s="85">
        <v>308.65660282080694</v>
      </c>
      <c r="M418" s="85">
        <v>308.65660282080694</v>
      </c>
      <c r="O418" s="85">
        <f t="shared" si="12"/>
        <v>277.14977172757204</v>
      </c>
      <c r="P418" s="85">
        <f t="shared" si="13"/>
        <v>319.49603206915958</v>
      </c>
      <c r="Q418" s="109"/>
    </row>
    <row r="419" spans="1:17" x14ac:dyDescent="0.25">
      <c r="A419" s="83">
        <v>775</v>
      </c>
      <c r="B419" s="84" t="s">
        <v>77</v>
      </c>
      <c r="C419" s="85">
        <v>113.24358806455785</v>
      </c>
      <c r="D419" s="85">
        <v>112.77835191684204</v>
      </c>
      <c r="E419" s="85">
        <v>107.71518924002284</v>
      </c>
      <c r="F419" s="85">
        <v>113.63083724035943</v>
      </c>
      <c r="G419" s="85">
        <v>111.39027398402719</v>
      </c>
      <c r="H419" s="85">
        <v>111.67723390388382</v>
      </c>
      <c r="I419" s="85">
        <v>111.29081486086936</v>
      </c>
      <c r="J419" s="85">
        <v>113.35734943369819</v>
      </c>
      <c r="K419" s="85">
        <v>109.11327878277073</v>
      </c>
      <c r="L419" s="85">
        <v>118.07462054758699</v>
      </c>
      <c r="M419" s="85">
        <v>118.96639274842771</v>
      </c>
      <c r="O419" s="85">
        <f t="shared" si="12"/>
        <v>107.71518924002284</v>
      </c>
      <c r="P419" s="85">
        <f t="shared" si="13"/>
        <v>118.96639274842771</v>
      </c>
      <c r="Q419" s="109"/>
    </row>
    <row r="420" spans="1:17" x14ac:dyDescent="0.25">
      <c r="A420" s="83">
        <v>778</v>
      </c>
      <c r="B420" s="84" t="s">
        <v>368</v>
      </c>
      <c r="C420" s="85">
        <v>105.80036460503983</v>
      </c>
      <c r="D420" s="85">
        <v>105.40957184214739</v>
      </c>
      <c r="E420" s="85">
        <v>107.39845005958915</v>
      </c>
      <c r="F420" s="85">
        <v>113.51281223099656</v>
      </c>
      <c r="G420" s="85">
        <v>110.61048302226698</v>
      </c>
      <c r="H420" s="85">
        <v>109.34604302799329</v>
      </c>
      <c r="I420" s="85">
        <v>109.89016903467801</v>
      </c>
      <c r="J420" s="85">
        <v>106.1642981196336</v>
      </c>
      <c r="K420" s="85">
        <v>108.99508005584748</v>
      </c>
      <c r="L420" s="85">
        <v>108.41934561971085</v>
      </c>
      <c r="M420" s="85">
        <v>107.4794193702499</v>
      </c>
      <c r="O420" s="85">
        <f t="shared" si="12"/>
        <v>105.40957184214739</v>
      </c>
      <c r="P420" s="85">
        <f t="shared" si="13"/>
        <v>113.51281223099656</v>
      </c>
      <c r="Q420" s="109"/>
    </row>
    <row r="421" spans="1:17" x14ac:dyDescent="0.25">
      <c r="A421" s="86">
        <v>780</v>
      </c>
      <c r="B421" s="84" t="s">
        <v>261</v>
      </c>
      <c r="C421" s="85">
        <v>110.07677611495606</v>
      </c>
      <c r="D421" s="85">
        <v>109.76051024529366</v>
      </c>
      <c r="E421" s="85">
        <v>107.16177474578066</v>
      </c>
      <c r="F421" s="85">
        <v>107.59212284405322</v>
      </c>
      <c r="G421" s="85">
        <v>105.66793875823078</v>
      </c>
      <c r="H421" s="85">
        <v>105.00194322216147</v>
      </c>
      <c r="I421" s="85">
        <v>101.94710625621448</v>
      </c>
      <c r="J421" s="85">
        <v>108.78064982540579</v>
      </c>
      <c r="K421" s="85">
        <v>109.50348434188339</v>
      </c>
      <c r="L421" s="85">
        <v>112.23206685161371</v>
      </c>
      <c r="M421" s="85">
        <v>116.48238385131049</v>
      </c>
      <c r="O421" s="85">
        <f t="shared" si="12"/>
        <v>101.94710625621448</v>
      </c>
      <c r="P421" s="85">
        <f t="shared" si="13"/>
        <v>116.48238385131049</v>
      </c>
      <c r="Q421" s="109"/>
    </row>
    <row r="422" spans="1:17" x14ac:dyDescent="0.25">
      <c r="A422" s="83">
        <v>801</v>
      </c>
      <c r="B422" s="84" t="s">
        <v>554</v>
      </c>
      <c r="C422" s="85">
        <v>115.68205044737958</v>
      </c>
      <c r="D422" s="85">
        <v>116.62317917525556</v>
      </c>
      <c r="E422" s="85">
        <v>107.77347832297576</v>
      </c>
      <c r="F422" s="85">
        <v>108.50446313834392</v>
      </c>
      <c r="G422" s="85">
        <v>100</v>
      </c>
      <c r="H422" s="85">
        <v>101.63861535374245</v>
      </c>
      <c r="I422" s="85">
        <v>106.12082820103292</v>
      </c>
      <c r="J422" s="85">
        <v>105.45407291502529</v>
      </c>
      <c r="K422" s="85">
        <v>103.75563056585548</v>
      </c>
      <c r="L422" s="85">
        <v>108.28762706862933</v>
      </c>
      <c r="M422" s="85">
        <v>104.22376187471876</v>
      </c>
      <c r="O422" s="85">
        <f t="shared" si="12"/>
        <v>100</v>
      </c>
      <c r="P422" s="85">
        <f t="shared" si="13"/>
        <v>116.62317917525556</v>
      </c>
      <c r="Q422" s="109"/>
    </row>
    <row r="423" spans="1:17" x14ac:dyDescent="0.25">
      <c r="A423" s="83">
        <v>805</v>
      </c>
      <c r="B423" s="84" t="s">
        <v>555</v>
      </c>
      <c r="C423" s="85">
        <v>113.67067692326333</v>
      </c>
      <c r="D423" s="85">
        <v>110.99349745838656</v>
      </c>
      <c r="E423" s="85">
        <v>107.69927845666885</v>
      </c>
      <c r="F423" s="85">
        <v>107.405969257406</v>
      </c>
      <c r="G423" s="85">
        <v>105.26846864857653</v>
      </c>
      <c r="H423" s="85">
        <v>103.78621632255501</v>
      </c>
      <c r="I423" s="85">
        <v>104.65975083142899</v>
      </c>
      <c r="J423" s="85">
        <v>106.86982848896814</v>
      </c>
      <c r="K423" s="85">
        <v>106.02611938487902</v>
      </c>
      <c r="L423" s="85">
        <v>109.26903797950793</v>
      </c>
      <c r="M423" s="85">
        <v>109.77912784099533</v>
      </c>
      <c r="O423" s="85">
        <f t="shared" si="12"/>
        <v>103.78621632255501</v>
      </c>
      <c r="P423" s="85">
        <f t="shared" si="13"/>
        <v>110.99349745838656</v>
      </c>
      <c r="Q423" s="109"/>
    </row>
    <row r="424" spans="1:17" x14ac:dyDescent="0.25">
      <c r="A424" s="83">
        <v>806</v>
      </c>
      <c r="B424" s="84" t="s">
        <v>556</v>
      </c>
      <c r="C424" s="85">
        <v>121.17637376827723</v>
      </c>
      <c r="D424" s="85">
        <v>119.42458499459822</v>
      </c>
      <c r="E424" s="85">
        <v>120.6991864617336</v>
      </c>
      <c r="F424" s="85">
        <v>127.08499051997862</v>
      </c>
      <c r="G424" s="85">
        <v>122.17460016852854</v>
      </c>
      <c r="H424" s="85">
        <v>121.74688577955691</v>
      </c>
      <c r="I424" s="85">
        <v>121.98860883428564</v>
      </c>
      <c r="J424" s="85">
        <v>117.03900300487078</v>
      </c>
      <c r="K424" s="85">
        <v>118.15921893771441</v>
      </c>
      <c r="L424" s="85">
        <v>118.48726539853129</v>
      </c>
      <c r="M424" s="85">
        <v>121.50842168860775</v>
      </c>
      <c r="O424" s="85">
        <f t="shared" si="12"/>
        <v>117.03900300487078</v>
      </c>
      <c r="P424" s="85">
        <f t="shared" si="13"/>
        <v>127.08499051997862</v>
      </c>
      <c r="Q424" s="109"/>
    </row>
    <row r="425" spans="1:17" x14ac:dyDescent="0.25">
      <c r="A425" s="83">
        <v>810</v>
      </c>
      <c r="B425" s="84" t="s">
        <v>557</v>
      </c>
      <c r="C425" s="85">
        <v>102.15914660692971</v>
      </c>
      <c r="D425" s="85">
        <v>103.25776006316482</v>
      </c>
      <c r="E425" s="85">
        <v>103.60786399380314</v>
      </c>
      <c r="F425" s="85">
        <v>105.80494451168676</v>
      </c>
      <c r="G425" s="85">
        <v>101.78296794797532</v>
      </c>
      <c r="H425" s="85">
        <v>100.08828481650622</v>
      </c>
      <c r="I425" s="85">
        <v>100.52837741747788</v>
      </c>
      <c r="J425" s="85">
        <v>102.46667347917145</v>
      </c>
      <c r="K425" s="85">
        <v>100.66595749579643</v>
      </c>
      <c r="L425" s="85">
        <v>102.96450499001189</v>
      </c>
      <c r="M425" s="85">
        <v>102.31113780964118</v>
      </c>
      <c r="O425" s="85">
        <f t="shared" si="12"/>
        <v>100.08828481650622</v>
      </c>
      <c r="P425" s="85">
        <f t="shared" si="13"/>
        <v>105.80494451168676</v>
      </c>
      <c r="Q425" s="109"/>
    </row>
    <row r="426" spans="1:17" x14ac:dyDescent="0.25">
      <c r="A426" s="83">
        <v>815</v>
      </c>
      <c r="B426" s="84" t="s">
        <v>558</v>
      </c>
      <c r="C426" s="85">
        <v>115.36812325307334</v>
      </c>
      <c r="D426" s="85">
        <v>106.50964079796348</v>
      </c>
      <c r="E426" s="85">
        <v>110.19806367330744</v>
      </c>
      <c r="F426" s="85">
        <v>118.30259733483028</v>
      </c>
      <c r="G426" s="85">
        <v>116.6711745425757</v>
      </c>
      <c r="H426" s="85">
        <v>120.00306683937035</v>
      </c>
      <c r="I426" s="85">
        <v>121.07550538481904</v>
      </c>
      <c r="J426" s="85">
        <v>124.26655640735775</v>
      </c>
      <c r="K426" s="85">
        <v>125.34958537962855</v>
      </c>
      <c r="L426" s="85">
        <v>131.58995340532843</v>
      </c>
      <c r="M426" s="85">
        <v>131.57072728063673</v>
      </c>
      <c r="O426" s="85">
        <f t="shared" si="12"/>
        <v>106.50964079796348</v>
      </c>
      <c r="P426" s="85">
        <f t="shared" si="13"/>
        <v>131.58995340532843</v>
      </c>
      <c r="Q426" s="109"/>
    </row>
    <row r="427" spans="1:17" x14ac:dyDescent="0.25">
      <c r="A427" s="83">
        <v>817</v>
      </c>
      <c r="B427" s="84" t="s">
        <v>590</v>
      </c>
      <c r="C427" s="85"/>
      <c r="D427" s="85"/>
      <c r="E427" s="85"/>
      <c r="F427" s="85"/>
      <c r="G427" s="85"/>
      <c r="H427" s="85"/>
      <c r="I427" s="85">
        <v>0</v>
      </c>
      <c r="J427" s="85">
        <v>99.984624397863996</v>
      </c>
      <c r="K427" s="85">
        <v>122.91953684169866</v>
      </c>
      <c r="L427" s="85">
        <v>111.29479304592911</v>
      </c>
      <c r="M427" s="85">
        <v>111.09191420733305</v>
      </c>
      <c r="O427" s="85">
        <f t="shared" si="12"/>
        <v>0</v>
      </c>
      <c r="P427" s="85">
        <f t="shared" si="13"/>
        <v>122.91953684169866</v>
      </c>
      <c r="Q427" s="109"/>
    </row>
    <row r="428" spans="1:17" x14ac:dyDescent="0.25">
      <c r="A428" s="86">
        <v>818</v>
      </c>
      <c r="B428" s="84" t="s">
        <v>559</v>
      </c>
      <c r="C428" s="85">
        <v>128.00489165791464</v>
      </c>
      <c r="D428" s="85">
        <v>127.52252829293759</v>
      </c>
      <c r="E428" s="85">
        <v>122.85955364293271</v>
      </c>
      <c r="F428" s="85">
        <v>127.3848506695867</v>
      </c>
      <c r="G428" s="85">
        <v>126.65055775388183</v>
      </c>
      <c r="H428" s="85">
        <v>121.71080191122694</v>
      </c>
      <c r="I428" s="85">
        <v>120.69877753439093</v>
      </c>
      <c r="J428" s="85">
        <v>124.65728592272679</v>
      </c>
      <c r="K428" s="85">
        <v>121.76929965467922</v>
      </c>
      <c r="L428" s="85">
        <v>120.15116064772941</v>
      </c>
      <c r="M428" s="85">
        <v>125.7924090736181</v>
      </c>
      <c r="O428" s="85">
        <f t="shared" si="12"/>
        <v>120.15116064772941</v>
      </c>
      <c r="P428" s="85">
        <f t="shared" si="13"/>
        <v>127.52252829293759</v>
      </c>
      <c r="Q428" s="109"/>
    </row>
    <row r="429" spans="1:17" x14ac:dyDescent="0.25">
      <c r="A429" s="83">
        <v>821</v>
      </c>
      <c r="B429" s="84" t="s">
        <v>560</v>
      </c>
      <c r="C429" s="85">
        <v>102.97327937518661</v>
      </c>
      <c r="D429" s="85">
        <v>102.47253839467854</v>
      </c>
      <c r="E429" s="85">
        <v>104.52319954920104</v>
      </c>
      <c r="F429" s="85">
        <v>108.60310463175749</v>
      </c>
      <c r="G429" s="85">
        <v>101.79138839225614</v>
      </c>
      <c r="H429" s="85">
        <v>102.47498153463025</v>
      </c>
      <c r="I429" s="85">
        <v>101.29253749354581</v>
      </c>
      <c r="J429" s="85">
        <v>102.67886750131066</v>
      </c>
      <c r="K429" s="85">
        <v>100.07105063439275</v>
      </c>
      <c r="L429" s="85">
        <v>102.01971857934065</v>
      </c>
      <c r="M429" s="85">
        <v>102.73473661737162</v>
      </c>
      <c r="O429" s="85">
        <f t="shared" si="12"/>
        <v>100.07105063439275</v>
      </c>
      <c r="P429" s="85">
        <f t="shared" si="13"/>
        <v>108.60310463175749</v>
      </c>
      <c r="Q429" s="109"/>
    </row>
    <row r="430" spans="1:17" x14ac:dyDescent="0.25">
      <c r="A430" s="83">
        <v>823</v>
      </c>
      <c r="B430" s="84" t="s">
        <v>561</v>
      </c>
      <c r="C430" s="85">
        <v>102.34191608714136</v>
      </c>
      <c r="D430" s="85">
        <v>111.15426340591216</v>
      </c>
      <c r="E430" s="85">
        <v>114.52129925020951</v>
      </c>
      <c r="F430" s="85">
        <v>115.11068199198688</v>
      </c>
      <c r="G430" s="85">
        <v>105.05687312453063</v>
      </c>
      <c r="H430" s="85">
        <v>103.23254194077312</v>
      </c>
      <c r="I430" s="85">
        <v>103.36676660556823</v>
      </c>
      <c r="J430" s="85">
        <v>100.14365571020886</v>
      </c>
      <c r="K430" s="85">
        <v>99.873394764556224</v>
      </c>
      <c r="L430" s="85">
        <v>101.66851860918784</v>
      </c>
      <c r="M430" s="85">
        <v>104.91924318226407</v>
      </c>
      <c r="O430" s="85">
        <f t="shared" si="12"/>
        <v>99.873394764556224</v>
      </c>
      <c r="P430" s="85">
        <f t="shared" si="13"/>
        <v>115.11068199198688</v>
      </c>
      <c r="Q430" s="109"/>
    </row>
    <row r="431" spans="1:17" x14ac:dyDescent="0.25">
      <c r="A431" s="83">
        <v>825</v>
      </c>
      <c r="B431" s="84" t="s">
        <v>562</v>
      </c>
      <c r="C431" s="85">
        <v>102.5443651571611</v>
      </c>
      <c r="D431" s="85">
        <v>103.07330208863496</v>
      </c>
      <c r="E431" s="85">
        <v>103.14762789704936</v>
      </c>
      <c r="F431" s="85">
        <v>103.99707413071586</v>
      </c>
      <c r="G431" s="85">
        <v>102.27131150052567</v>
      </c>
      <c r="H431" s="85">
        <v>101.00874488175845</v>
      </c>
      <c r="I431" s="85">
        <v>102.05793283733718</v>
      </c>
      <c r="J431" s="85">
        <v>102.39090264022033</v>
      </c>
      <c r="K431" s="85">
        <v>102.39012057023673</v>
      </c>
      <c r="L431" s="85">
        <v>102.29260793996417</v>
      </c>
      <c r="M431" s="85">
        <v>102.29616599502201</v>
      </c>
      <c r="O431" s="85">
        <f t="shared" si="12"/>
        <v>101.00874488175845</v>
      </c>
      <c r="P431" s="85">
        <f t="shared" si="13"/>
        <v>103.99707413071586</v>
      </c>
      <c r="Q431" s="109"/>
    </row>
    <row r="432" spans="1:17" x14ac:dyDescent="0.25">
      <c r="A432" s="83">
        <v>828</v>
      </c>
      <c r="B432" s="84" t="s">
        <v>563</v>
      </c>
      <c r="C432" s="85">
        <v>104.22428613814685</v>
      </c>
      <c r="D432" s="85">
        <v>103.70338921538132</v>
      </c>
      <c r="E432" s="85">
        <v>103.43980639865065</v>
      </c>
      <c r="F432" s="85">
        <v>102.19208781034436</v>
      </c>
      <c r="G432" s="85">
        <v>101.27821174921121</v>
      </c>
      <c r="H432" s="85">
        <v>100.79942177044042</v>
      </c>
      <c r="I432" s="85">
        <v>100.73472432023462</v>
      </c>
      <c r="J432" s="85">
        <v>101.05430850544144</v>
      </c>
      <c r="K432" s="85">
        <v>100.92718852075116</v>
      </c>
      <c r="L432" s="85">
        <v>101.44653710060001</v>
      </c>
      <c r="M432" s="85">
        <v>101.22638612810346</v>
      </c>
      <c r="O432" s="85">
        <f t="shared" si="12"/>
        <v>100.73472432023462</v>
      </c>
      <c r="P432" s="85">
        <f t="shared" si="13"/>
        <v>103.70338921538132</v>
      </c>
      <c r="Q432" s="109"/>
    </row>
    <row r="433" spans="1:17" x14ac:dyDescent="0.25">
      <c r="A433" s="83">
        <v>829</v>
      </c>
      <c r="B433" s="84" t="s">
        <v>564</v>
      </c>
      <c r="C433" s="85">
        <v>142.01233848494752</v>
      </c>
      <c r="D433" s="85">
        <v>149.34094458926978</v>
      </c>
      <c r="E433" s="85">
        <v>142.90585269799845</v>
      </c>
      <c r="F433" s="85">
        <v>141.16220302537607</v>
      </c>
      <c r="G433" s="85">
        <v>134.78546271753325</v>
      </c>
      <c r="H433" s="85">
        <v>132.09888745377484</v>
      </c>
      <c r="I433" s="85">
        <v>129.84167390285256</v>
      </c>
      <c r="J433" s="85">
        <v>134.40713127879263</v>
      </c>
      <c r="K433" s="85">
        <v>134.23949067713633</v>
      </c>
      <c r="L433" s="85">
        <v>137.88594379176533</v>
      </c>
      <c r="M433" s="85">
        <v>138.82225393055748</v>
      </c>
      <c r="O433" s="85">
        <f t="shared" si="12"/>
        <v>129.84167390285256</v>
      </c>
      <c r="P433" s="85">
        <f t="shared" si="13"/>
        <v>149.34094458926978</v>
      </c>
      <c r="Q433" s="109"/>
    </row>
    <row r="434" spans="1:17" x14ac:dyDescent="0.25">
      <c r="A434" s="83">
        <v>830</v>
      </c>
      <c r="B434" s="84" t="s">
        <v>565</v>
      </c>
      <c r="C434" s="85">
        <v>169.96731419062763</v>
      </c>
      <c r="D434" s="85">
        <v>163.60801929880253</v>
      </c>
      <c r="E434" s="85">
        <v>176.56441151028531</v>
      </c>
      <c r="F434" s="85">
        <v>162.90957896301455</v>
      </c>
      <c r="G434" s="85">
        <v>152.80273963164822</v>
      </c>
      <c r="H434" s="85">
        <v>155.38490693546746</v>
      </c>
      <c r="I434" s="85">
        <v>160.37941882011989</v>
      </c>
      <c r="J434" s="85">
        <v>148.25904009995307</v>
      </c>
      <c r="K434" s="85">
        <v>158.37212132196251</v>
      </c>
      <c r="L434" s="85">
        <v>128.97757594653606</v>
      </c>
      <c r="M434" s="85">
        <v>249.67798888305657</v>
      </c>
      <c r="O434" s="85">
        <f t="shared" si="12"/>
        <v>128.97757594653606</v>
      </c>
      <c r="P434" s="85">
        <f t="shared" si="13"/>
        <v>249.67798888305657</v>
      </c>
      <c r="Q434" s="109"/>
    </row>
    <row r="435" spans="1:17" x14ac:dyDescent="0.25">
      <c r="A435" s="83">
        <v>832</v>
      </c>
      <c r="B435" s="84" t="s">
        <v>566</v>
      </c>
      <c r="C435" s="85">
        <v>105.19692684870232</v>
      </c>
      <c r="D435" s="85">
        <v>105.9916235849923</v>
      </c>
      <c r="E435" s="85">
        <v>103.33270277225199</v>
      </c>
      <c r="F435" s="85">
        <v>103.57139179743969</v>
      </c>
      <c r="G435" s="85">
        <v>100.32850805457403</v>
      </c>
      <c r="H435" s="85">
        <v>100.1821517041779</v>
      </c>
      <c r="I435" s="85">
        <v>100.63075153433769</v>
      </c>
      <c r="J435" s="85">
        <v>101.22051306661801</v>
      </c>
      <c r="K435" s="85">
        <v>101.35626102265125</v>
      </c>
      <c r="L435" s="85">
        <v>99.907929064872391</v>
      </c>
      <c r="M435" s="85">
        <v>99.801459663477431</v>
      </c>
      <c r="O435" s="85">
        <f t="shared" si="12"/>
        <v>99.801459663477431</v>
      </c>
      <c r="P435" s="85">
        <f t="shared" si="13"/>
        <v>105.9916235849923</v>
      </c>
      <c r="Q435" s="109"/>
    </row>
    <row r="436" spans="1:17" x14ac:dyDescent="0.25">
      <c r="A436" s="83">
        <v>851</v>
      </c>
      <c r="B436" s="84" t="s">
        <v>567</v>
      </c>
      <c r="C436" s="85">
        <v>100.73830740577949</v>
      </c>
      <c r="D436" s="85">
        <v>103.46181706235743</v>
      </c>
      <c r="E436" s="85">
        <v>114.02930778599961</v>
      </c>
      <c r="F436" s="85">
        <v>104.39373158114226</v>
      </c>
      <c r="G436" s="85">
        <v>103.60970785262332</v>
      </c>
      <c r="H436" s="85">
        <v>105.88503884553948</v>
      </c>
      <c r="I436" s="85">
        <v>103.59977670990104</v>
      </c>
      <c r="J436" s="85">
        <v>104.09689377594282</v>
      </c>
      <c r="K436" s="85">
        <v>102.71492473955858</v>
      </c>
      <c r="L436" s="85">
        <v>107.31874184641245</v>
      </c>
      <c r="M436" s="85">
        <v>110.97051640739299</v>
      </c>
      <c r="O436" s="85">
        <f t="shared" si="12"/>
        <v>102.71492473955858</v>
      </c>
      <c r="P436" s="85">
        <f t="shared" si="13"/>
        <v>114.02930778599961</v>
      </c>
      <c r="Q436" s="109"/>
    </row>
    <row r="437" spans="1:17" x14ac:dyDescent="0.25">
      <c r="A437" s="83">
        <v>852</v>
      </c>
      <c r="B437" s="84" t="s">
        <v>568</v>
      </c>
      <c r="C437" s="85">
        <v>108.81415741242826</v>
      </c>
      <c r="D437" s="85">
        <v>106.44261939771582</v>
      </c>
      <c r="E437" s="85">
        <v>108.35229414802036</v>
      </c>
      <c r="F437" s="85">
        <v>104.70901667367704</v>
      </c>
      <c r="G437" s="85">
        <v>103.01334808784294</v>
      </c>
      <c r="H437" s="85">
        <v>103.54071693444527</v>
      </c>
      <c r="I437" s="85">
        <v>106.43081219720654</v>
      </c>
      <c r="J437" s="85">
        <v>105.02376982998184</v>
      </c>
      <c r="K437" s="85">
        <v>107.99573853569532</v>
      </c>
      <c r="L437" s="85">
        <v>113.76883013581578</v>
      </c>
      <c r="M437" s="85">
        <v>116.90596934465385</v>
      </c>
      <c r="O437" s="85">
        <f t="shared" si="12"/>
        <v>103.01334808784294</v>
      </c>
      <c r="P437" s="85">
        <f t="shared" si="13"/>
        <v>116.90596934465385</v>
      </c>
      <c r="Q437" s="109"/>
    </row>
    <row r="438" spans="1:17" x14ac:dyDescent="0.25">
      <c r="A438" s="83">
        <v>853</v>
      </c>
      <c r="B438" s="84" t="s">
        <v>569</v>
      </c>
      <c r="C438" s="85">
        <v>105.40915377332321</v>
      </c>
      <c r="D438" s="85">
        <v>107.62193098564161</v>
      </c>
      <c r="E438" s="85">
        <v>107.61982202612816</v>
      </c>
      <c r="F438" s="85">
        <v>105.66525096103322</v>
      </c>
      <c r="G438" s="85">
        <v>102.35813428413481</v>
      </c>
      <c r="H438" s="85">
        <v>100</v>
      </c>
      <c r="I438" s="85">
        <v>103.34309972239086</v>
      </c>
      <c r="J438" s="85">
        <v>105.35581881974791</v>
      </c>
      <c r="K438" s="85">
        <v>105.47972902073171</v>
      </c>
      <c r="L438" s="85">
        <v>108.11562799725618</v>
      </c>
      <c r="M438" s="85">
        <v>109.4616153533519</v>
      </c>
      <c r="O438" s="85">
        <f t="shared" si="12"/>
        <v>100</v>
      </c>
      <c r="P438" s="85">
        <f t="shared" si="13"/>
        <v>109.4616153533519</v>
      </c>
      <c r="Q438" s="109"/>
    </row>
    <row r="439" spans="1:17" x14ac:dyDescent="0.25">
      <c r="A439" s="83">
        <v>855</v>
      </c>
      <c r="B439" s="84" t="s">
        <v>570</v>
      </c>
      <c r="C439" s="85">
        <v>104.5920102673839</v>
      </c>
      <c r="D439" s="85">
        <v>104.89534320620224</v>
      </c>
      <c r="E439" s="85">
        <v>102.9200098577642</v>
      </c>
      <c r="F439" s="85">
        <v>107.20623493445692</v>
      </c>
      <c r="G439" s="85">
        <v>110.95586376867624</v>
      </c>
      <c r="H439" s="85">
        <v>106.82756480934319</v>
      </c>
      <c r="I439" s="85">
        <v>105.79728138709092</v>
      </c>
      <c r="J439" s="85">
        <v>129.56036355083222</v>
      </c>
      <c r="K439" s="85">
        <v>124.06480227859382</v>
      </c>
      <c r="L439" s="85">
        <v>118.31021139047711</v>
      </c>
      <c r="M439" s="85">
        <v>120.29289793817375</v>
      </c>
      <c r="O439" s="85">
        <f t="shared" si="12"/>
        <v>102.9200098577642</v>
      </c>
      <c r="P439" s="85">
        <f t="shared" si="13"/>
        <v>129.56036355083222</v>
      </c>
      <c r="Q439" s="109"/>
    </row>
    <row r="440" spans="1:17" x14ac:dyDescent="0.25">
      <c r="A440" s="83">
        <v>860</v>
      </c>
      <c r="B440" s="84" t="s">
        <v>571</v>
      </c>
      <c r="C440" s="85">
        <v>121.1877772314744</v>
      </c>
      <c r="D440" s="85">
        <v>123.47535571445418</v>
      </c>
      <c r="E440" s="85">
        <v>127.94776316160372</v>
      </c>
      <c r="F440" s="85">
        <v>128.81790739852485</v>
      </c>
      <c r="G440" s="85">
        <v>124.80878929085254</v>
      </c>
      <c r="H440" s="85">
        <v>122.01136207021599</v>
      </c>
      <c r="I440" s="85">
        <v>122.98791030836766</v>
      </c>
      <c r="J440" s="85">
        <v>131.17454441353362</v>
      </c>
      <c r="K440" s="85">
        <v>120.85098581956434</v>
      </c>
      <c r="L440" s="85">
        <v>128.8460329475914</v>
      </c>
      <c r="M440" s="85">
        <v>125.53164187758537</v>
      </c>
      <c r="O440" s="85">
        <f t="shared" si="12"/>
        <v>120.85098581956434</v>
      </c>
      <c r="P440" s="85">
        <f t="shared" si="13"/>
        <v>131.17454441353362</v>
      </c>
      <c r="Q440" s="109"/>
    </row>
    <row r="441" spans="1:17" x14ac:dyDescent="0.25">
      <c r="A441" s="83">
        <v>871</v>
      </c>
      <c r="B441" s="84" t="s">
        <v>572</v>
      </c>
      <c r="C441" s="85">
        <v>122.14087668006333</v>
      </c>
      <c r="D441" s="85">
        <v>121.47011153016697</v>
      </c>
      <c r="E441" s="85">
        <v>119.36894578521802</v>
      </c>
      <c r="F441" s="85">
        <v>121.17888115031678</v>
      </c>
      <c r="G441" s="85">
        <v>115.26100310492421</v>
      </c>
      <c r="H441" s="85">
        <v>114.56001656462827</v>
      </c>
      <c r="I441" s="85">
        <v>116.2597226234362</v>
      </c>
      <c r="J441" s="85">
        <v>119.02311914664772</v>
      </c>
      <c r="K441" s="85">
        <v>101.20130266152773</v>
      </c>
      <c r="L441" s="85">
        <v>127.15284316429327</v>
      </c>
      <c r="M441" s="85">
        <v>130.01805206673774</v>
      </c>
      <c r="O441" s="85">
        <f t="shared" si="12"/>
        <v>101.20130266152773</v>
      </c>
      <c r="P441" s="85">
        <f t="shared" si="13"/>
        <v>130.01805206673774</v>
      </c>
      <c r="Q441" s="109"/>
    </row>
    <row r="442" spans="1:17" x14ac:dyDescent="0.25">
      <c r="A442" s="83">
        <v>872</v>
      </c>
      <c r="B442" s="84" t="s">
        <v>573</v>
      </c>
      <c r="C442" s="85">
        <v>103.37825348682628</v>
      </c>
      <c r="D442" s="85">
        <v>103.21795413401829</v>
      </c>
      <c r="E442" s="85">
        <v>102.65841674442062</v>
      </c>
      <c r="F442" s="85">
        <v>104.96114128448126</v>
      </c>
      <c r="G442" s="85">
        <v>100.85701282702355</v>
      </c>
      <c r="H442" s="85">
        <v>101.32795916077495</v>
      </c>
      <c r="I442" s="85">
        <v>100.80796396608991</v>
      </c>
      <c r="J442" s="85">
        <v>100.47930646158403</v>
      </c>
      <c r="K442" s="85">
        <v>118.15519771342179</v>
      </c>
      <c r="L442" s="85">
        <v>100.87364134335569</v>
      </c>
      <c r="M442" s="85">
        <v>99.343941221439792</v>
      </c>
      <c r="O442" s="85">
        <f t="shared" si="12"/>
        <v>99.343941221439792</v>
      </c>
      <c r="P442" s="85">
        <f t="shared" si="13"/>
        <v>118.15519771342179</v>
      </c>
      <c r="Q442" s="109"/>
    </row>
    <row r="443" spans="1:17" x14ac:dyDescent="0.25">
      <c r="A443" s="83">
        <v>873</v>
      </c>
      <c r="B443" s="84" t="s">
        <v>286</v>
      </c>
      <c r="C443" s="85">
        <v>113.70093268521578</v>
      </c>
      <c r="D443" s="85">
        <v>115.34539739306081</v>
      </c>
      <c r="E443" s="85">
        <v>114.19686845323149</v>
      </c>
      <c r="F443" s="85">
        <v>119.87845021998966</v>
      </c>
      <c r="G443" s="85">
        <v>115.03683292058753</v>
      </c>
      <c r="H443" s="85">
        <v>112.88461051695077</v>
      </c>
      <c r="I443" s="85">
        <v>117.95197317805074</v>
      </c>
      <c r="J443" s="85">
        <v>122.2904000870691</v>
      </c>
      <c r="K443" s="85">
        <v>98.991544881935113</v>
      </c>
      <c r="L443" s="85">
        <v>116.17492825338407</v>
      </c>
      <c r="M443" s="85">
        <v>115.7198905153559</v>
      </c>
      <c r="O443" s="85">
        <f t="shared" si="12"/>
        <v>98.991544881935113</v>
      </c>
      <c r="P443" s="85">
        <f t="shared" si="13"/>
        <v>122.2904000870691</v>
      </c>
      <c r="Q443" s="109"/>
    </row>
    <row r="444" spans="1:17" x14ac:dyDescent="0.25">
      <c r="A444" s="83">
        <v>876</v>
      </c>
      <c r="B444" s="84" t="s">
        <v>574</v>
      </c>
      <c r="C444" s="85">
        <v>103.13352603026541</v>
      </c>
      <c r="D444" s="85">
        <v>100.37900637973665</v>
      </c>
      <c r="E444" s="85">
        <v>101.41182301515077</v>
      </c>
      <c r="F444" s="85">
        <v>100</v>
      </c>
      <c r="G444" s="85">
        <v>100</v>
      </c>
      <c r="H444" s="85">
        <v>100.7352775856489</v>
      </c>
      <c r="I444" s="85">
        <v>99.602251751814038</v>
      </c>
      <c r="J444" s="85">
        <v>99.006024404045689</v>
      </c>
      <c r="K444" s="85">
        <v>105.32073851417709</v>
      </c>
      <c r="L444" s="85">
        <v>101.66373109775584</v>
      </c>
      <c r="M444" s="85">
        <v>102.09284153760545</v>
      </c>
      <c r="O444" s="85">
        <f t="shared" si="12"/>
        <v>99.006024404045689</v>
      </c>
      <c r="P444" s="85">
        <f t="shared" si="13"/>
        <v>105.32073851417709</v>
      </c>
      <c r="Q444" s="109"/>
    </row>
    <row r="445" spans="1:17" x14ac:dyDescent="0.25">
      <c r="A445" s="83">
        <v>878</v>
      </c>
      <c r="B445" s="84" t="s">
        <v>575</v>
      </c>
      <c r="C445" s="85">
        <v>107.48619367290235</v>
      </c>
      <c r="D445" s="85">
        <v>107.97102597524042</v>
      </c>
      <c r="E445" s="85">
        <v>100.46424340038185</v>
      </c>
      <c r="F445" s="85">
        <v>101.45691340440659</v>
      </c>
      <c r="G445" s="85">
        <v>100.05483637799712</v>
      </c>
      <c r="H445" s="85">
        <v>100</v>
      </c>
      <c r="I445" s="85">
        <v>100.49843556266454</v>
      </c>
      <c r="J445" s="85">
        <v>101.410527192294</v>
      </c>
      <c r="K445" s="85">
        <v>109.0840351464619</v>
      </c>
      <c r="L445" s="85">
        <v>105.61547179180204</v>
      </c>
      <c r="M445" s="85">
        <v>106.10268114061343</v>
      </c>
      <c r="O445" s="85">
        <f t="shared" si="12"/>
        <v>100</v>
      </c>
      <c r="P445" s="85">
        <f t="shared" si="13"/>
        <v>109.0840351464619</v>
      </c>
      <c r="Q445" s="109"/>
    </row>
    <row r="446" spans="1:17" x14ac:dyDescent="0.25">
      <c r="A446" s="83">
        <v>879</v>
      </c>
      <c r="B446" s="84" t="s">
        <v>576</v>
      </c>
      <c r="C446" s="85">
        <v>114.25680248453031</v>
      </c>
      <c r="D446" s="85">
        <v>116.31093291376611</v>
      </c>
      <c r="E446" s="85">
        <v>113.055621549405</v>
      </c>
      <c r="F446" s="85">
        <v>115.5339960348248</v>
      </c>
      <c r="G446" s="85">
        <v>117.09558888284913</v>
      </c>
      <c r="H446" s="85">
        <v>121.38492387922008</v>
      </c>
      <c r="I446" s="85">
        <v>117.7699981400598</v>
      </c>
      <c r="J446" s="85">
        <v>111.62601631545787</v>
      </c>
      <c r="K446" s="85">
        <v>107.46622282236793</v>
      </c>
      <c r="L446" s="85">
        <v>108.83130942584461</v>
      </c>
      <c r="M446" s="85">
        <v>117.41850739270735</v>
      </c>
      <c r="O446" s="85">
        <f t="shared" si="12"/>
        <v>107.46622282236793</v>
      </c>
      <c r="P446" s="85">
        <f t="shared" si="13"/>
        <v>121.38492387922008</v>
      </c>
      <c r="Q446" s="109"/>
    </row>
    <row r="447" spans="1:17" x14ac:dyDescent="0.25">
      <c r="A447" s="83">
        <v>885</v>
      </c>
      <c r="B447" s="84" t="s">
        <v>577</v>
      </c>
      <c r="C447" s="85">
        <v>134.95914119715687</v>
      </c>
      <c r="D447" s="85">
        <v>131.38258745806013</v>
      </c>
      <c r="E447" s="85">
        <v>126.21093707591203</v>
      </c>
      <c r="F447" s="85">
        <v>119.80269283969318</v>
      </c>
      <c r="G447" s="85">
        <v>113.95653930056963</v>
      </c>
      <c r="H447" s="85">
        <v>111.47932812289112</v>
      </c>
      <c r="I447" s="85">
        <v>111.51709437907402</v>
      </c>
      <c r="J447" s="85">
        <v>108.17635001185629</v>
      </c>
      <c r="K447" s="85">
        <v>113.0195513238772</v>
      </c>
      <c r="L447" s="85">
        <v>106.71738291625448</v>
      </c>
      <c r="M447" s="85">
        <v>108.4254525285257</v>
      </c>
      <c r="O447" s="85">
        <f t="shared" si="12"/>
        <v>106.71738291625448</v>
      </c>
      <c r="P447" s="85">
        <f t="shared" si="13"/>
        <v>131.38258745806013</v>
      </c>
      <c r="Q447" s="109"/>
    </row>
    <row r="448" spans="1:17" x14ac:dyDescent="0.25">
      <c r="A448" s="83">
        <v>910</v>
      </c>
      <c r="B448" s="84" t="s">
        <v>578</v>
      </c>
      <c r="C448" s="85">
        <v>133.04601882234766</v>
      </c>
      <c r="D448" s="85">
        <v>133.07754984435013</v>
      </c>
      <c r="E448" s="85">
        <v>106.98656211887143</v>
      </c>
      <c r="F448" s="85">
        <v>106.05526144822639</v>
      </c>
      <c r="G448" s="85">
        <v>105.18302359182965</v>
      </c>
      <c r="H448" s="85">
        <v>104.20589031250707</v>
      </c>
      <c r="I448" s="85">
        <v>104.85677010301173</v>
      </c>
      <c r="J448" s="85">
        <v>117.25608074799034</v>
      </c>
      <c r="K448" s="85">
        <v>119.53599149824367</v>
      </c>
      <c r="L448" s="85">
        <v>112.6291515537507</v>
      </c>
      <c r="M448" s="85">
        <v>115.45388194793856</v>
      </c>
      <c r="O448" s="85">
        <f t="shared" si="12"/>
        <v>104.20589031250707</v>
      </c>
      <c r="P448" s="85">
        <f t="shared" si="13"/>
        <v>133.07754984435013</v>
      </c>
      <c r="Q448" s="109"/>
    </row>
    <row r="449" spans="1:17" x14ac:dyDescent="0.25">
      <c r="A449" s="83">
        <v>915</v>
      </c>
      <c r="B449" s="84" t="s">
        <v>579</v>
      </c>
      <c r="C449" s="85">
        <v>144.96902951410868</v>
      </c>
      <c r="D449" s="85">
        <v>137.06109529475847</v>
      </c>
      <c r="E449" s="85">
        <v>136.18969151581123</v>
      </c>
      <c r="F449" s="85">
        <v>129.14393131431103</v>
      </c>
      <c r="G449" s="85">
        <v>113.44206706436518</v>
      </c>
      <c r="H449" s="85">
        <v>109.07199895719708</v>
      </c>
      <c r="I449" s="85">
        <v>121.79104818888649</v>
      </c>
      <c r="J449" s="85">
        <v>129.63833635203309</v>
      </c>
      <c r="K449" s="85">
        <v>129.63833635203309</v>
      </c>
      <c r="L449" s="85">
        <v>124.33380820384581</v>
      </c>
      <c r="M449" s="85">
        <v>106.04456502233921</v>
      </c>
      <c r="O449" s="85">
        <f t="shared" si="12"/>
        <v>106.04456502233921</v>
      </c>
      <c r="P449" s="85">
        <f t="shared" si="13"/>
        <v>137.06109529475847</v>
      </c>
      <c r="Q449" s="109"/>
    </row>
    <row r="450" spans="1:17" x14ac:dyDescent="0.25">
      <c r="A450" s="89">
        <v>999</v>
      </c>
      <c r="B450" s="90" t="s">
        <v>580</v>
      </c>
      <c r="C450" s="91">
        <f t="shared" ref="C450:M450" si="14">SUM(C10:C449)/COUNTIF(C10:C449,"&gt;0")</f>
        <v>129.96965774906698</v>
      </c>
      <c r="D450" s="92">
        <f t="shared" si="14"/>
        <v>130.25262802685003</v>
      </c>
      <c r="E450" s="91">
        <f t="shared" si="14"/>
        <v>128.18803173183127</v>
      </c>
      <c r="F450" s="92">
        <f t="shared" si="14"/>
        <v>133.07191054790823</v>
      </c>
      <c r="G450" s="91">
        <f t="shared" si="14"/>
        <v>132.5771020584788</v>
      </c>
      <c r="H450" s="92">
        <f t="shared" si="14"/>
        <v>132.04563877460646</v>
      </c>
      <c r="I450" s="91">
        <f t="shared" si="14"/>
        <v>134.01509881499339</v>
      </c>
      <c r="J450" s="92">
        <f t="shared" si="14"/>
        <v>137.37162476614753</v>
      </c>
      <c r="K450" s="91">
        <f t="shared" si="14"/>
        <v>139.41421942818792</v>
      </c>
      <c r="L450" s="92">
        <f t="shared" si="14"/>
        <v>143.37185887605327</v>
      </c>
      <c r="M450" s="92">
        <f t="shared" si="14"/>
        <v>146.27026117096813</v>
      </c>
      <c r="O450" s="91">
        <f>SUM(O10:O449)/COUNTIF(O10:O449,"&gt;0")</f>
        <v>123.95033345648365</v>
      </c>
      <c r="P450" s="92">
        <f>SUM(P10:P449)/COUNTIF(P10:P449,"&gt;0")</f>
        <v>149.88560484878516</v>
      </c>
    </row>
    <row r="452" spans="1:17" x14ac:dyDescent="0.25"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O452" s="57"/>
      <c r="P452" s="57"/>
    </row>
  </sheetData>
  <autoFilter ref="A9:R450"/>
  <sortState ref="R10:S451">
    <sortCondition ref="R451"/>
  </sortState>
  <pageMargins left="0.7" right="0.7" top="0.75" bottom="0.75" header="0.3" footer="0.3"/>
  <pageSetup orientation="portrait" r:id="rId1"/>
  <ignoredErrors>
    <ignoredError sqref="O10:P4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U942"/>
  <sheetViews>
    <sheetView showGridLines="0" zoomScale="80" zoomScaleNormal="80" workbookViewId="0">
      <pane xSplit="7" ySplit="9" topLeftCell="H10" activePane="bottomRight" state="frozen"/>
      <selection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8.85546875" defaultRowHeight="15" x14ac:dyDescent="0.25"/>
  <cols>
    <col min="1" max="1" width="7.7109375" style="110" customWidth="1"/>
    <col min="2" max="2" width="13.140625" style="110" customWidth="1"/>
    <col min="3" max="3" width="30.28515625" style="110" customWidth="1"/>
    <col min="4" max="4" width="6.7109375" style="111" customWidth="1"/>
    <col min="5" max="5" width="14.7109375" style="110" customWidth="1"/>
    <col min="6" max="6" width="5.5703125" style="111" customWidth="1"/>
    <col min="7" max="7" width="13.7109375" style="110" customWidth="1"/>
    <col min="8" max="8" width="11.7109375" style="110" customWidth="1"/>
    <col min="9" max="13" width="8.85546875" style="110"/>
    <col min="14" max="14" width="0.5703125" style="110" customWidth="1"/>
    <col min="15" max="15" width="8.85546875" style="110"/>
    <col min="16" max="16" width="12" style="110" customWidth="1"/>
    <col min="17" max="19" width="0" style="110" hidden="1" customWidth="1"/>
    <col min="20" max="20" width="0.5703125" style="110" hidden="1" customWidth="1"/>
    <col min="21" max="21" width="12.140625" style="110" hidden="1" customWidth="1"/>
    <col min="22" max="22" width="12.5703125" style="110" customWidth="1"/>
    <col min="23" max="23" width="11.5703125" style="110" customWidth="1"/>
    <col min="24" max="24" width="12.5703125" style="110" customWidth="1"/>
    <col min="25" max="25" width="13.5703125" style="110" customWidth="1"/>
    <col min="26" max="26" width="10.7109375" style="110" customWidth="1"/>
    <col min="27" max="27" width="1.42578125" style="110" customWidth="1"/>
    <col min="28" max="29" width="10.7109375" style="110" hidden="1" customWidth="1"/>
    <col min="30" max="30" width="10.7109375" style="110" customWidth="1"/>
    <col min="31" max="16384" width="8.85546875" style="110"/>
  </cols>
  <sheetData>
    <row r="1" spans="1:47" ht="20.25" x14ac:dyDescent="0.3">
      <c r="A1" s="100" t="s">
        <v>0</v>
      </c>
      <c r="B1" s="100"/>
    </row>
    <row r="2" spans="1:47" ht="15.75" x14ac:dyDescent="0.25">
      <c r="A2" s="101" t="s">
        <v>598</v>
      </c>
      <c r="B2" s="101"/>
      <c r="Y2" s="120"/>
    </row>
    <row r="4" spans="1:47" hidden="1" x14ac:dyDescent="0.25"/>
    <row r="5" spans="1:47" hidden="1" x14ac:dyDescent="0.25"/>
    <row r="6" spans="1:47" hidden="1" x14ac:dyDescent="0.25"/>
    <row r="8" spans="1:47" s="104" customFormat="1" ht="66" customHeight="1" x14ac:dyDescent="0.2">
      <c r="A8" s="102" t="s">
        <v>4</v>
      </c>
      <c r="B8" s="102" t="s">
        <v>597</v>
      </c>
      <c r="C8" s="103" t="s">
        <v>6</v>
      </c>
      <c r="D8" s="102" t="s">
        <v>7</v>
      </c>
      <c r="E8" s="103" t="s">
        <v>8</v>
      </c>
      <c r="F8" s="102" t="s">
        <v>9</v>
      </c>
      <c r="G8" s="103" t="s">
        <v>10</v>
      </c>
      <c r="H8" s="102" t="s">
        <v>340</v>
      </c>
      <c r="I8" s="102" t="s">
        <v>585</v>
      </c>
      <c r="J8" s="102" t="s">
        <v>342</v>
      </c>
      <c r="K8" s="102" t="s">
        <v>357</v>
      </c>
      <c r="L8" s="102" t="s">
        <v>358</v>
      </c>
      <c r="M8" s="102" t="s">
        <v>586</v>
      </c>
      <c r="N8" s="104" t="s">
        <v>15</v>
      </c>
      <c r="O8" s="102" t="s">
        <v>360</v>
      </c>
      <c r="P8" s="102" t="s">
        <v>347</v>
      </c>
      <c r="Q8" s="102" t="s">
        <v>587</v>
      </c>
      <c r="R8" s="102" t="s">
        <v>349</v>
      </c>
      <c r="S8" s="102" t="s">
        <v>588</v>
      </c>
      <c r="T8" s="104" t="s">
        <v>15</v>
      </c>
      <c r="U8" s="102" t="s">
        <v>351</v>
      </c>
      <c r="V8" s="102" t="s">
        <v>362</v>
      </c>
      <c r="W8" s="102" t="s">
        <v>353</v>
      </c>
      <c r="X8" s="102" t="s">
        <v>354</v>
      </c>
      <c r="Y8" s="102" t="s">
        <v>589</v>
      </c>
      <c r="Z8" s="102" t="s">
        <v>594</v>
      </c>
      <c r="AA8" s="104" t="s">
        <v>15</v>
      </c>
      <c r="AB8" s="102" t="s">
        <v>593</v>
      </c>
      <c r="AC8" s="102" t="s">
        <v>596</v>
      </c>
      <c r="AD8" s="102" t="s">
        <v>595</v>
      </c>
    </row>
    <row r="9" spans="1:47" s="104" customFormat="1" ht="13.7" customHeight="1" x14ac:dyDescent="0.2">
      <c r="A9" s="126" t="s">
        <v>4</v>
      </c>
      <c r="B9" s="126" t="s">
        <v>584</v>
      </c>
      <c r="C9" s="128" t="s">
        <v>6</v>
      </c>
      <c r="D9" s="126" t="s">
        <v>7</v>
      </c>
      <c r="E9" s="126" t="s">
        <v>8</v>
      </c>
      <c r="F9" s="126" t="s">
        <v>9</v>
      </c>
      <c r="G9" s="128" t="s">
        <v>10</v>
      </c>
      <c r="H9" s="128" t="s">
        <v>340</v>
      </c>
      <c r="I9" s="126" t="s">
        <v>585</v>
      </c>
      <c r="J9" s="126" t="s">
        <v>342</v>
      </c>
      <c r="K9" s="126" t="s">
        <v>357</v>
      </c>
      <c r="L9" s="126" t="s">
        <v>358</v>
      </c>
      <c r="M9" s="126" t="s">
        <v>586</v>
      </c>
      <c r="N9" s="127" t="s">
        <v>15</v>
      </c>
      <c r="O9" s="126" t="s">
        <v>360</v>
      </c>
      <c r="P9" s="126" t="s">
        <v>347</v>
      </c>
      <c r="Q9" s="126" t="s">
        <v>587</v>
      </c>
      <c r="R9" s="126" t="s">
        <v>349</v>
      </c>
      <c r="S9" s="126" t="s">
        <v>588</v>
      </c>
      <c r="T9" s="127" t="s">
        <v>15</v>
      </c>
      <c r="U9" s="126" t="s">
        <v>351</v>
      </c>
      <c r="V9" s="126" t="s">
        <v>362</v>
      </c>
      <c r="W9" s="126" t="s">
        <v>353</v>
      </c>
      <c r="X9" s="126" t="s">
        <v>354</v>
      </c>
      <c r="Y9" s="126" t="s">
        <v>589</v>
      </c>
      <c r="Z9" s="126" t="s">
        <v>594</v>
      </c>
      <c r="AA9" s="127" t="s">
        <v>15</v>
      </c>
      <c r="AB9" s="126" t="s">
        <v>593</v>
      </c>
      <c r="AC9" s="126" t="s">
        <v>592</v>
      </c>
      <c r="AD9" s="126" t="s">
        <v>591</v>
      </c>
    </row>
    <row r="10" spans="1:47" x14ac:dyDescent="0.25">
      <c r="A10" s="125">
        <v>409</v>
      </c>
      <c r="B10" s="125">
        <v>409201072</v>
      </c>
      <c r="C10" s="124" t="s">
        <v>16</v>
      </c>
      <c r="D10" s="125">
        <v>201</v>
      </c>
      <c r="E10" s="124" t="s">
        <v>17</v>
      </c>
      <c r="F10" s="125">
        <v>72</v>
      </c>
      <c r="G10" s="124" t="s">
        <v>18</v>
      </c>
      <c r="H10" s="118">
        <v>2</v>
      </c>
      <c r="I10" s="117">
        <v>9927</v>
      </c>
      <c r="J10" s="117">
        <v>2351</v>
      </c>
      <c r="K10" s="117">
        <f>IFERROR(V10/H10,0)</f>
        <v>0</v>
      </c>
      <c r="L10" s="117">
        <v>893</v>
      </c>
      <c r="M10" s="123">
        <f>SUM(I10:L10)</f>
        <v>13171</v>
      </c>
      <c r="O10" s="118">
        <v>0</v>
      </c>
      <c r="P10" s="118">
        <v>0</v>
      </c>
      <c r="Q10" s="122">
        <v>0.09</v>
      </c>
      <c r="R10" s="122">
        <v>2.5479357059066247E-3</v>
      </c>
      <c r="S10" s="121">
        <v>0</v>
      </c>
      <c r="U10" s="120">
        <v>24556</v>
      </c>
      <c r="V10" s="120">
        <v>0</v>
      </c>
      <c r="W10" s="120">
        <v>0</v>
      </c>
      <c r="X10" s="120">
        <v>1786</v>
      </c>
      <c r="Y10" s="120">
        <v>26342</v>
      </c>
      <c r="Z10" s="119" t="e">
        <f>SUMIF($A$10:$A$938,$A10,$Y$10:$Y$938)+SUMIF('[2]17PJ'!$B$10:$K$889,$A10,'[2]17PJ'!K$10:$K$889)</f>
        <v>#VALUE!</v>
      </c>
      <c r="AB10" s="118">
        <v>0</v>
      </c>
      <c r="AC10" s="118">
        <v>0</v>
      </c>
      <c r="AD10" s="117">
        <v>0</v>
      </c>
      <c r="AE10" s="116"/>
      <c r="AN10" s="121"/>
      <c r="AO10" s="121"/>
      <c r="AP10" s="121"/>
      <c r="AQ10" s="121"/>
      <c r="AR10" s="121"/>
      <c r="AS10" s="121"/>
      <c r="AT10" s="121"/>
      <c r="AU10" s="121"/>
    </row>
    <row r="11" spans="1:47" s="105" customFormat="1" x14ac:dyDescent="0.25">
      <c r="A11" s="125">
        <v>409</v>
      </c>
      <c r="B11" s="125">
        <v>409201094</v>
      </c>
      <c r="C11" s="124" t="s">
        <v>16</v>
      </c>
      <c r="D11" s="125">
        <v>201</v>
      </c>
      <c r="E11" s="124" t="s">
        <v>17</v>
      </c>
      <c r="F11" s="125">
        <v>94</v>
      </c>
      <c r="G11" s="124" t="s">
        <v>19</v>
      </c>
      <c r="H11" s="118">
        <v>1</v>
      </c>
      <c r="I11" s="117">
        <v>10416</v>
      </c>
      <c r="J11" s="117">
        <v>536</v>
      </c>
      <c r="K11" s="117">
        <f t="shared" ref="K11:K74" si="0">IFERROR(V11/H11,0)</f>
        <v>0</v>
      </c>
      <c r="L11" s="117">
        <v>893</v>
      </c>
      <c r="M11" s="123">
        <f t="shared" ref="M11:M74" si="1">SUM(I11:L11)</f>
        <v>11845</v>
      </c>
      <c r="N11" s="110"/>
      <c r="O11" s="118">
        <v>0</v>
      </c>
      <c r="P11" s="118">
        <v>0</v>
      </c>
      <c r="Q11" s="122">
        <v>0.09</v>
      </c>
      <c r="R11" s="122">
        <v>5.5247321323681703E-4</v>
      </c>
      <c r="S11" s="121">
        <v>0</v>
      </c>
      <c r="T11" s="110"/>
      <c r="U11" s="120">
        <v>10952</v>
      </c>
      <c r="V11" s="120">
        <v>0</v>
      </c>
      <c r="W11" s="120">
        <v>0</v>
      </c>
      <c r="X11" s="120">
        <v>893</v>
      </c>
      <c r="Y11" s="120">
        <v>11845</v>
      </c>
      <c r="Z11" s="119" t="e">
        <f>SUMIF($A$10:$A$938,$A11,$Y$10:$Y$938)+SUMIF('[2]17PJ'!$B$10:$K$889,$A11,'[2]17PJ'!K$10:$K$889)</f>
        <v>#VALUE!</v>
      </c>
      <c r="AA11" s="110"/>
      <c r="AB11" s="118">
        <v>0</v>
      </c>
      <c r="AC11" s="118">
        <v>0</v>
      </c>
      <c r="AD11" s="117">
        <v>0</v>
      </c>
      <c r="AE11" s="116"/>
      <c r="AF11" s="110"/>
      <c r="AG11" s="110"/>
      <c r="AH11" s="110"/>
      <c r="AI11" s="110"/>
      <c r="AJ11" s="110"/>
      <c r="AK11" s="110"/>
      <c r="AL11" s="110"/>
    </row>
    <row r="12" spans="1:47" s="105" customFormat="1" x14ac:dyDescent="0.25">
      <c r="A12" s="125">
        <v>409</v>
      </c>
      <c r="B12" s="125">
        <v>409201201</v>
      </c>
      <c r="C12" s="124" t="s">
        <v>16</v>
      </c>
      <c r="D12" s="125">
        <v>201</v>
      </c>
      <c r="E12" s="124" t="s">
        <v>17</v>
      </c>
      <c r="F12" s="125">
        <v>201</v>
      </c>
      <c r="G12" s="124" t="s">
        <v>17</v>
      </c>
      <c r="H12" s="118">
        <v>402.08</v>
      </c>
      <c r="I12" s="117">
        <v>11113</v>
      </c>
      <c r="J12" s="117">
        <v>186</v>
      </c>
      <c r="K12" s="117">
        <f t="shared" si="0"/>
        <v>0</v>
      </c>
      <c r="L12" s="117">
        <v>893</v>
      </c>
      <c r="M12" s="123">
        <f t="shared" si="1"/>
        <v>12192</v>
      </c>
      <c r="N12" s="110"/>
      <c r="O12" s="118">
        <v>0</v>
      </c>
      <c r="P12" s="118">
        <v>0</v>
      </c>
      <c r="Q12" s="122">
        <v>0.18</v>
      </c>
      <c r="R12" s="122">
        <v>7.7533854534599503E-2</v>
      </c>
      <c r="S12" s="121">
        <v>0</v>
      </c>
      <c r="T12" s="110"/>
      <c r="U12" s="120">
        <v>4543100</v>
      </c>
      <c r="V12" s="120">
        <v>0</v>
      </c>
      <c r="W12" s="120">
        <v>0</v>
      </c>
      <c r="X12" s="120">
        <v>359059</v>
      </c>
      <c r="Y12" s="120">
        <v>4902159</v>
      </c>
      <c r="Z12" s="119" t="e">
        <f>SUMIF($A$10:$A$938,$A12,$Y$10:$Y$938)+SUMIF('[2]17PJ'!$B$10:$K$889,$A12,'[2]17PJ'!K$10:$K$889)</f>
        <v>#VALUE!</v>
      </c>
      <c r="AA12" s="110"/>
      <c r="AB12" s="118">
        <v>0</v>
      </c>
      <c r="AC12" s="118">
        <v>0</v>
      </c>
      <c r="AD12" s="117">
        <v>0</v>
      </c>
      <c r="AE12" s="116"/>
      <c r="AF12" s="110"/>
      <c r="AG12" s="110"/>
      <c r="AH12" s="110"/>
      <c r="AI12" s="110"/>
      <c r="AJ12" s="110"/>
      <c r="AK12" s="110"/>
      <c r="AL12" s="110"/>
    </row>
    <row r="13" spans="1:47" s="105" customFormat="1" x14ac:dyDescent="0.25">
      <c r="A13" s="125">
        <v>409</v>
      </c>
      <c r="B13" s="125">
        <v>409201331</v>
      </c>
      <c r="C13" s="124" t="s">
        <v>16</v>
      </c>
      <c r="D13" s="125">
        <v>201</v>
      </c>
      <c r="E13" s="124" t="s">
        <v>17</v>
      </c>
      <c r="F13" s="125">
        <v>331</v>
      </c>
      <c r="G13" s="124" t="s">
        <v>20</v>
      </c>
      <c r="H13" s="118">
        <v>3</v>
      </c>
      <c r="I13" s="117">
        <v>8450</v>
      </c>
      <c r="J13" s="117">
        <v>2997</v>
      </c>
      <c r="K13" s="117">
        <f t="shared" si="0"/>
        <v>0</v>
      </c>
      <c r="L13" s="117">
        <v>893</v>
      </c>
      <c r="M13" s="123">
        <f t="shared" si="1"/>
        <v>12340</v>
      </c>
      <c r="N13" s="110"/>
      <c r="O13" s="118">
        <v>0</v>
      </c>
      <c r="P13" s="118">
        <v>0</v>
      </c>
      <c r="Q13" s="122">
        <v>0.09</v>
      </c>
      <c r="R13" s="122">
        <v>1.6812408384238219E-2</v>
      </c>
      <c r="S13" s="121">
        <v>0</v>
      </c>
      <c r="T13" s="110"/>
      <c r="U13" s="120">
        <v>34341</v>
      </c>
      <c r="V13" s="120">
        <v>0</v>
      </c>
      <c r="W13" s="120">
        <v>0</v>
      </c>
      <c r="X13" s="120">
        <v>2679</v>
      </c>
      <c r="Y13" s="120">
        <v>37020</v>
      </c>
      <c r="Z13" s="119" t="e">
        <f>SUMIF($A$10:$A$938,$A13,$Y$10:$Y$938)+SUMIF('[2]17PJ'!$B$10:$K$889,$A13,'[2]17PJ'!K$10:$K$889)</f>
        <v>#VALUE!</v>
      </c>
      <c r="AA13" s="110"/>
      <c r="AB13" s="118">
        <v>0</v>
      </c>
      <c r="AC13" s="118">
        <v>0</v>
      </c>
      <c r="AD13" s="117">
        <v>0</v>
      </c>
      <c r="AE13" s="116"/>
      <c r="AF13" s="110"/>
      <c r="AG13" s="110"/>
      <c r="AH13" s="110"/>
      <c r="AI13" s="110"/>
      <c r="AJ13" s="110"/>
      <c r="AK13" s="110"/>
      <c r="AL13" s="110"/>
    </row>
    <row r="14" spans="1:47" s="105" customFormat="1" x14ac:dyDescent="0.25">
      <c r="A14" s="125">
        <v>410</v>
      </c>
      <c r="B14" s="125">
        <v>410035035</v>
      </c>
      <c r="C14" s="124" t="s">
        <v>21</v>
      </c>
      <c r="D14" s="125">
        <v>35</v>
      </c>
      <c r="E14" s="124" t="s">
        <v>22</v>
      </c>
      <c r="F14" s="125">
        <v>35</v>
      </c>
      <c r="G14" s="124" t="s">
        <v>22</v>
      </c>
      <c r="H14" s="118">
        <v>487.14</v>
      </c>
      <c r="I14" s="117">
        <v>11613</v>
      </c>
      <c r="J14" s="117">
        <v>4083</v>
      </c>
      <c r="K14" s="117">
        <f t="shared" si="0"/>
        <v>0</v>
      </c>
      <c r="L14" s="117">
        <v>893</v>
      </c>
      <c r="M14" s="123">
        <f t="shared" si="1"/>
        <v>16589</v>
      </c>
      <c r="N14" s="110"/>
      <c r="O14" s="118">
        <v>0</v>
      </c>
      <c r="P14" s="118">
        <v>0</v>
      </c>
      <c r="Q14" s="122">
        <v>0.18</v>
      </c>
      <c r="R14" s="122">
        <v>0.14456084490991788</v>
      </c>
      <c r="S14" s="121">
        <v>0</v>
      </c>
      <c r="T14" s="110"/>
      <c r="U14" s="120">
        <v>7646145</v>
      </c>
      <c r="V14" s="120">
        <v>0</v>
      </c>
      <c r="W14" s="120">
        <v>0</v>
      </c>
      <c r="X14" s="120">
        <v>435016</v>
      </c>
      <c r="Y14" s="120">
        <v>8081161</v>
      </c>
      <c r="Z14" s="119" t="e">
        <f>SUMIF($A$10:$A$938,$A14,$Y$10:$Y$938)+SUMIF('[2]17PJ'!$B$10:$K$889,$A14,'[2]17PJ'!K$10:$K$889)</f>
        <v>#VALUE!</v>
      </c>
      <c r="AA14" s="110"/>
      <c r="AB14" s="118">
        <v>0</v>
      </c>
      <c r="AC14" s="118">
        <v>0</v>
      </c>
      <c r="AD14" s="117">
        <v>0</v>
      </c>
      <c r="AE14" s="116"/>
      <c r="AF14" s="110"/>
      <c r="AG14" s="110"/>
      <c r="AH14" s="110"/>
      <c r="AI14" s="110"/>
      <c r="AJ14" s="110"/>
      <c r="AK14" s="110"/>
      <c r="AL14" s="110"/>
    </row>
    <row r="15" spans="1:47" s="105" customFormat="1" x14ac:dyDescent="0.25">
      <c r="A15" s="125">
        <v>410</v>
      </c>
      <c r="B15" s="125">
        <v>410035057</v>
      </c>
      <c r="C15" s="124" t="s">
        <v>21</v>
      </c>
      <c r="D15" s="125">
        <v>35</v>
      </c>
      <c r="E15" s="124" t="s">
        <v>22</v>
      </c>
      <c r="F15" s="125">
        <v>57</v>
      </c>
      <c r="G15" s="124" t="s">
        <v>23</v>
      </c>
      <c r="H15" s="118">
        <v>347.40999999999997</v>
      </c>
      <c r="I15" s="117">
        <v>11907</v>
      </c>
      <c r="J15" s="117">
        <v>606</v>
      </c>
      <c r="K15" s="117">
        <f t="shared" si="0"/>
        <v>0</v>
      </c>
      <c r="L15" s="117">
        <v>893</v>
      </c>
      <c r="M15" s="123">
        <f t="shared" si="1"/>
        <v>13406</v>
      </c>
      <c r="N15" s="110"/>
      <c r="O15" s="118">
        <v>0</v>
      </c>
      <c r="P15" s="118">
        <v>0</v>
      </c>
      <c r="Q15" s="122">
        <v>0.18</v>
      </c>
      <c r="R15" s="122">
        <v>0.11752257884657875</v>
      </c>
      <c r="S15" s="121">
        <v>0</v>
      </c>
      <c r="T15" s="110"/>
      <c r="U15" s="120">
        <v>4347141</v>
      </c>
      <c r="V15" s="120">
        <v>0</v>
      </c>
      <c r="W15" s="120">
        <v>0</v>
      </c>
      <c r="X15" s="120">
        <v>310236</v>
      </c>
      <c r="Y15" s="120">
        <v>4657377</v>
      </c>
      <c r="Z15" s="119" t="e">
        <f>SUMIF($A$10:$A$938,$A15,$Y$10:$Y$938)+SUMIF('[2]17PJ'!$B$10:$K$889,$A15,'[2]17PJ'!K$10:$K$889)</f>
        <v>#VALUE!</v>
      </c>
      <c r="AA15" s="110"/>
      <c r="AB15" s="118">
        <v>0</v>
      </c>
      <c r="AC15" s="118">
        <v>0</v>
      </c>
      <c r="AD15" s="117">
        <v>0</v>
      </c>
      <c r="AE15" s="116"/>
      <c r="AF15" s="110"/>
      <c r="AG15" s="110"/>
      <c r="AH15" s="110"/>
      <c r="AI15" s="110"/>
      <c r="AJ15" s="110"/>
      <c r="AK15" s="110"/>
      <c r="AL15" s="110"/>
    </row>
    <row r="16" spans="1:47" s="105" customFormat="1" x14ac:dyDescent="0.25">
      <c r="A16" s="125">
        <v>410</v>
      </c>
      <c r="B16" s="125">
        <v>410035071</v>
      </c>
      <c r="C16" s="124" t="s">
        <v>21</v>
      </c>
      <c r="D16" s="125">
        <v>35</v>
      </c>
      <c r="E16" s="124" t="s">
        <v>22</v>
      </c>
      <c r="F16" s="125">
        <v>71</v>
      </c>
      <c r="G16" s="124" t="s">
        <v>24</v>
      </c>
      <c r="H16" s="118">
        <v>1</v>
      </c>
      <c r="I16" s="117">
        <v>9778</v>
      </c>
      <c r="J16" s="117">
        <v>5081</v>
      </c>
      <c r="K16" s="117">
        <f t="shared" si="0"/>
        <v>0</v>
      </c>
      <c r="L16" s="117">
        <v>893</v>
      </c>
      <c r="M16" s="123">
        <f t="shared" si="1"/>
        <v>15752</v>
      </c>
      <c r="N16" s="110"/>
      <c r="O16" s="118">
        <v>0</v>
      </c>
      <c r="P16" s="118">
        <v>0</v>
      </c>
      <c r="Q16" s="122">
        <v>0.09</v>
      </c>
      <c r="R16" s="122">
        <v>2.9605856688433292E-3</v>
      </c>
      <c r="S16" s="121">
        <v>0</v>
      </c>
      <c r="T16" s="110"/>
      <c r="U16" s="120">
        <v>14859</v>
      </c>
      <c r="V16" s="120">
        <v>0</v>
      </c>
      <c r="W16" s="120">
        <v>0</v>
      </c>
      <c r="X16" s="120">
        <v>893</v>
      </c>
      <c r="Y16" s="120">
        <v>15752</v>
      </c>
      <c r="Z16" s="119" t="e">
        <f>SUMIF($A$10:$A$938,$A16,$Y$10:$Y$938)+SUMIF('[2]17PJ'!$B$10:$K$889,$A16,'[2]17PJ'!K$10:$K$889)</f>
        <v>#VALUE!</v>
      </c>
      <c r="AA16" s="110"/>
      <c r="AB16" s="118">
        <v>0</v>
      </c>
      <c r="AC16" s="118">
        <v>0</v>
      </c>
      <c r="AD16" s="117">
        <v>0</v>
      </c>
      <c r="AE16" s="116"/>
      <c r="AF16" s="110"/>
      <c r="AG16" s="110"/>
      <c r="AH16" s="110"/>
      <c r="AI16" s="110"/>
      <c r="AJ16" s="110"/>
      <c r="AK16" s="110"/>
      <c r="AL16" s="110"/>
    </row>
    <row r="17" spans="1:38" s="105" customFormat="1" x14ac:dyDescent="0.25">
      <c r="A17" s="125">
        <v>410</v>
      </c>
      <c r="B17" s="125">
        <v>410035093</v>
      </c>
      <c r="C17" s="124" t="s">
        <v>21</v>
      </c>
      <c r="D17" s="125">
        <v>35</v>
      </c>
      <c r="E17" s="124" t="s">
        <v>22</v>
      </c>
      <c r="F17" s="125">
        <v>93</v>
      </c>
      <c r="G17" s="124" t="s">
        <v>25</v>
      </c>
      <c r="H17" s="118">
        <v>10</v>
      </c>
      <c r="I17" s="117">
        <v>10969</v>
      </c>
      <c r="J17" s="117">
        <v>314</v>
      </c>
      <c r="K17" s="117">
        <f t="shared" si="0"/>
        <v>0</v>
      </c>
      <c r="L17" s="117">
        <v>893</v>
      </c>
      <c r="M17" s="123">
        <f t="shared" si="1"/>
        <v>12176</v>
      </c>
      <c r="N17" s="110"/>
      <c r="O17" s="118">
        <v>0</v>
      </c>
      <c r="P17" s="118">
        <v>0</v>
      </c>
      <c r="Q17" s="122">
        <v>0.09</v>
      </c>
      <c r="R17" s="122">
        <v>8.9870379446020443E-2</v>
      </c>
      <c r="S17" s="121">
        <v>0</v>
      </c>
      <c r="T17" s="110"/>
      <c r="U17" s="120">
        <v>112830</v>
      </c>
      <c r="V17" s="120">
        <v>0</v>
      </c>
      <c r="W17" s="120">
        <v>0</v>
      </c>
      <c r="X17" s="120">
        <v>8930</v>
      </c>
      <c r="Y17" s="120">
        <v>121760</v>
      </c>
      <c r="Z17" s="119" t="e">
        <f>SUMIF($A$10:$A$938,$A17,$Y$10:$Y$938)+SUMIF('[2]17PJ'!$B$10:$K$889,$A17,'[2]17PJ'!K$10:$K$889)</f>
        <v>#VALUE!</v>
      </c>
      <c r="AA17" s="110"/>
      <c r="AB17" s="118">
        <v>0</v>
      </c>
      <c r="AC17" s="118">
        <v>0</v>
      </c>
      <c r="AD17" s="117">
        <v>0</v>
      </c>
      <c r="AE17" s="116"/>
      <c r="AF17" s="110"/>
      <c r="AG17" s="110"/>
      <c r="AH17" s="110"/>
      <c r="AI17" s="110"/>
      <c r="AJ17" s="110"/>
      <c r="AK17" s="110"/>
      <c r="AL17" s="110"/>
    </row>
    <row r="18" spans="1:38" s="105" customFormat="1" x14ac:dyDescent="0.25">
      <c r="A18" s="125">
        <v>410</v>
      </c>
      <c r="B18" s="125">
        <v>410035155</v>
      </c>
      <c r="C18" s="124" t="s">
        <v>21</v>
      </c>
      <c r="D18" s="125">
        <v>35</v>
      </c>
      <c r="E18" s="124" t="s">
        <v>22</v>
      </c>
      <c r="F18" s="125">
        <v>155</v>
      </c>
      <c r="G18" s="124" t="s">
        <v>26</v>
      </c>
      <c r="H18" s="118">
        <v>1</v>
      </c>
      <c r="I18" s="117">
        <v>10438</v>
      </c>
      <c r="J18" s="117">
        <v>6909</v>
      </c>
      <c r="K18" s="117">
        <f t="shared" si="0"/>
        <v>0</v>
      </c>
      <c r="L18" s="117">
        <v>893</v>
      </c>
      <c r="M18" s="123">
        <f t="shared" si="1"/>
        <v>18240</v>
      </c>
      <c r="N18" s="110"/>
      <c r="O18" s="118">
        <v>0</v>
      </c>
      <c r="P18" s="118">
        <v>0</v>
      </c>
      <c r="Q18" s="122">
        <v>0.09</v>
      </c>
      <c r="R18" s="122">
        <v>2.3661645405207555E-4</v>
      </c>
      <c r="S18" s="121">
        <v>0</v>
      </c>
      <c r="T18" s="110"/>
      <c r="U18" s="120">
        <v>17347</v>
      </c>
      <c r="V18" s="120">
        <v>0</v>
      </c>
      <c r="W18" s="120">
        <v>0</v>
      </c>
      <c r="X18" s="120">
        <v>893</v>
      </c>
      <c r="Y18" s="120">
        <v>18240</v>
      </c>
      <c r="Z18" s="119" t="e">
        <f>SUMIF($A$10:$A$938,$A18,$Y$10:$Y$938)+SUMIF('[2]17PJ'!$B$10:$K$889,$A18,'[2]17PJ'!K$10:$K$889)</f>
        <v>#VALUE!</v>
      </c>
      <c r="AA18" s="110"/>
      <c r="AB18" s="118">
        <v>0</v>
      </c>
      <c r="AC18" s="118">
        <v>0</v>
      </c>
      <c r="AD18" s="117">
        <v>0</v>
      </c>
      <c r="AE18" s="116"/>
      <c r="AF18" s="110"/>
      <c r="AG18" s="110"/>
      <c r="AH18" s="110"/>
      <c r="AI18" s="110"/>
      <c r="AJ18" s="110"/>
      <c r="AK18" s="110"/>
      <c r="AL18" s="110"/>
    </row>
    <row r="19" spans="1:38" s="105" customFormat="1" x14ac:dyDescent="0.25">
      <c r="A19" s="125">
        <v>410</v>
      </c>
      <c r="B19" s="125">
        <v>410035163</v>
      </c>
      <c r="C19" s="124" t="s">
        <v>21</v>
      </c>
      <c r="D19" s="125">
        <v>35</v>
      </c>
      <c r="E19" s="124" t="s">
        <v>22</v>
      </c>
      <c r="F19" s="125">
        <v>163</v>
      </c>
      <c r="G19" s="124" t="s">
        <v>27</v>
      </c>
      <c r="H19" s="118">
        <v>13.1</v>
      </c>
      <c r="I19" s="117">
        <v>10671</v>
      </c>
      <c r="J19" s="117">
        <v>451</v>
      </c>
      <c r="K19" s="117">
        <f t="shared" si="0"/>
        <v>0</v>
      </c>
      <c r="L19" s="117">
        <v>893</v>
      </c>
      <c r="M19" s="123">
        <f t="shared" si="1"/>
        <v>12015</v>
      </c>
      <c r="N19" s="110"/>
      <c r="O19" s="118">
        <v>0</v>
      </c>
      <c r="P19" s="118">
        <v>0</v>
      </c>
      <c r="Q19" s="122">
        <v>0.18</v>
      </c>
      <c r="R19" s="122">
        <v>8.6929728917015628E-2</v>
      </c>
      <c r="S19" s="121">
        <v>0</v>
      </c>
      <c r="T19" s="110"/>
      <c r="U19" s="120">
        <v>145698</v>
      </c>
      <c r="V19" s="120">
        <v>0</v>
      </c>
      <c r="W19" s="120">
        <v>0</v>
      </c>
      <c r="X19" s="120">
        <v>11699</v>
      </c>
      <c r="Y19" s="120">
        <v>157397</v>
      </c>
      <c r="Z19" s="119" t="e">
        <f>SUMIF($A$10:$A$938,$A19,$Y$10:$Y$938)+SUMIF('[2]17PJ'!$B$10:$K$889,$A19,'[2]17PJ'!K$10:$K$889)</f>
        <v>#VALUE!</v>
      </c>
      <c r="AA19" s="110"/>
      <c r="AB19" s="118">
        <v>0</v>
      </c>
      <c r="AC19" s="118">
        <v>0</v>
      </c>
      <c r="AD19" s="117">
        <v>0</v>
      </c>
      <c r="AE19" s="116"/>
      <c r="AF19" s="110"/>
      <c r="AG19" s="110"/>
      <c r="AH19" s="110"/>
      <c r="AI19" s="110"/>
      <c r="AJ19" s="110"/>
      <c r="AK19" s="110"/>
      <c r="AL19" s="110"/>
    </row>
    <row r="20" spans="1:38" s="105" customFormat="1" x14ac:dyDescent="0.25">
      <c r="A20" s="125">
        <v>410</v>
      </c>
      <c r="B20" s="125">
        <v>410035165</v>
      </c>
      <c r="C20" s="124" t="s">
        <v>21</v>
      </c>
      <c r="D20" s="125">
        <v>35</v>
      </c>
      <c r="E20" s="124" t="s">
        <v>22</v>
      </c>
      <c r="F20" s="125">
        <v>165</v>
      </c>
      <c r="G20" s="124" t="s">
        <v>28</v>
      </c>
      <c r="H20" s="118">
        <v>3</v>
      </c>
      <c r="I20" s="117">
        <v>9529</v>
      </c>
      <c r="J20" s="117">
        <v>520</v>
      </c>
      <c r="K20" s="117">
        <f t="shared" si="0"/>
        <v>0</v>
      </c>
      <c r="L20" s="117">
        <v>893</v>
      </c>
      <c r="M20" s="123">
        <f t="shared" si="1"/>
        <v>10942</v>
      </c>
      <c r="N20" s="110"/>
      <c r="O20" s="118">
        <v>0</v>
      </c>
      <c r="P20" s="118">
        <v>0</v>
      </c>
      <c r="Q20" s="122">
        <v>9.8299999999999998E-2</v>
      </c>
      <c r="R20" s="122">
        <v>9.8201070211486718E-2</v>
      </c>
      <c r="S20" s="121">
        <v>0</v>
      </c>
      <c r="T20" s="110"/>
      <c r="U20" s="120">
        <v>30147</v>
      </c>
      <c r="V20" s="120">
        <v>0</v>
      </c>
      <c r="W20" s="120">
        <v>0</v>
      </c>
      <c r="X20" s="120">
        <v>2679</v>
      </c>
      <c r="Y20" s="120">
        <v>32826</v>
      </c>
      <c r="Z20" s="119" t="e">
        <f>SUMIF($A$10:$A$938,$A20,$Y$10:$Y$938)+SUMIF('[2]17PJ'!$B$10:$K$889,$A20,'[2]17PJ'!K$10:$K$889)</f>
        <v>#VALUE!</v>
      </c>
      <c r="AA20" s="110"/>
      <c r="AB20" s="118">
        <v>0</v>
      </c>
      <c r="AC20" s="118">
        <v>0</v>
      </c>
      <c r="AD20" s="117">
        <v>0</v>
      </c>
      <c r="AE20" s="116"/>
      <c r="AF20" s="110"/>
      <c r="AG20" s="110"/>
      <c r="AH20" s="110"/>
      <c r="AI20" s="110"/>
      <c r="AJ20" s="110"/>
      <c r="AK20" s="110"/>
      <c r="AL20" s="110"/>
    </row>
    <row r="21" spans="1:38" s="105" customFormat="1" x14ac:dyDescent="0.25">
      <c r="A21" s="125">
        <v>410</v>
      </c>
      <c r="B21" s="125">
        <v>410035176</v>
      </c>
      <c r="C21" s="124" t="s">
        <v>21</v>
      </c>
      <c r="D21" s="125">
        <v>35</v>
      </c>
      <c r="E21" s="124" t="s">
        <v>22</v>
      </c>
      <c r="F21" s="125">
        <v>176</v>
      </c>
      <c r="G21" s="124" t="s">
        <v>29</v>
      </c>
      <c r="H21" s="118">
        <v>1</v>
      </c>
      <c r="I21" s="117">
        <v>11288</v>
      </c>
      <c r="J21" s="117">
        <v>3729</v>
      </c>
      <c r="K21" s="117">
        <f t="shared" si="0"/>
        <v>0</v>
      </c>
      <c r="L21" s="117">
        <v>893</v>
      </c>
      <c r="M21" s="123">
        <f t="shared" si="1"/>
        <v>15910</v>
      </c>
      <c r="N21" s="110"/>
      <c r="O21" s="118">
        <v>0</v>
      </c>
      <c r="P21" s="118">
        <v>0</v>
      </c>
      <c r="Q21" s="122">
        <v>0.09</v>
      </c>
      <c r="R21" s="122">
        <v>6.645275270560716E-2</v>
      </c>
      <c r="S21" s="121">
        <v>0</v>
      </c>
      <c r="T21" s="110"/>
      <c r="U21" s="120">
        <v>15017</v>
      </c>
      <c r="V21" s="120">
        <v>0</v>
      </c>
      <c r="W21" s="120">
        <v>0</v>
      </c>
      <c r="X21" s="120">
        <v>893</v>
      </c>
      <c r="Y21" s="120">
        <v>15910</v>
      </c>
      <c r="Z21" s="119" t="e">
        <f>SUMIF($A$10:$A$938,$A21,$Y$10:$Y$938)+SUMIF('[2]17PJ'!$B$10:$K$889,$A21,'[2]17PJ'!K$10:$K$889)</f>
        <v>#VALUE!</v>
      </c>
      <c r="AA21" s="110"/>
      <c r="AB21" s="118">
        <v>0</v>
      </c>
      <c r="AC21" s="118">
        <v>0</v>
      </c>
      <c r="AD21" s="117">
        <v>0</v>
      </c>
      <c r="AE21" s="116"/>
      <c r="AF21" s="110"/>
      <c r="AG21" s="110"/>
      <c r="AH21" s="110"/>
      <c r="AI21" s="110"/>
      <c r="AJ21" s="110"/>
      <c r="AK21" s="110"/>
      <c r="AL21" s="110"/>
    </row>
    <row r="22" spans="1:38" s="105" customFormat="1" x14ac:dyDescent="0.25">
      <c r="A22" s="125">
        <v>410</v>
      </c>
      <c r="B22" s="125">
        <v>410035217</v>
      </c>
      <c r="C22" s="124" t="s">
        <v>21</v>
      </c>
      <c r="D22" s="125">
        <v>35</v>
      </c>
      <c r="E22" s="124" t="s">
        <v>22</v>
      </c>
      <c r="F22" s="125">
        <v>217</v>
      </c>
      <c r="G22" s="124" t="s">
        <v>285</v>
      </c>
      <c r="H22" s="118">
        <v>1</v>
      </c>
      <c r="I22" s="117">
        <v>9876</v>
      </c>
      <c r="J22" s="117">
        <v>4307</v>
      </c>
      <c r="K22" s="117">
        <f t="shared" si="0"/>
        <v>0</v>
      </c>
      <c r="L22" s="117">
        <v>893</v>
      </c>
      <c r="M22" s="123">
        <f t="shared" si="1"/>
        <v>15076</v>
      </c>
      <c r="N22" s="110"/>
      <c r="O22" s="118">
        <v>0</v>
      </c>
      <c r="P22" s="118">
        <v>0</v>
      </c>
      <c r="Q22" s="122">
        <v>0.09</v>
      </c>
      <c r="R22" s="122">
        <v>8.1121734679163104E-4</v>
      </c>
      <c r="S22" s="121">
        <v>0</v>
      </c>
      <c r="T22" s="110"/>
      <c r="U22" s="120">
        <v>14183</v>
      </c>
      <c r="V22" s="120">
        <v>0</v>
      </c>
      <c r="W22" s="120">
        <v>0</v>
      </c>
      <c r="X22" s="120">
        <v>893</v>
      </c>
      <c r="Y22" s="120">
        <v>15076</v>
      </c>
      <c r="Z22" s="119" t="e">
        <f>SUMIF($A$10:$A$938,$A22,$Y$10:$Y$938)+SUMIF('[2]17PJ'!$B$10:$K$889,$A22,'[2]17PJ'!K$10:$K$889)</f>
        <v>#VALUE!</v>
      </c>
      <c r="AA22" s="110"/>
      <c r="AB22" s="118">
        <v>0</v>
      </c>
      <c r="AC22" s="118">
        <v>0</v>
      </c>
      <c r="AD22" s="117">
        <v>0</v>
      </c>
      <c r="AE22" s="116"/>
      <c r="AF22" s="110"/>
      <c r="AG22" s="110"/>
      <c r="AH22" s="110"/>
      <c r="AI22" s="110"/>
      <c r="AJ22" s="110"/>
      <c r="AK22" s="110"/>
      <c r="AL22" s="110"/>
    </row>
    <row r="23" spans="1:38" s="105" customFormat="1" x14ac:dyDescent="0.25">
      <c r="A23" s="125">
        <v>410</v>
      </c>
      <c r="B23" s="125">
        <v>410035248</v>
      </c>
      <c r="C23" s="124" t="s">
        <v>21</v>
      </c>
      <c r="D23" s="125">
        <v>35</v>
      </c>
      <c r="E23" s="124" t="s">
        <v>22</v>
      </c>
      <c r="F23" s="125">
        <v>248</v>
      </c>
      <c r="G23" s="124" t="s">
        <v>30</v>
      </c>
      <c r="H23" s="118">
        <v>23.75</v>
      </c>
      <c r="I23" s="117">
        <v>10628</v>
      </c>
      <c r="J23" s="117">
        <v>1051</v>
      </c>
      <c r="K23" s="117">
        <f t="shared" si="0"/>
        <v>0</v>
      </c>
      <c r="L23" s="117">
        <v>893</v>
      </c>
      <c r="M23" s="123">
        <f t="shared" si="1"/>
        <v>12572</v>
      </c>
      <c r="N23" s="110"/>
      <c r="O23" s="118">
        <v>0</v>
      </c>
      <c r="P23" s="118">
        <v>0</v>
      </c>
      <c r="Q23" s="122">
        <v>0.09</v>
      </c>
      <c r="R23" s="122">
        <v>3.9140350816507199E-2</v>
      </c>
      <c r="S23" s="121">
        <v>0</v>
      </c>
      <c r="T23" s="110"/>
      <c r="U23" s="120">
        <v>277375</v>
      </c>
      <c r="V23" s="120">
        <v>0</v>
      </c>
      <c r="W23" s="120">
        <v>0</v>
      </c>
      <c r="X23" s="120">
        <v>21210</v>
      </c>
      <c r="Y23" s="120">
        <v>298585</v>
      </c>
      <c r="Z23" s="119" t="e">
        <f>SUMIF($A$10:$A$938,$A23,$Y$10:$Y$938)+SUMIF('[2]17PJ'!$B$10:$K$889,$A23,'[2]17PJ'!K$10:$K$889)</f>
        <v>#VALUE!</v>
      </c>
      <c r="AA23" s="110"/>
      <c r="AB23" s="118">
        <v>0</v>
      </c>
      <c r="AC23" s="118">
        <v>0</v>
      </c>
      <c r="AD23" s="117">
        <v>0</v>
      </c>
      <c r="AE23" s="116"/>
      <c r="AF23" s="110"/>
      <c r="AG23" s="110"/>
      <c r="AH23" s="110"/>
      <c r="AI23" s="110"/>
      <c r="AJ23" s="110"/>
      <c r="AK23" s="110"/>
      <c r="AL23" s="110"/>
    </row>
    <row r="24" spans="1:38" s="105" customFormat="1" x14ac:dyDescent="0.25">
      <c r="A24" s="125">
        <v>410</v>
      </c>
      <c r="B24" s="125">
        <v>410035262</v>
      </c>
      <c r="C24" s="124" t="s">
        <v>21</v>
      </c>
      <c r="D24" s="125">
        <v>35</v>
      </c>
      <c r="E24" s="124" t="s">
        <v>22</v>
      </c>
      <c r="F24" s="125">
        <v>262</v>
      </c>
      <c r="G24" s="124" t="s">
        <v>31</v>
      </c>
      <c r="H24" s="118">
        <v>3</v>
      </c>
      <c r="I24" s="117">
        <v>9721</v>
      </c>
      <c r="J24" s="117">
        <v>4482</v>
      </c>
      <c r="K24" s="117">
        <f t="shared" si="0"/>
        <v>0</v>
      </c>
      <c r="L24" s="117">
        <v>893</v>
      </c>
      <c r="M24" s="123">
        <f t="shared" si="1"/>
        <v>15096</v>
      </c>
      <c r="N24" s="110"/>
      <c r="O24" s="118">
        <v>0</v>
      </c>
      <c r="P24" s="118">
        <v>0</v>
      </c>
      <c r="Q24" s="122">
        <v>0.09</v>
      </c>
      <c r="R24" s="122">
        <v>5.2966569410615699E-2</v>
      </c>
      <c r="S24" s="121">
        <v>0</v>
      </c>
      <c r="T24" s="110"/>
      <c r="U24" s="120">
        <v>42609</v>
      </c>
      <c r="V24" s="120">
        <v>0</v>
      </c>
      <c r="W24" s="120">
        <v>0</v>
      </c>
      <c r="X24" s="120">
        <v>2679</v>
      </c>
      <c r="Y24" s="120">
        <v>45288</v>
      </c>
      <c r="Z24" s="119" t="e">
        <f>SUMIF($A$10:$A$938,$A24,$Y$10:$Y$938)+SUMIF('[2]17PJ'!$B$10:$K$889,$A24,'[2]17PJ'!K$10:$K$889)</f>
        <v>#VALUE!</v>
      </c>
      <c r="AA24" s="110"/>
      <c r="AB24" s="118">
        <v>0</v>
      </c>
      <c r="AC24" s="118">
        <v>0</v>
      </c>
      <c r="AD24" s="117">
        <v>0</v>
      </c>
      <c r="AE24" s="116"/>
      <c r="AF24" s="110"/>
      <c r="AG24" s="110"/>
      <c r="AH24" s="110"/>
      <c r="AI24" s="110"/>
      <c r="AJ24" s="110"/>
      <c r="AK24" s="110"/>
      <c r="AL24" s="110"/>
    </row>
    <row r="25" spans="1:38" s="105" customFormat="1" x14ac:dyDescent="0.25">
      <c r="A25" s="125">
        <v>410</v>
      </c>
      <c r="B25" s="125">
        <v>410035274</v>
      </c>
      <c r="C25" s="124" t="s">
        <v>21</v>
      </c>
      <c r="D25" s="125">
        <v>35</v>
      </c>
      <c r="E25" s="124" t="s">
        <v>22</v>
      </c>
      <c r="F25" s="125">
        <v>274</v>
      </c>
      <c r="G25" s="124" t="s">
        <v>81</v>
      </c>
      <c r="H25" s="118">
        <v>0.61</v>
      </c>
      <c r="I25" s="117">
        <v>11980</v>
      </c>
      <c r="J25" s="117">
        <v>5792</v>
      </c>
      <c r="K25" s="117">
        <f t="shared" si="0"/>
        <v>0</v>
      </c>
      <c r="L25" s="117">
        <v>893</v>
      </c>
      <c r="M25" s="123">
        <f t="shared" si="1"/>
        <v>18665</v>
      </c>
      <c r="N25" s="110"/>
      <c r="O25" s="118">
        <v>0</v>
      </c>
      <c r="P25" s="118">
        <v>0</v>
      </c>
      <c r="Q25" s="122">
        <v>0.09</v>
      </c>
      <c r="R25" s="122">
        <v>7.8783261750433251E-2</v>
      </c>
      <c r="S25" s="121">
        <v>0</v>
      </c>
      <c r="T25" s="110"/>
      <c r="U25" s="120">
        <v>10841</v>
      </c>
      <c r="V25" s="120">
        <v>0</v>
      </c>
      <c r="W25" s="120">
        <v>0</v>
      </c>
      <c r="X25" s="120">
        <v>545</v>
      </c>
      <c r="Y25" s="120">
        <v>11386</v>
      </c>
      <c r="Z25" s="119" t="e">
        <f>SUMIF($A$10:$A$938,$A25,$Y$10:$Y$938)+SUMIF('[2]17PJ'!$B$10:$K$889,$A25,'[2]17PJ'!K$10:$K$889)</f>
        <v>#VALUE!</v>
      </c>
      <c r="AA25" s="110"/>
      <c r="AB25" s="118">
        <v>0</v>
      </c>
      <c r="AC25" s="118">
        <v>0</v>
      </c>
      <c r="AD25" s="117">
        <v>0</v>
      </c>
      <c r="AE25" s="116"/>
      <c r="AF25" s="110"/>
      <c r="AG25" s="110"/>
      <c r="AH25" s="110"/>
      <c r="AI25" s="110"/>
      <c r="AJ25" s="110"/>
      <c r="AK25" s="110"/>
      <c r="AL25" s="110"/>
    </row>
    <row r="26" spans="1:38" s="105" customFormat="1" x14ac:dyDescent="0.25">
      <c r="A26" s="125">
        <v>410</v>
      </c>
      <c r="B26" s="125">
        <v>410035308</v>
      </c>
      <c r="C26" s="124" t="s">
        <v>21</v>
      </c>
      <c r="D26" s="125">
        <v>35</v>
      </c>
      <c r="E26" s="124" t="s">
        <v>22</v>
      </c>
      <c r="F26" s="125">
        <v>308</v>
      </c>
      <c r="G26" s="124" t="s">
        <v>32</v>
      </c>
      <c r="H26" s="118">
        <v>0.55000000000000004</v>
      </c>
      <c r="I26" s="117">
        <v>14923</v>
      </c>
      <c r="J26" s="117">
        <v>8660</v>
      </c>
      <c r="K26" s="117">
        <f t="shared" si="0"/>
        <v>0</v>
      </c>
      <c r="L26" s="117">
        <v>893</v>
      </c>
      <c r="M26" s="123">
        <f t="shared" si="1"/>
        <v>24476</v>
      </c>
      <c r="N26" s="110"/>
      <c r="O26" s="118">
        <v>0</v>
      </c>
      <c r="P26" s="118">
        <v>0</v>
      </c>
      <c r="Q26" s="122">
        <v>0.09</v>
      </c>
      <c r="R26" s="122">
        <v>2.0352338655245709E-3</v>
      </c>
      <c r="S26" s="121">
        <v>0</v>
      </c>
      <c r="T26" s="110"/>
      <c r="U26" s="120">
        <v>12971</v>
      </c>
      <c r="V26" s="120">
        <v>0</v>
      </c>
      <c r="W26" s="120">
        <v>0</v>
      </c>
      <c r="X26" s="120">
        <v>491</v>
      </c>
      <c r="Y26" s="120">
        <v>13462</v>
      </c>
      <c r="Z26" s="119" t="e">
        <f>SUMIF($A$10:$A$938,$A26,$Y$10:$Y$938)+SUMIF('[2]17PJ'!$B$10:$K$889,$A26,'[2]17PJ'!K$10:$K$889)</f>
        <v>#VALUE!</v>
      </c>
      <c r="AA26" s="110"/>
      <c r="AB26" s="118">
        <v>0</v>
      </c>
      <c r="AC26" s="118">
        <v>0</v>
      </c>
      <c r="AD26" s="117">
        <v>0</v>
      </c>
      <c r="AE26" s="116"/>
      <c r="AF26" s="110"/>
      <c r="AG26" s="110"/>
      <c r="AH26" s="110"/>
      <c r="AI26" s="110"/>
      <c r="AJ26" s="110"/>
      <c r="AK26" s="110"/>
      <c r="AL26" s="110"/>
    </row>
    <row r="27" spans="1:38" s="105" customFormat="1" x14ac:dyDescent="0.25">
      <c r="A27" s="125">
        <v>410</v>
      </c>
      <c r="B27" s="125">
        <v>410035346</v>
      </c>
      <c r="C27" s="124" t="s">
        <v>21</v>
      </c>
      <c r="D27" s="125">
        <v>35</v>
      </c>
      <c r="E27" s="124" t="s">
        <v>22</v>
      </c>
      <c r="F27" s="125">
        <v>346</v>
      </c>
      <c r="G27" s="124" t="s">
        <v>33</v>
      </c>
      <c r="H27" s="118">
        <v>8.25</v>
      </c>
      <c r="I27" s="117">
        <v>12519</v>
      </c>
      <c r="J27" s="117">
        <v>1393</v>
      </c>
      <c r="K27" s="117">
        <f t="shared" si="0"/>
        <v>0</v>
      </c>
      <c r="L27" s="117">
        <v>893</v>
      </c>
      <c r="M27" s="123">
        <f t="shared" si="1"/>
        <v>14805</v>
      </c>
      <c r="N27" s="110"/>
      <c r="O27" s="118">
        <v>0</v>
      </c>
      <c r="P27" s="118">
        <v>0</v>
      </c>
      <c r="Q27" s="122">
        <v>0.09</v>
      </c>
      <c r="R27" s="122">
        <v>9.3572471757987288E-3</v>
      </c>
      <c r="S27" s="121">
        <v>0</v>
      </c>
      <c r="T27" s="110"/>
      <c r="U27" s="120">
        <v>114773</v>
      </c>
      <c r="V27" s="120">
        <v>0</v>
      </c>
      <c r="W27" s="120">
        <v>0</v>
      </c>
      <c r="X27" s="120">
        <v>7368</v>
      </c>
      <c r="Y27" s="120">
        <v>122141</v>
      </c>
      <c r="Z27" s="119" t="e">
        <f>SUMIF($A$10:$A$938,$A27,$Y$10:$Y$938)+SUMIF('[2]17PJ'!$B$10:$K$889,$A27,'[2]17PJ'!K$10:$K$889)</f>
        <v>#VALUE!</v>
      </c>
      <c r="AA27" s="110"/>
      <c r="AB27" s="118">
        <v>0</v>
      </c>
      <c r="AC27" s="118">
        <v>0</v>
      </c>
      <c r="AD27" s="117">
        <v>0</v>
      </c>
      <c r="AE27" s="116"/>
      <c r="AF27" s="110"/>
      <c r="AG27" s="110"/>
      <c r="AH27" s="110"/>
      <c r="AI27" s="110"/>
      <c r="AJ27" s="110"/>
      <c r="AK27" s="110"/>
      <c r="AL27" s="110"/>
    </row>
    <row r="28" spans="1:38" s="105" customFormat="1" x14ac:dyDescent="0.25">
      <c r="A28" s="125">
        <v>410</v>
      </c>
      <c r="B28" s="125">
        <v>410057035</v>
      </c>
      <c r="C28" s="124" t="s">
        <v>21</v>
      </c>
      <c r="D28" s="125">
        <v>57</v>
      </c>
      <c r="E28" s="124" t="s">
        <v>23</v>
      </c>
      <c r="F28" s="125">
        <v>35</v>
      </c>
      <c r="G28" s="124" t="s">
        <v>22</v>
      </c>
      <c r="H28" s="118">
        <v>10.64</v>
      </c>
      <c r="I28" s="117">
        <v>11884</v>
      </c>
      <c r="J28" s="117">
        <v>4178</v>
      </c>
      <c r="K28" s="117">
        <f t="shared" si="0"/>
        <v>0</v>
      </c>
      <c r="L28" s="117">
        <v>893</v>
      </c>
      <c r="M28" s="123">
        <f t="shared" si="1"/>
        <v>16955</v>
      </c>
      <c r="N28" s="110"/>
      <c r="O28" s="118">
        <v>0</v>
      </c>
      <c r="P28" s="118">
        <v>0</v>
      </c>
      <c r="Q28" s="122">
        <v>0.18</v>
      </c>
      <c r="R28" s="122">
        <v>0.14456084490991788</v>
      </c>
      <c r="S28" s="121">
        <v>0</v>
      </c>
      <c r="T28" s="110"/>
      <c r="U28" s="120">
        <v>170900</v>
      </c>
      <c r="V28" s="120">
        <v>0</v>
      </c>
      <c r="W28" s="120">
        <v>0</v>
      </c>
      <c r="X28" s="120">
        <v>9502</v>
      </c>
      <c r="Y28" s="120">
        <v>180402</v>
      </c>
      <c r="Z28" s="119" t="e">
        <f>SUMIF($A$10:$A$938,$A28,$Y$10:$Y$938)+SUMIF('[2]17PJ'!$B$10:$K$889,$A28,'[2]17PJ'!K$10:$K$889)</f>
        <v>#VALUE!</v>
      </c>
      <c r="AA28" s="110"/>
      <c r="AB28" s="118">
        <v>0</v>
      </c>
      <c r="AC28" s="118">
        <v>0</v>
      </c>
      <c r="AD28" s="117">
        <v>0</v>
      </c>
      <c r="AE28" s="116"/>
      <c r="AF28" s="110"/>
      <c r="AG28" s="110"/>
      <c r="AH28" s="110"/>
      <c r="AI28" s="110"/>
      <c r="AJ28" s="110"/>
      <c r="AK28" s="110"/>
      <c r="AL28" s="110"/>
    </row>
    <row r="29" spans="1:38" s="105" customFormat="1" x14ac:dyDescent="0.25">
      <c r="A29" s="125">
        <v>410</v>
      </c>
      <c r="B29" s="125">
        <v>410057057</v>
      </c>
      <c r="C29" s="124" t="s">
        <v>21</v>
      </c>
      <c r="D29" s="125">
        <v>57</v>
      </c>
      <c r="E29" s="124" t="s">
        <v>23</v>
      </c>
      <c r="F29" s="125">
        <v>57</v>
      </c>
      <c r="G29" s="124" t="s">
        <v>23</v>
      </c>
      <c r="H29" s="118">
        <v>195.11999999999998</v>
      </c>
      <c r="I29" s="117">
        <v>11145</v>
      </c>
      <c r="J29" s="117">
        <v>567</v>
      </c>
      <c r="K29" s="117">
        <f t="shared" si="0"/>
        <v>0</v>
      </c>
      <c r="L29" s="117">
        <v>893</v>
      </c>
      <c r="M29" s="123">
        <f t="shared" si="1"/>
        <v>12605</v>
      </c>
      <c r="N29" s="110"/>
      <c r="O29" s="118">
        <v>0</v>
      </c>
      <c r="P29" s="118">
        <v>0</v>
      </c>
      <c r="Q29" s="122">
        <v>0.18</v>
      </c>
      <c r="R29" s="122">
        <v>0.11752257884657875</v>
      </c>
      <c r="S29" s="121">
        <v>0</v>
      </c>
      <c r="T29" s="110"/>
      <c r="U29" s="120">
        <v>2285244</v>
      </c>
      <c r="V29" s="120">
        <v>0</v>
      </c>
      <c r="W29" s="120">
        <v>0</v>
      </c>
      <c r="X29" s="120">
        <v>174242</v>
      </c>
      <c r="Y29" s="120">
        <v>2459486</v>
      </c>
      <c r="Z29" s="119" t="e">
        <f>SUMIF($A$10:$A$938,$A29,$Y$10:$Y$938)+SUMIF('[2]17PJ'!$B$10:$K$889,$A29,'[2]17PJ'!K$10:$K$889)</f>
        <v>#VALUE!</v>
      </c>
      <c r="AA29" s="110"/>
      <c r="AB29" s="118">
        <v>0</v>
      </c>
      <c r="AC29" s="118">
        <v>0</v>
      </c>
      <c r="AD29" s="117">
        <v>0</v>
      </c>
      <c r="AE29" s="116"/>
      <c r="AF29" s="110"/>
      <c r="AG29" s="110"/>
      <c r="AH29" s="110"/>
      <c r="AI29" s="110"/>
      <c r="AJ29" s="110"/>
      <c r="AK29" s="110"/>
      <c r="AL29" s="110"/>
    </row>
    <row r="30" spans="1:38" s="105" customFormat="1" x14ac:dyDescent="0.25">
      <c r="A30" s="125">
        <v>410</v>
      </c>
      <c r="B30" s="125">
        <v>410057093</v>
      </c>
      <c r="C30" s="124" t="s">
        <v>21</v>
      </c>
      <c r="D30" s="125">
        <v>57</v>
      </c>
      <c r="E30" s="124" t="s">
        <v>23</v>
      </c>
      <c r="F30" s="125">
        <v>93</v>
      </c>
      <c r="G30" s="124" t="s">
        <v>25</v>
      </c>
      <c r="H30" s="118">
        <v>5.7</v>
      </c>
      <c r="I30" s="117">
        <v>12173</v>
      </c>
      <c r="J30" s="117">
        <v>349</v>
      </c>
      <c r="K30" s="117">
        <f t="shared" si="0"/>
        <v>0</v>
      </c>
      <c r="L30" s="117">
        <v>893</v>
      </c>
      <c r="M30" s="123">
        <f t="shared" si="1"/>
        <v>13415</v>
      </c>
      <c r="N30" s="110"/>
      <c r="O30" s="118">
        <v>0</v>
      </c>
      <c r="P30" s="118">
        <v>0</v>
      </c>
      <c r="Q30" s="122">
        <v>0.09</v>
      </c>
      <c r="R30" s="122">
        <v>8.9870379446020443E-2</v>
      </c>
      <c r="S30" s="121">
        <v>0</v>
      </c>
      <c r="T30" s="110"/>
      <c r="U30" s="120">
        <v>71375</v>
      </c>
      <c r="V30" s="120">
        <v>0</v>
      </c>
      <c r="W30" s="120">
        <v>0</v>
      </c>
      <c r="X30" s="120">
        <v>5090</v>
      </c>
      <c r="Y30" s="120">
        <v>76465</v>
      </c>
      <c r="Z30" s="119" t="e">
        <f>SUMIF($A$10:$A$938,$A30,$Y$10:$Y$938)+SUMIF('[2]17PJ'!$B$10:$K$889,$A30,'[2]17PJ'!K$10:$K$889)</f>
        <v>#VALUE!</v>
      </c>
      <c r="AA30" s="110"/>
      <c r="AB30" s="118">
        <v>2</v>
      </c>
      <c r="AC30" s="118">
        <v>2</v>
      </c>
      <c r="AD30" s="117">
        <v>26830</v>
      </c>
      <c r="AE30" s="116"/>
      <c r="AF30" s="110"/>
      <c r="AG30" s="110"/>
      <c r="AH30" s="110"/>
      <c r="AI30" s="110"/>
      <c r="AJ30" s="110"/>
      <c r="AK30" s="110"/>
      <c r="AL30" s="110"/>
    </row>
    <row r="31" spans="1:38" s="105" customFormat="1" x14ac:dyDescent="0.25">
      <c r="A31" s="125">
        <v>410</v>
      </c>
      <c r="B31" s="125">
        <v>410057163</v>
      </c>
      <c r="C31" s="124" t="s">
        <v>21</v>
      </c>
      <c r="D31" s="125">
        <v>57</v>
      </c>
      <c r="E31" s="124" t="s">
        <v>23</v>
      </c>
      <c r="F31" s="125">
        <v>163</v>
      </c>
      <c r="G31" s="124" t="s">
        <v>27</v>
      </c>
      <c r="H31" s="118">
        <v>2.4500000000000002</v>
      </c>
      <c r="I31" s="117">
        <v>10494</v>
      </c>
      <c r="J31" s="117">
        <v>443</v>
      </c>
      <c r="K31" s="117">
        <f t="shared" si="0"/>
        <v>0</v>
      </c>
      <c r="L31" s="117">
        <v>893</v>
      </c>
      <c r="M31" s="123">
        <f t="shared" si="1"/>
        <v>11830</v>
      </c>
      <c r="N31" s="110"/>
      <c r="O31" s="118">
        <v>0</v>
      </c>
      <c r="P31" s="118">
        <v>0</v>
      </c>
      <c r="Q31" s="122">
        <v>0.18</v>
      </c>
      <c r="R31" s="122">
        <v>8.6929728917015628E-2</v>
      </c>
      <c r="S31" s="121">
        <v>0</v>
      </c>
      <c r="T31" s="110"/>
      <c r="U31" s="120">
        <v>26796</v>
      </c>
      <c r="V31" s="120">
        <v>0</v>
      </c>
      <c r="W31" s="120">
        <v>0</v>
      </c>
      <c r="X31" s="120">
        <v>2188</v>
      </c>
      <c r="Y31" s="120">
        <v>28984</v>
      </c>
      <c r="Z31" s="119" t="e">
        <f>SUMIF($A$10:$A$938,$A31,$Y$10:$Y$938)+SUMIF('[2]17PJ'!$B$10:$K$889,$A31,'[2]17PJ'!K$10:$K$889)</f>
        <v>#VALUE!</v>
      </c>
      <c r="AA31" s="110"/>
      <c r="AB31" s="118">
        <v>0</v>
      </c>
      <c r="AC31" s="118">
        <v>0</v>
      </c>
      <c r="AD31" s="117">
        <v>0</v>
      </c>
      <c r="AE31" s="116"/>
      <c r="AF31" s="110"/>
      <c r="AG31" s="110"/>
      <c r="AH31" s="110"/>
      <c r="AI31" s="110"/>
      <c r="AJ31" s="110"/>
      <c r="AK31" s="110"/>
      <c r="AL31" s="110"/>
    </row>
    <row r="32" spans="1:38" s="105" customFormat="1" x14ac:dyDescent="0.25">
      <c r="A32" s="125">
        <v>410</v>
      </c>
      <c r="B32" s="125">
        <v>410057176</v>
      </c>
      <c r="C32" s="124" t="s">
        <v>21</v>
      </c>
      <c r="D32" s="125">
        <v>57</v>
      </c>
      <c r="E32" s="124" t="s">
        <v>23</v>
      </c>
      <c r="F32" s="125">
        <v>176</v>
      </c>
      <c r="G32" s="124" t="s">
        <v>29</v>
      </c>
      <c r="H32" s="118">
        <v>2</v>
      </c>
      <c r="I32" s="117">
        <v>11288</v>
      </c>
      <c r="J32" s="117">
        <v>3729</v>
      </c>
      <c r="K32" s="117">
        <f t="shared" si="0"/>
        <v>0</v>
      </c>
      <c r="L32" s="117">
        <v>893</v>
      </c>
      <c r="M32" s="123">
        <f t="shared" si="1"/>
        <v>15910</v>
      </c>
      <c r="N32" s="110"/>
      <c r="O32" s="118">
        <v>0</v>
      </c>
      <c r="P32" s="118">
        <v>0</v>
      </c>
      <c r="Q32" s="122">
        <v>0.09</v>
      </c>
      <c r="R32" s="122">
        <v>6.645275270560716E-2</v>
      </c>
      <c r="S32" s="121">
        <v>0</v>
      </c>
      <c r="T32" s="110"/>
      <c r="U32" s="120">
        <v>30034</v>
      </c>
      <c r="V32" s="120">
        <v>0</v>
      </c>
      <c r="W32" s="120">
        <v>0</v>
      </c>
      <c r="X32" s="120">
        <v>1786</v>
      </c>
      <c r="Y32" s="120">
        <v>31820</v>
      </c>
      <c r="Z32" s="119" t="e">
        <f>SUMIF($A$10:$A$938,$A32,$Y$10:$Y$938)+SUMIF('[2]17PJ'!$B$10:$K$889,$A32,'[2]17PJ'!K$10:$K$889)</f>
        <v>#VALUE!</v>
      </c>
      <c r="AA32" s="110"/>
      <c r="AB32" s="118">
        <v>0</v>
      </c>
      <c r="AC32" s="118">
        <v>0</v>
      </c>
      <c r="AD32" s="117">
        <v>0</v>
      </c>
      <c r="AE32" s="116"/>
      <c r="AF32" s="110"/>
      <c r="AG32" s="110"/>
      <c r="AH32" s="110"/>
      <c r="AI32" s="110"/>
      <c r="AJ32" s="110"/>
      <c r="AK32" s="110"/>
      <c r="AL32" s="110"/>
    </row>
    <row r="33" spans="1:38" s="105" customFormat="1" x14ac:dyDescent="0.25">
      <c r="A33" s="125">
        <v>410</v>
      </c>
      <c r="B33" s="125">
        <v>410057248</v>
      </c>
      <c r="C33" s="124" t="s">
        <v>21</v>
      </c>
      <c r="D33" s="125">
        <v>57</v>
      </c>
      <c r="E33" s="124" t="s">
        <v>23</v>
      </c>
      <c r="F33" s="125">
        <v>248</v>
      </c>
      <c r="G33" s="124" t="s">
        <v>30</v>
      </c>
      <c r="H33" s="118">
        <v>8</v>
      </c>
      <c r="I33" s="117">
        <v>10317</v>
      </c>
      <c r="J33" s="117">
        <v>1020</v>
      </c>
      <c r="K33" s="117">
        <f t="shared" si="0"/>
        <v>0</v>
      </c>
      <c r="L33" s="117">
        <v>893</v>
      </c>
      <c r="M33" s="123">
        <f t="shared" si="1"/>
        <v>12230</v>
      </c>
      <c r="N33" s="110"/>
      <c r="O33" s="118">
        <v>0</v>
      </c>
      <c r="P33" s="118">
        <v>0</v>
      </c>
      <c r="Q33" s="122">
        <v>0.09</v>
      </c>
      <c r="R33" s="122">
        <v>3.9140350816507199E-2</v>
      </c>
      <c r="S33" s="121">
        <v>0</v>
      </c>
      <c r="T33" s="110"/>
      <c r="U33" s="120">
        <v>90696</v>
      </c>
      <c r="V33" s="120">
        <v>0</v>
      </c>
      <c r="W33" s="120">
        <v>0</v>
      </c>
      <c r="X33" s="120">
        <v>7144</v>
      </c>
      <c r="Y33" s="120">
        <v>97840</v>
      </c>
      <c r="Z33" s="119" t="e">
        <f>SUMIF($A$10:$A$938,$A33,$Y$10:$Y$938)+SUMIF('[2]17PJ'!$B$10:$K$889,$A33,'[2]17PJ'!K$10:$K$889)</f>
        <v>#VALUE!</v>
      </c>
      <c r="AA33" s="110"/>
      <c r="AB33" s="118">
        <v>0</v>
      </c>
      <c r="AC33" s="118">
        <v>0</v>
      </c>
      <c r="AD33" s="117">
        <v>0</v>
      </c>
      <c r="AE33" s="116"/>
      <c r="AF33" s="110"/>
      <c r="AG33" s="110"/>
      <c r="AH33" s="110"/>
      <c r="AI33" s="110"/>
      <c r="AJ33" s="110"/>
      <c r="AK33" s="110"/>
      <c r="AL33" s="110"/>
    </row>
    <row r="34" spans="1:38" s="105" customFormat="1" x14ac:dyDescent="0.25">
      <c r="A34" s="125">
        <v>410</v>
      </c>
      <c r="B34" s="125">
        <v>410057262</v>
      </c>
      <c r="C34" s="124" t="s">
        <v>21</v>
      </c>
      <c r="D34" s="125">
        <v>57</v>
      </c>
      <c r="E34" s="124" t="s">
        <v>23</v>
      </c>
      <c r="F34" s="125">
        <v>262</v>
      </c>
      <c r="G34" s="124" t="s">
        <v>31</v>
      </c>
      <c r="H34" s="118">
        <v>1</v>
      </c>
      <c r="I34" s="117">
        <v>8703</v>
      </c>
      <c r="J34" s="117">
        <v>4012</v>
      </c>
      <c r="K34" s="117">
        <f t="shared" si="0"/>
        <v>0</v>
      </c>
      <c r="L34" s="117">
        <v>893</v>
      </c>
      <c r="M34" s="123">
        <f t="shared" si="1"/>
        <v>13608</v>
      </c>
      <c r="N34" s="110"/>
      <c r="O34" s="118">
        <v>0</v>
      </c>
      <c r="P34" s="118">
        <v>0</v>
      </c>
      <c r="Q34" s="122">
        <v>0.09</v>
      </c>
      <c r="R34" s="122">
        <v>5.2966569410615699E-2</v>
      </c>
      <c r="S34" s="121">
        <v>0</v>
      </c>
      <c r="T34" s="110"/>
      <c r="U34" s="120">
        <v>12715</v>
      </c>
      <c r="V34" s="120">
        <v>0</v>
      </c>
      <c r="W34" s="120">
        <v>0</v>
      </c>
      <c r="X34" s="120">
        <v>893</v>
      </c>
      <c r="Y34" s="120">
        <v>13608</v>
      </c>
      <c r="Z34" s="119" t="e">
        <f>SUMIF($A$10:$A$938,$A34,$Y$10:$Y$938)+SUMIF('[2]17PJ'!$B$10:$K$889,$A34,'[2]17PJ'!K$10:$K$889)</f>
        <v>#VALUE!</v>
      </c>
      <c r="AA34" s="110"/>
      <c r="AB34" s="118">
        <v>0</v>
      </c>
      <c r="AC34" s="118">
        <v>0</v>
      </c>
      <c r="AD34" s="117">
        <v>0</v>
      </c>
      <c r="AE34" s="116"/>
      <c r="AF34" s="110"/>
      <c r="AG34" s="110"/>
      <c r="AH34" s="110"/>
      <c r="AI34" s="110"/>
      <c r="AJ34" s="110"/>
      <c r="AK34" s="110"/>
      <c r="AL34" s="110"/>
    </row>
    <row r="35" spans="1:38" s="105" customFormat="1" x14ac:dyDescent="0.25">
      <c r="A35" s="125">
        <v>410</v>
      </c>
      <c r="B35" s="125">
        <v>410057308</v>
      </c>
      <c r="C35" s="124" t="s">
        <v>21</v>
      </c>
      <c r="D35" s="125">
        <v>57</v>
      </c>
      <c r="E35" s="124" t="s">
        <v>23</v>
      </c>
      <c r="F35" s="125">
        <v>308</v>
      </c>
      <c r="G35" s="124" t="s">
        <v>32</v>
      </c>
      <c r="H35" s="118">
        <v>0.36</v>
      </c>
      <c r="I35" s="117">
        <v>12654</v>
      </c>
      <c r="J35" s="117">
        <v>7343</v>
      </c>
      <c r="K35" s="117">
        <f t="shared" si="0"/>
        <v>0</v>
      </c>
      <c r="L35" s="117">
        <v>893</v>
      </c>
      <c r="M35" s="123">
        <f t="shared" si="1"/>
        <v>20890</v>
      </c>
      <c r="N35" s="110"/>
      <c r="O35" s="118">
        <v>0</v>
      </c>
      <c r="P35" s="118">
        <v>0</v>
      </c>
      <c r="Q35" s="122">
        <v>0.09</v>
      </c>
      <c r="R35" s="122">
        <v>2.0352338655245709E-3</v>
      </c>
      <c r="S35" s="121">
        <v>0</v>
      </c>
      <c r="T35" s="110"/>
      <c r="U35" s="120">
        <v>7199</v>
      </c>
      <c r="V35" s="120">
        <v>0</v>
      </c>
      <c r="W35" s="120">
        <v>0</v>
      </c>
      <c r="X35" s="120">
        <v>321</v>
      </c>
      <c r="Y35" s="120">
        <v>7520</v>
      </c>
      <c r="Z35" s="119" t="e">
        <f>SUMIF($A$10:$A$938,$A35,$Y$10:$Y$938)+SUMIF('[2]17PJ'!$B$10:$K$889,$A35,'[2]17PJ'!K$10:$K$889)</f>
        <v>#VALUE!</v>
      </c>
      <c r="AA35" s="110"/>
      <c r="AB35" s="118">
        <v>0</v>
      </c>
      <c r="AC35" s="118">
        <v>0</v>
      </c>
      <c r="AD35" s="117">
        <v>0</v>
      </c>
      <c r="AE35" s="116"/>
      <c r="AF35" s="110"/>
      <c r="AG35" s="110"/>
      <c r="AH35" s="110"/>
      <c r="AI35" s="110"/>
      <c r="AJ35" s="110"/>
      <c r="AK35" s="110"/>
      <c r="AL35" s="110"/>
    </row>
    <row r="36" spans="1:38" s="105" customFormat="1" x14ac:dyDescent="0.25">
      <c r="A36" s="125">
        <v>412</v>
      </c>
      <c r="B36" s="125">
        <v>412035016</v>
      </c>
      <c r="C36" s="124" t="s">
        <v>34</v>
      </c>
      <c r="D36" s="125">
        <v>35</v>
      </c>
      <c r="E36" s="124" t="s">
        <v>22</v>
      </c>
      <c r="F36" s="125">
        <v>16</v>
      </c>
      <c r="G36" s="124" t="s">
        <v>187</v>
      </c>
      <c r="H36" s="118">
        <v>1.3900000000000001</v>
      </c>
      <c r="I36" s="117">
        <v>11118</v>
      </c>
      <c r="J36" s="117">
        <v>469</v>
      </c>
      <c r="K36" s="117">
        <f t="shared" si="0"/>
        <v>0</v>
      </c>
      <c r="L36" s="117">
        <v>893</v>
      </c>
      <c r="M36" s="123">
        <f t="shared" si="1"/>
        <v>12480</v>
      </c>
      <c r="N36" s="110"/>
      <c r="O36" s="118">
        <v>0</v>
      </c>
      <c r="P36" s="118">
        <v>0</v>
      </c>
      <c r="Q36" s="122">
        <v>0.09</v>
      </c>
      <c r="R36" s="122">
        <v>4.4099835533242523E-2</v>
      </c>
      <c r="S36" s="121">
        <v>0</v>
      </c>
      <c r="T36" s="110"/>
      <c r="U36" s="120">
        <v>16106</v>
      </c>
      <c r="V36" s="120">
        <v>0</v>
      </c>
      <c r="W36" s="120">
        <v>0</v>
      </c>
      <c r="X36" s="120">
        <v>1241</v>
      </c>
      <c r="Y36" s="120">
        <v>17347</v>
      </c>
      <c r="Z36" s="119" t="e">
        <f>SUMIF($A$10:$A$938,$A36,$Y$10:$Y$938)+SUMIF('[2]17PJ'!$B$10:$K$889,$A36,'[2]17PJ'!K$10:$K$889)</f>
        <v>#VALUE!</v>
      </c>
      <c r="AA36" s="110"/>
      <c r="AB36" s="118">
        <v>0</v>
      </c>
      <c r="AC36" s="118">
        <v>0</v>
      </c>
      <c r="AD36" s="117">
        <v>0</v>
      </c>
      <c r="AE36" s="116"/>
      <c r="AF36" s="110"/>
      <c r="AG36" s="110"/>
      <c r="AH36" s="110"/>
      <c r="AI36" s="110"/>
      <c r="AJ36" s="110"/>
      <c r="AK36" s="110"/>
      <c r="AL36" s="110"/>
    </row>
    <row r="37" spans="1:38" s="105" customFormat="1" x14ac:dyDescent="0.25">
      <c r="A37" s="125">
        <v>412</v>
      </c>
      <c r="B37" s="125">
        <v>412035035</v>
      </c>
      <c r="C37" s="124" t="s">
        <v>34</v>
      </c>
      <c r="D37" s="125">
        <v>35</v>
      </c>
      <c r="E37" s="124" t="s">
        <v>22</v>
      </c>
      <c r="F37" s="125">
        <v>35</v>
      </c>
      <c r="G37" s="124" t="s">
        <v>22</v>
      </c>
      <c r="H37" s="118">
        <v>481.93999999999994</v>
      </c>
      <c r="I37" s="117">
        <v>11529</v>
      </c>
      <c r="J37" s="117">
        <v>4053</v>
      </c>
      <c r="K37" s="117">
        <f t="shared" si="0"/>
        <v>0</v>
      </c>
      <c r="L37" s="117">
        <v>893</v>
      </c>
      <c r="M37" s="123">
        <f t="shared" si="1"/>
        <v>16475</v>
      </c>
      <c r="N37" s="110"/>
      <c r="O37" s="118">
        <v>0</v>
      </c>
      <c r="P37" s="118">
        <v>0</v>
      </c>
      <c r="Q37" s="122">
        <v>0.18</v>
      </c>
      <c r="R37" s="122">
        <v>0.14456084490991788</v>
      </c>
      <c r="S37" s="121">
        <v>0</v>
      </c>
      <c r="T37" s="110"/>
      <c r="U37" s="120">
        <v>7509591</v>
      </c>
      <c r="V37" s="120">
        <v>0</v>
      </c>
      <c r="W37" s="120">
        <v>0</v>
      </c>
      <c r="X37" s="120">
        <v>430376</v>
      </c>
      <c r="Y37" s="120">
        <v>7939967</v>
      </c>
      <c r="Z37" s="119" t="e">
        <f>SUMIF($A$10:$A$938,$A37,$Y$10:$Y$938)+SUMIF('[2]17PJ'!$B$10:$K$889,$A37,'[2]17PJ'!K$10:$K$889)</f>
        <v>#VALUE!</v>
      </c>
      <c r="AA37" s="110"/>
      <c r="AB37" s="118">
        <v>0</v>
      </c>
      <c r="AC37" s="118">
        <v>0</v>
      </c>
      <c r="AD37" s="117">
        <v>0</v>
      </c>
      <c r="AE37" s="116"/>
      <c r="AF37" s="110"/>
      <c r="AG37" s="110"/>
      <c r="AH37" s="110"/>
      <c r="AI37" s="110"/>
      <c r="AJ37" s="110"/>
      <c r="AK37" s="110"/>
      <c r="AL37" s="110"/>
    </row>
    <row r="38" spans="1:38" s="105" customFormat="1" x14ac:dyDescent="0.25">
      <c r="A38" s="125">
        <v>412</v>
      </c>
      <c r="B38" s="125">
        <v>412035044</v>
      </c>
      <c r="C38" s="124" t="s">
        <v>34</v>
      </c>
      <c r="D38" s="125">
        <v>35</v>
      </c>
      <c r="E38" s="124" t="s">
        <v>22</v>
      </c>
      <c r="F38" s="125">
        <v>44</v>
      </c>
      <c r="G38" s="124" t="s">
        <v>35</v>
      </c>
      <c r="H38" s="118">
        <v>6.8599999999999994</v>
      </c>
      <c r="I38" s="117">
        <v>8621</v>
      </c>
      <c r="J38" s="117">
        <v>197</v>
      </c>
      <c r="K38" s="117">
        <f t="shared" si="0"/>
        <v>0</v>
      </c>
      <c r="L38" s="117">
        <v>893</v>
      </c>
      <c r="M38" s="123">
        <f t="shared" si="1"/>
        <v>9711</v>
      </c>
      <c r="N38" s="110"/>
      <c r="O38" s="118">
        <v>0</v>
      </c>
      <c r="P38" s="118">
        <v>0</v>
      </c>
      <c r="Q38" s="122">
        <v>0.09</v>
      </c>
      <c r="R38" s="122">
        <v>4.5747299026763673E-2</v>
      </c>
      <c r="S38" s="121">
        <v>0</v>
      </c>
      <c r="T38" s="110"/>
      <c r="U38" s="120">
        <v>60491</v>
      </c>
      <c r="V38" s="120">
        <v>0</v>
      </c>
      <c r="W38" s="120">
        <v>0</v>
      </c>
      <c r="X38" s="120">
        <v>6126</v>
      </c>
      <c r="Y38" s="120">
        <v>66617</v>
      </c>
      <c r="Z38" s="119" t="e">
        <f>SUMIF($A$10:$A$938,$A38,$Y$10:$Y$938)+SUMIF('[2]17PJ'!$B$10:$K$889,$A38,'[2]17PJ'!K$10:$K$889)</f>
        <v>#VALUE!</v>
      </c>
      <c r="AA38" s="110"/>
      <c r="AB38" s="118">
        <v>0</v>
      </c>
      <c r="AC38" s="118">
        <v>0</v>
      </c>
      <c r="AD38" s="117">
        <v>0</v>
      </c>
      <c r="AE38" s="116"/>
      <c r="AF38" s="110"/>
      <c r="AG38" s="110"/>
      <c r="AH38" s="110"/>
      <c r="AI38" s="110"/>
      <c r="AJ38" s="110"/>
      <c r="AK38" s="110"/>
      <c r="AL38" s="110"/>
    </row>
    <row r="39" spans="1:38" s="105" customFormat="1" x14ac:dyDescent="0.25">
      <c r="A39" s="125">
        <v>412</v>
      </c>
      <c r="B39" s="125">
        <v>412035046</v>
      </c>
      <c r="C39" s="124" t="s">
        <v>34</v>
      </c>
      <c r="D39" s="125">
        <v>35</v>
      </c>
      <c r="E39" s="124" t="s">
        <v>22</v>
      </c>
      <c r="F39" s="125">
        <v>46</v>
      </c>
      <c r="G39" s="124" t="s">
        <v>36</v>
      </c>
      <c r="H39" s="118">
        <v>1</v>
      </c>
      <c r="I39" s="117">
        <v>10054</v>
      </c>
      <c r="J39" s="117">
        <v>7641</v>
      </c>
      <c r="K39" s="117">
        <f t="shared" si="0"/>
        <v>0</v>
      </c>
      <c r="L39" s="117">
        <v>893</v>
      </c>
      <c r="M39" s="123">
        <f t="shared" si="1"/>
        <v>18588</v>
      </c>
      <c r="N39" s="110"/>
      <c r="O39" s="118">
        <v>0</v>
      </c>
      <c r="P39" s="118">
        <v>0</v>
      </c>
      <c r="Q39" s="122">
        <v>0.09</v>
      </c>
      <c r="R39" s="122">
        <v>4.5721820954575413E-4</v>
      </c>
      <c r="S39" s="121">
        <v>0</v>
      </c>
      <c r="T39" s="110"/>
      <c r="U39" s="120">
        <v>17695</v>
      </c>
      <c r="V39" s="120">
        <v>0</v>
      </c>
      <c r="W39" s="120">
        <v>0</v>
      </c>
      <c r="X39" s="120">
        <v>893</v>
      </c>
      <c r="Y39" s="120">
        <v>18588</v>
      </c>
      <c r="Z39" s="119" t="e">
        <f>SUMIF($A$10:$A$938,$A39,$Y$10:$Y$938)+SUMIF('[2]17PJ'!$B$10:$K$889,$A39,'[2]17PJ'!K$10:$K$889)</f>
        <v>#VALUE!</v>
      </c>
      <c r="AA39" s="110"/>
      <c r="AB39" s="118">
        <v>0</v>
      </c>
      <c r="AC39" s="118">
        <v>0</v>
      </c>
      <c r="AD39" s="117">
        <v>0</v>
      </c>
      <c r="AE39" s="116"/>
      <c r="AF39" s="110"/>
      <c r="AG39" s="110"/>
      <c r="AH39" s="110"/>
      <c r="AI39" s="110"/>
      <c r="AJ39" s="110"/>
      <c r="AK39" s="110"/>
      <c r="AL39" s="110"/>
    </row>
    <row r="40" spans="1:38" s="105" customFormat="1" x14ac:dyDescent="0.25">
      <c r="A40" s="125">
        <v>412</v>
      </c>
      <c r="B40" s="125">
        <v>412035057</v>
      </c>
      <c r="C40" s="124" t="s">
        <v>34</v>
      </c>
      <c r="D40" s="125">
        <v>35</v>
      </c>
      <c r="E40" s="124" t="s">
        <v>22</v>
      </c>
      <c r="F40" s="125">
        <v>57</v>
      </c>
      <c r="G40" s="124" t="s">
        <v>23</v>
      </c>
      <c r="H40" s="118">
        <v>1.52</v>
      </c>
      <c r="I40" s="117">
        <v>12260</v>
      </c>
      <c r="J40" s="117">
        <v>624</v>
      </c>
      <c r="K40" s="117">
        <f t="shared" si="0"/>
        <v>0</v>
      </c>
      <c r="L40" s="117">
        <v>893</v>
      </c>
      <c r="M40" s="123">
        <f t="shared" si="1"/>
        <v>13777</v>
      </c>
      <c r="N40" s="110"/>
      <c r="O40" s="118">
        <v>0</v>
      </c>
      <c r="P40" s="118">
        <v>0</v>
      </c>
      <c r="Q40" s="122">
        <v>0.18</v>
      </c>
      <c r="R40" s="122">
        <v>0.11752257884657875</v>
      </c>
      <c r="S40" s="121">
        <v>0</v>
      </c>
      <c r="T40" s="110"/>
      <c r="U40" s="120">
        <v>19584</v>
      </c>
      <c r="V40" s="120">
        <v>0</v>
      </c>
      <c r="W40" s="120">
        <v>0</v>
      </c>
      <c r="X40" s="120">
        <v>1357</v>
      </c>
      <c r="Y40" s="120">
        <v>20941</v>
      </c>
      <c r="Z40" s="119" t="e">
        <f>SUMIF($A$10:$A$938,$A40,$Y$10:$Y$938)+SUMIF('[2]17PJ'!$B$10:$K$889,$A40,'[2]17PJ'!K$10:$K$889)</f>
        <v>#VALUE!</v>
      </c>
      <c r="AA40" s="110"/>
      <c r="AB40" s="118">
        <v>0</v>
      </c>
      <c r="AC40" s="118">
        <v>0</v>
      </c>
      <c r="AD40" s="117">
        <v>0</v>
      </c>
      <c r="AE40" s="116"/>
      <c r="AF40" s="110"/>
      <c r="AG40" s="110"/>
      <c r="AH40" s="110"/>
      <c r="AI40" s="110"/>
      <c r="AJ40" s="110"/>
      <c r="AK40" s="110"/>
      <c r="AL40" s="110"/>
    </row>
    <row r="41" spans="1:38" s="105" customFormat="1" x14ac:dyDescent="0.25">
      <c r="A41" s="125">
        <v>412</v>
      </c>
      <c r="B41" s="125">
        <v>412035073</v>
      </c>
      <c r="C41" s="124" t="s">
        <v>34</v>
      </c>
      <c r="D41" s="125">
        <v>35</v>
      </c>
      <c r="E41" s="124" t="s">
        <v>22</v>
      </c>
      <c r="F41" s="125">
        <v>73</v>
      </c>
      <c r="G41" s="124" t="s">
        <v>37</v>
      </c>
      <c r="H41" s="118">
        <v>2</v>
      </c>
      <c r="I41" s="117">
        <v>10347</v>
      </c>
      <c r="J41" s="117">
        <v>8051</v>
      </c>
      <c r="K41" s="117">
        <f t="shared" si="0"/>
        <v>0</v>
      </c>
      <c r="L41" s="117">
        <v>893</v>
      </c>
      <c r="M41" s="123">
        <f t="shared" si="1"/>
        <v>19291</v>
      </c>
      <c r="N41" s="110"/>
      <c r="O41" s="118">
        <v>0</v>
      </c>
      <c r="P41" s="118">
        <v>0</v>
      </c>
      <c r="Q41" s="122">
        <v>0.09</v>
      </c>
      <c r="R41" s="122">
        <v>6.0798101377384835E-3</v>
      </c>
      <c r="S41" s="121">
        <v>0</v>
      </c>
      <c r="T41" s="110"/>
      <c r="U41" s="120">
        <v>36796</v>
      </c>
      <c r="V41" s="120">
        <v>0</v>
      </c>
      <c r="W41" s="120">
        <v>0</v>
      </c>
      <c r="X41" s="120">
        <v>1786</v>
      </c>
      <c r="Y41" s="120">
        <v>38582</v>
      </c>
      <c r="Z41" s="119" t="e">
        <f>SUMIF($A$10:$A$938,$A41,$Y$10:$Y$938)+SUMIF('[2]17PJ'!$B$10:$K$889,$A41,'[2]17PJ'!K$10:$K$889)</f>
        <v>#VALUE!</v>
      </c>
      <c r="AA41" s="110"/>
      <c r="AB41" s="118">
        <v>0</v>
      </c>
      <c r="AC41" s="118">
        <v>0</v>
      </c>
      <c r="AD41" s="117">
        <v>0</v>
      </c>
      <c r="AE41" s="116"/>
      <c r="AF41" s="110"/>
      <c r="AG41" s="110"/>
      <c r="AH41" s="110"/>
      <c r="AI41" s="110"/>
      <c r="AJ41" s="110"/>
      <c r="AK41" s="110"/>
      <c r="AL41" s="110"/>
    </row>
    <row r="42" spans="1:38" s="105" customFormat="1" x14ac:dyDescent="0.25">
      <c r="A42" s="125">
        <v>412</v>
      </c>
      <c r="B42" s="125">
        <v>412035165</v>
      </c>
      <c r="C42" s="124" t="s">
        <v>34</v>
      </c>
      <c r="D42" s="125">
        <v>35</v>
      </c>
      <c r="E42" s="124" t="s">
        <v>22</v>
      </c>
      <c r="F42" s="125">
        <v>165</v>
      </c>
      <c r="G42" s="124" t="s">
        <v>28</v>
      </c>
      <c r="H42" s="118">
        <v>0.93</v>
      </c>
      <c r="I42" s="117">
        <v>11598</v>
      </c>
      <c r="J42" s="117">
        <v>632</v>
      </c>
      <c r="K42" s="117">
        <f t="shared" si="0"/>
        <v>0</v>
      </c>
      <c r="L42" s="117">
        <v>893</v>
      </c>
      <c r="M42" s="123">
        <f t="shared" si="1"/>
        <v>13123</v>
      </c>
      <c r="N42" s="110"/>
      <c r="O42" s="118">
        <v>0</v>
      </c>
      <c r="P42" s="118">
        <v>0</v>
      </c>
      <c r="Q42" s="122">
        <v>9.8299999999999998E-2</v>
      </c>
      <c r="R42" s="122">
        <v>9.8201070211486718E-2</v>
      </c>
      <c r="S42" s="121">
        <v>0</v>
      </c>
      <c r="T42" s="110"/>
      <c r="U42" s="120">
        <v>11374</v>
      </c>
      <c r="V42" s="120">
        <v>0</v>
      </c>
      <c r="W42" s="120">
        <v>0</v>
      </c>
      <c r="X42" s="120">
        <v>830</v>
      </c>
      <c r="Y42" s="120">
        <v>12204</v>
      </c>
      <c r="Z42" s="119" t="e">
        <f>SUMIF($A$10:$A$938,$A42,$Y$10:$Y$938)+SUMIF('[2]17PJ'!$B$10:$K$889,$A42,'[2]17PJ'!K$10:$K$889)</f>
        <v>#VALUE!</v>
      </c>
      <c r="AA42" s="110"/>
      <c r="AB42" s="118">
        <v>0</v>
      </c>
      <c r="AC42" s="118">
        <v>0</v>
      </c>
      <c r="AD42" s="117">
        <v>0</v>
      </c>
      <c r="AE42" s="116"/>
      <c r="AF42" s="110"/>
      <c r="AG42" s="110"/>
      <c r="AH42" s="110"/>
      <c r="AI42" s="110"/>
      <c r="AJ42" s="110"/>
      <c r="AK42" s="110"/>
      <c r="AL42" s="110"/>
    </row>
    <row r="43" spans="1:38" s="105" customFormat="1" x14ac:dyDescent="0.25">
      <c r="A43" s="125">
        <v>412</v>
      </c>
      <c r="B43" s="125">
        <v>412035189</v>
      </c>
      <c r="C43" s="124" t="s">
        <v>34</v>
      </c>
      <c r="D43" s="125">
        <v>35</v>
      </c>
      <c r="E43" s="124" t="s">
        <v>22</v>
      </c>
      <c r="F43" s="125">
        <v>189</v>
      </c>
      <c r="G43" s="124" t="s">
        <v>38</v>
      </c>
      <c r="H43" s="118">
        <v>3.56</v>
      </c>
      <c r="I43" s="117">
        <v>9832</v>
      </c>
      <c r="J43" s="117">
        <v>3939</v>
      </c>
      <c r="K43" s="117">
        <f t="shared" si="0"/>
        <v>0</v>
      </c>
      <c r="L43" s="117">
        <v>893</v>
      </c>
      <c r="M43" s="123">
        <f t="shared" si="1"/>
        <v>14664</v>
      </c>
      <c r="N43" s="110"/>
      <c r="O43" s="118">
        <v>0</v>
      </c>
      <c r="P43" s="118">
        <v>0</v>
      </c>
      <c r="Q43" s="122">
        <v>0.09</v>
      </c>
      <c r="R43" s="122">
        <v>2.9108240576110694E-3</v>
      </c>
      <c r="S43" s="121">
        <v>0</v>
      </c>
      <c r="T43" s="110"/>
      <c r="U43" s="120">
        <v>49025</v>
      </c>
      <c r="V43" s="120">
        <v>0</v>
      </c>
      <c r="W43" s="120">
        <v>0</v>
      </c>
      <c r="X43" s="120">
        <v>3179</v>
      </c>
      <c r="Y43" s="120">
        <v>52204</v>
      </c>
      <c r="Z43" s="119" t="e">
        <f>SUMIF($A$10:$A$938,$A43,$Y$10:$Y$938)+SUMIF('[2]17PJ'!$B$10:$K$889,$A43,'[2]17PJ'!K$10:$K$889)</f>
        <v>#VALUE!</v>
      </c>
      <c r="AA43" s="110"/>
      <c r="AB43" s="118">
        <v>0</v>
      </c>
      <c r="AC43" s="118">
        <v>0</v>
      </c>
      <c r="AD43" s="117">
        <v>0</v>
      </c>
      <c r="AE43" s="116"/>
      <c r="AF43" s="110"/>
      <c r="AG43" s="110"/>
      <c r="AH43" s="110"/>
      <c r="AI43" s="110"/>
      <c r="AJ43" s="110"/>
      <c r="AK43" s="110"/>
      <c r="AL43" s="110"/>
    </row>
    <row r="44" spans="1:38" s="105" customFormat="1" x14ac:dyDescent="0.25">
      <c r="A44" s="125">
        <v>412</v>
      </c>
      <c r="B44" s="125">
        <v>412035207</v>
      </c>
      <c r="C44" s="124" t="s">
        <v>34</v>
      </c>
      <c r="D44" s="125">
        <v>35</v>
      </c>
      <c r="E44" s="124" t="s">
        <v>22</v>
      </c>
      <c r="F44" s="125">
        <v>207</v>
      </c>
      <c r="G44" s="124" t="s">
        <v>40</v>
      </c>
      <c r="H44" s="118">
        <v>7.0000000000000007E-2</v>
      </c>
      <c r="I44" s="117">
        <v>14923</v>
      </c>
      <c r="J44" s="117">
        <v>9647</v>
      </c>
      <c r="K44" s="117">
        <f t="shared" si="0"/>
        <v>0</v>
      </c>
      <c r="L44" s="117">
        <v>893</v>
      </c>
      <c r="M44" s="123">
        <f t="shared" si="1"/>
        <v>25463</v>
      </c>
      <c r="N44" s="110"/>
      <c r="O44" s="118">
        <v>0</v>
      </c>
      <c r="P44" s="118">
        <v>0</v>
      </c>
      <c r="Q44" s="122">
        <v>0.09</v>
      </c>
      <c r="R44" s="122">
        <v>1.0169667554738609E-4</v>
      </c>
      <c r="S44" s="121">
        <v>0</v>
      </c>
      <c r="T44" s="110"/>
      <c r="U44" s="120">
        <v>1720</v>
      </c>
      <c r="V44" s="120">
        <v>0</v>
      </c>
      <c r="W44" s="120">
        <v>0</v>
      </c>
      <c r="X44" s="120">
        <v>63</v>
      </c>
      <c r="Y44" s="120">
        <v>1783</v>
      </c>
      <c r="Z44" s="119" t="e">
        <f>SUMIF($A$10:$A$938,$A44,$Y$10:$Y$938)+SUMIF('[2]17PJ'!$B$10:$K$889,$A44,'[2]17PJ'!K$10:$K$889)</f>
        <v>#VALUE!</v>
      </c>
      <c r="AA44" s="110"/>
      <c r="AB44" s="118">
        <v>0</v>
      </c>
      <c r="AC44" s="118">
        <v>0</v>
      </c>
      <c r="AD44" s="117">
        <v>0</v>
      </c>
      <c r="AE44" s="116"/>
      <c r="AF44" s="110"/>
      <c r="AG44" s="110"/>
      <c r="AH44" s="110"/>
      <c r="AI44" s="110"/>
      <c r="AJ44" s="110"/>
      <c r="AK44" s="110"/>
      <c r="AL44" s="110"/>
    </row>
    <row r="45" spans="1:38" s="105" customFormat="1" x14ac:dyDescent="0.25">
      <c r="A45" s="125">
        <v>412</v>
      </c>
      <c r="B45" s="125">
        <v>412035220</v>
      </c>
      <c r="C45" s="124" t="s">
        <v>34</v>
      </c>
      <c r="D45" s="125">
        <v>35</v>
      </c>
      <c r="E45" s="124" t="s">
        <v>22</v>
      </c>
      <c r="F45" s="125">
        <v>220</v>
      </c>
      <c r="G45" s="124" t="s">
        <v>42</v>
      </c>
      <c r="H45" s="118">
        <v>5</v>
      </c>
      <c r="I45" s="117">
        <v>11904</v>
      </c>
      <c r="J45" s="117">
        <v>4846</v>
      </c>
      <c r="K45" s="117">
        <f t="shared" si="0"/>
        <v>0</v>
      </c>
      <c r="L45" s="117">
        <v>893</v>
      </c>
      <c r="M45" s="123">
        <f t="shared" si="1"/>
        <v>17643</v>
      </c>
      <c r="N45" s="110"/>
      <c r="O45" s="118">
        <v>0</v>
      </c>
      <c r="P45" s="118">
        <v>0</v>
      </c>
      <c r="Q45" s="122">
        <v>0.09</v>
      </c>
      <c r="R45" s="122">
        <v>1.1758606395051932E-2</v>
      </c>
      <c r="S45" s="121">
        <v>0</v>
      </c>
      <c r="T45" s="110"/>
      <c r="U45" s="120">
        <v>83750</v>
      </c>
      <c r="V45" s="120">
        <v>0</v>
      </c>
      <c r="W45" s="120">
        <v>0</v>
      </c>
      <c r="X45" s="120">
        <v>4465</v>
      </c>
      <c r="Y45" s="120">
        <v>88215</v>
      </c>
      <c r="Z45" s="119" t="e">
        <f>SUMIF($A$10:$A$938,$A45,$Y$10:$Y$938)+SUMIF('[2]17PJ'!$B$10:$K$889,$A45,'[2]17PJ'!K$10:$K$889)</f>
        <v>#VALUE!</v>
      </c>
      <c r="AA45" s="110"/>
      <c r="AB45" s="118">
        <v>0</v>
      </c>
      <c r="AC45" s="118">
        <v>0</v>
      </c>
      <c r="AD45" s="117">
        <v>0</v>
      </c>
      <c r="AE45" s="116"/>
      <c r="AF45" s="110"/>
      <c r="AG45" s="110"/>
      <c r="AH45" s="110"/>
      <c r="AI45" s="110"/>
      <c r="AJ45" s="110"/>
      <c r="AK45" s="110"/>
      <c r="AL45" s="110"/>
    </row>
    <row r="46" spans="1:38" s="105" customFormat="1" x14ac:dyDescent="0.25">
      <c r="A46" s="125">
        <v>412</v>
      </c>
      <c r="B46" s="125">
        <v>412035244</v>
      </c>
      <c r="C46" s="124" t="s">
        <v>34</v>
      </c>
      <c r="D46" s="125">
        <v>35</v>
      </c>
      <c r="E46" s="124" t="s">
        <v>22</v>
      </c>
      <c r="F46" s="125">
        <v>244</v>
      </c>
      <c r="G46" s="124" t="s">
        <v>43</v>
      </c>
      <c r="H46" s="118">
        <v>8.0599999999999987</v>
      </c>
      <c r="I46" s="117">
        <v>11622</v>
      </c>
      <c r="J46" s="117">
        <v>4709</v>
      </c>
      <c r="K46" s="117">
        <f t="shared" si="0"/>
        <v>0</v>
      </c>
      <c r="L46" s="117">
        <v>893</v>
      </c>
      <c r="M46" s="123">
        <f t="shared" si="1"/>
        <v>17224</v>
      </c>
      <c r="N46" s="110"/>
      <c r="O46" s="118">
        <v>0</v>
      </c>
      <c r="P46" s="118">
        <v>0</v>
      </c>
      <c r="Q46" s="122">
        <v>0.18</v>
      </c>
      <c r="R46" s="122">
        <v>9.1081897987744451E-2</v>
      </c>
      <c r="S46" s="121">
        <v>0</v>
      </c>
      <c r="T46" s="110"/>
      <c r="U46" s="120">
        <v>131628</v>
      </c>
      <c r="V46" s="120">
        <v>0</v>
      </c>
      <c r="W46" s="120">
        <v>0</v>
      </c>
      <c r="X46" s="120">
        <v>7197</v>
      </c>
      <c r="Y46" s="120">
        <v>138825</v>
      </c>
      <c r="Z46" s="119" t="e">
        <f>SUMIF($A$10:$A$938,$A46,$Y$10:$Y$938)+SUMIF('[2]17PJ'!$B$10:$K$889,$A46,'[2]17PJ'!K$10:$K$889)</f>
        <v>#VALUE!</v>
      </c>
      <c r="AA46" s="110"/>
      <c r="AB46" s="118">
        <v>0</v>
      </c>
      <c r="AC46" s="118">
        <v>0</v>
      </c>
      <c r="AD46" s="117">
        <v>0</v>
      </c>
      <c r="AE46" s="116"/>
      <c r="AF46" s="110"/>
      <c r="AG46" s="110"/>
      <c r="AH46" s="110"/>
      <c r="AI46" s="110"/>
      <c r="AJ46" s="110"/>
      <c r="AK46" s="110"/>
      <c r="AL46" s="110"/>
    </row>
    <row r="47" spans="1:38" s="105" customFormat="1" x14ac:dyDescent="0.25">
      <c r="A47" s="125">
        <v>412</v>
      </c>
      <c r="B47" s="125">
        <v>412035285</v>
      </c>
      <c r="C47" s="124" t="s">
        <v>34</v>
      </c>
      <c r="D47" s="125">
        <v>35</v>
      </c>
      <c r="E47" s="124" t="s">
        <v>22</v>
      </c>
      <c r="F47" s="125">
        <v>285</v>
      </c>
      <c r="G47" s="124" t="s">
        <v>44</v>
      </c>
      <c r="H47" s="118">
        <v>7</v>
      </c>
      <c r="I47" s="117">
        <v>9625</v>
      </c>
      <c r="J47" s="117">
        <v>2948</v>
      </c>
      <c r="K47" s="117">
        <f t="shared" si="0"/>
        <v>0</v>
      </c>
      <c r="L47" s="117">
        <v>893</v>
      </c>
      <c r="M47" s="123">
        <f t="shared" si="1"/>
        <v>13466</v>
      </c>
      <c r="N47" s="110"/>
      <c r="O47" s="118">
        <v>0</v>
      </c>
      <c r="P47" s="118">
        <v>0</v>
      </c>
      <c r="Q47" s="122">
        <v>0.09</v>
      </c>
      <c r="R47" s="122">
        <v>2.9773128157862844E-2</v>
      </c>
      <c r="S47" s="121">
        <v>0</v>
      </c>
      <c r="T47" s="110"/>
      <c r="U47" s="120">
        <v>88011</v>
      </c>
      <c r="V47" s="120">
        <v>0</v>
      </c>
      <c r="W47" s="120">
        <v>0</v>
      </c>
      <c r="X47" s="120">
        <v>6251</v>
      </c>
      <c r="Y47" s="120">
        <v>94262</v>
      </c>
      <c r="Z47" s="119" t="e">
        <f>SUMIF($A$10:$A$938,$A47,$Y$10:$Y$938)+SUMIF('[2]17PJ'!$B$10:$K$889,$A47,'[2]17PJ'!K$10:$K$889)</f>
        <v>#VALUE!</v>
      </c>
      <c r="AA47" s="110"/>
      <c r="AB47" s="118">
        <v>0</v>
      </c>
      <c r="AC47" s="118">
        <v>0</v>
      </c>
      <c r="AD47" s="117">
        <v>0</v>
      </c>
      <c r="AE47" s="116"/>
      <c r="AF47" s="110"/>
      <c r="AG47" s="110"/>
      <c r="AH47" s="110"/>
      <c r="AI47" s="110"/>
      <c r="AJ47" s="110"/>
      <c r="AK47" s="110"/>
      <c r="AL47" s="110"/>
    </row>
    <row r="48" spans="1:38" s="105" customFormat="1" x14ac:dyDescent="0.25">
      <c r="A48" s="125">
        <v>412</v>
      </c>
      <c r="B48" s="125">
        <v>412035293</v>
      </c>
      <c r="C48" s="124" t="s">
        <v>34</v>
      </c>
      <c r="D48" s="125">
        <v>35</v>
      </c>
      <c r="E48" s="124" t="s">
        <v>22</v>
      </c>
      <c r="F48" s="125">
        <v>293</v>
      </c>
      <c r="G48" s="124" t="s">
        <v>45</v>
      </c>
      <c r="H48" s="118">
        <v>0.99</v>
      </c>
      <c r="I48" s="117">
        <v>11386</v>
      </c>
      <c r="J48" s="117">
        <v>978</v>
      </c>
      <c r="K48" s="117">
        <f t="shared" si="0"/>
        <v>0</v>
      </c>
      <c r="L48" s="117">
        <v>893</v>
      </c>
      <c r="M48" s="123">
        <f t="shared" si="1"/>
        <v>13257</v>
      </c>
      <c r="N48" s="110"/>
      <c r="O48" s="118">
        <v>0</v>
      </c>
      <c r="P48" s="118">
        <v>0</v>
      </c>
      <c r="Q48" s="122">
        <v>0.18</v>
      </c>
      <c r="R48" s="122">
        <v>3.4719512741899256E-3</v>
      </c>
      <c r="S48" s="121">
        <v>0</v>
      </c>
      <c r="T48" s="110"/>
      <c r="U48" s="120">
        <v>12240</v>
      </c>
      <c r="V48" s="120">
        <v>0</v>
      </c>
      <c r="W48" s="120">
        <v>0</v>
      </c>
      <c r="X48" s="120">
        <v>884</v>
      </c>
      <c r="Y48" s="120">
        <v>13124</v>
      </c>
      <c r="Z48" s="119" t="e">
        <f>SUMIF($A$10:$A$938,$A48,$Y$10:$Y$938)+SUMIF('[2]17PJ'!$B$10:$K$889,$A48,'[2]17PJ'!K$10:$K$889)</f>
        <v>#VALUE!</v>
      </c>
      <c r="AA48" s="110"/>
      <c r="AB48" s="118">
        <v>0</v>
      </c>
      <c r="AC48" s="118">
        <v>0</v>
      </c>
      <c r="AD48" s="117">
        <v>0</v>
      </c>
      <c r="AE48" s="116"/>
      <c r="AF48" s="110"/>
      <c r="AG48" s="110"/>
      <c r="AH48" s="110"/>
      <c r="AI48" s="110"/>
      <c r="AJ48" s="110"/>
      <c r="AK48" s="110"/>
      <c r="AL48" s="110"/>
    </row>
    <row r="49" spans="1:38" s="105" customFormat="1" x14ac:dyDescent="0.25">
      <c r="A49" s="125">
        <v>412</v>
      </c>
      <c r="B49" s="125">
        <v>412035308</v>
      </c>
      <c r="C49" s="124" t="s">
        <v>34</v>
      </c>
      <c r="D49" s="125">
        <v>35</v>
      </c>
      <c r="E49" s="124" t="s">
        <v>22</v>
      </c>
      <c r="F49" s="125">
        <v>308</v>
      </c>
      <c r="G49" s="124" t="s">
        <v>32</v>
      </c>
      <c r="H49" s="118">
        <v>0.4</v>
      </c>
      <c r="I49" s="117">
        <v>11954</v>
      </c>
      <c r="J49" s="117">
        <v>6937</v>
      </c>
      <c r="K49" s="117">
        <f t="shared" si="0"/>
        <v>0</v>
      </c>
      <c r="L49" s="117">
        <v>893</v>
      </c>
      <c r="M49" s="123">
        <f t="shared" si="1"/>
        <v>19784</v>
      </c>
      <c r="N49" s="110"/>
      <c r="O49" s="118">
        <v>0</v>
      </c>
      <c r="P49" s="118">
        <v>0</v>
      </c>
      <c r="Q49" s="122">
        <v>0.09</v>
      </c>
      <c r="R49" s="122">
        <v>2.0352338655245709E-3</v>
      </c>
      <c r="S49" s="121">
        <v>0</v>
      </c>
      <c r="T49" s="110"/>
      <c r="U49" s="120">
        <v>7556</v>
      </c>
      <c r="V49" s="120">
        <v>0</v>
      </c>
      <c r="W49" s="120">
        <v>0</v>
      </c>
      <c r="X49" s="120">
        <v>357</v>
      </c>
      <c r="Y49" s="120">
        <v>7913</v>
      </c>
      <c r="Z49" s="119" t="e">
        <f>SUMIF($A$10:$A$938,$A49,$Y$10:$Y$938)+SUMIF('[2]17PJ'!$B$10:$K$889,$A49,'[2]17PJ'!K$10:$K$889)</f>
        <v>#VALUE!</v>
      </c>
      <c r="AA49" s="110"/>
      <c r="AB49" s="118">
        <v>0</v>
      </c>
      <c r="AC49" s="118">
        <v>0</v>
      </c>
      <c r="AD49" s="117">
        <v>0</v>
      </c>
      <c r="AE49" s="116"/>
      <c r="AF49" s="110"/>
      <c r="AG49" s="110"/>
      <c r="AH49" s="110"/>
      <c r="AI49" s="110"/>
      <c r="AJ49" s="110"/>
      <c r="AK49" s="110"/>
      <c r="AL49" s="110"/>
    </row>
    <row r="50" spans="1:38" s="105" customFormat="1" x14ac:dyDescent="0.25">
      <c r="A50" s="125">
        <v>412</v>
      </c>
      <c r="B50" s="125">
        <v>412035314</v>
      </c>
      <c r="C50" s="124" t="s">
        <v>34</v>
      </c>
      <c r="D50" s="125">
        <v>35</v>
      </c>
      <c r="E50" s="124" t="s">
        <v>22</v>
      </c>
      <c r="F50" s="125">
        <v>314</v>
      </c>
      <c r="G50" s="124" t="s">
        <v>46</v>
      </c>
      <c r="H50" s="118">
        <v>1.5</v>
      </c>
      <c r="I50" s="117">
        <v>13106</v>
      </c>
      <c r="J50" s="117">
        <v>10168</v>
      </c>
      <c r="K50" s="117">
        <f t="shared" si="0"/>
        <v>0</v>
      </c>
      <c r="L50" s="117">
        <v>893</v>
      </c>
      <c r="M50" s="123">
        <f t="shared" si="1"/>
        <v>24167</v>
      </c>
      <c r="N50" s="110"/>
      <c r="O50" s="118">
        <v>0</v>
      </c>
      <c r="P50" s="118">
        <v>0</v>
      </c>
      <c r="Q50" s="122">
        <v>0.09</v>
      </c>
      <c r="R50" s="122">
        <v>4.7700631071184215E-3</v>
      </c>
      <c r="S50" s="121">
        <v>0</v>
      </c>
      <c r="T50" s="110"/>
      <c r="U50" s="120">
        <v>34911</v>
      </c>
      <c r="V50" s="120">
        <v>0</v>
      </c>
      <c r="W50" s="120">
        <v>0</v>
      </c>
      <c r="X50" s="120">
        <v>1340</v>
      </c>
      <c r="Y50" s="120">
        <v>36251</v>
      </c>
      <c r="Z50" s="119" t="e">
        <f>SUMIF($A$10:$A$938,$A50,$Y$10:$Y$938)+SUMIF('[2]17PJ'!$B$10:$K$889,$A50,'[2]17PJ'!K$10:$K$889)</f>
        <v>#VALUE!</v>
      </c>
      <c r="AA50" s="110"/>
      <c r="AB50" s="118">
        <v>0</v>
      </c>
      <c r="AC50" s="118">
        <v>0</v>
      </c>
      <c r="AD50" s="117">
        <v>0</v>
      </c>
      <c r="AE50" s="116"/>
      <c r="AF50" s="110"/>
      <c r="AG50" s="110"/>
      <c r="AH50" s="110"/>
      <c r="AI50" s="110"/>
      <c r="AJ50" s="110"/>
      <c r="AK50" s="110"/>
      <c r="AL50" s="110"/>
    </row>
    <row r="51" spans="1:38" s="105" customFormat="1" x14ac:dyDescent="0.25">
      <c r="A51" s="125">
        <v>412</v>
      </c>
      <c r="B51" s="125">
        <v>412035335</v>
      </c>
      <c r="C51" s="124" t="s">
        <v>34</v>
      </c>
      <c r="D51" s="125">
        <v>35</v>
      </c>
      <c r="E51" s="124" t="s">
        <v>22</v>
      </c>
      <c r="F51" s="125">
        <v>335</v>
      </c>
      <c r="G51" s="124" t="s">
        <v>47</v>
      </c>
      <c r="H51" s="118">
        <v>1</v>
      </c>
      <c r="I51" s="117">
        <v>9755</v>
      </c>
      <c r="J51" s="117">
        <v>6677</v>
      </c>
      <c r="K51" s="117">
        <f t="shared" si="0"/>
        <v>0</v>
      </c>
      <c r="L51" s="117">
        <v>893</v>
      </c>
      <c r="M51" s="123">
        <f t="shared" si="1"/>
        <v>17325</v>
      </c>
      <c r="N51" s="110"/>
      <c r="O51" s="118">
        <v>0</v>
      </c>
      <c r="P51" s="118">
        <v>0</v>
      </c>
      <c r="Q51" s="122">
        <v>0.09</v>
      </c>
      <c r="R51" s="122">
        <v>3.2163345507102306E-4</v>
      </c>
      <c r="S51" s="121">
        <v>0</v>
      </c>
      <c r="T51" s="110"/>
      <c r="U51" s="120">
        <v>16432</v>
      </c>
      <c r="V51" s="120">
        <v>0</v>
      </c>
      <c r="W51" s="120">
        <v>0</v>
      </c>
      <c r="X51" s="120">
        <v>893</v>
      </c>
      <c r="Y51" s="120">
        <v>17325</v>
      </c>
      <c r="Z51" s="119" t="e">
        <f>SUMIF($A$10:$A$938,$A51,$Y$10:$Y$938)+SUMIF('[2]17PJ'!$B$10:$K$889,$A51,'[2]17PJ'!K$10:$K$889)</f>
        <v>#VALUE!</v>
      </c>
      <c r="AA51" s="110"/>
      <c r="AB51" s="118">
        <v>0</v>
      </c>
      <c r="AC51" s="118">
        <v>0</v>
      </c>
      <c r="AD51" s="117">
        <v>0</v>
      </c>
      <c r="AE51" s="116"/>
      <c r="AF51" s="110"/>
      <c r="AG51" s="110"/>
      <c r="AH51" s="110"/>
      <c r="AI51" s="110"/>
      <c r="AJ51" s="110"/>
      <c r="AK51" s="110"/>
      <c r="AL51" s="110"/>
    </row>
    <row r="52" spans="1:38" s="105" customFormat="1" x14ac:dyDescent="0.25">
      <c r="A52" s="125">
        <v>412</v>
      </c>
      <c r="B52" s="125">
        <v>412035336</v>
      </c>
      <c r="C52" s="124" t="s">
        <v>34</v>
      </c>
      <c r="D52" s="125">
        <v>35</v>
      </c>
      <c r="E52" s="124" t="s">
        <v>22</v>
      </c>
      <c r="F52" s="125">
        <v>336</v>
      </c>
      <c r="G52" s="124" t="s">
        <v>48</v>
      </c>
      <c r="H52" s="118">
        <v>1</v>
      </c>
      <c r="I52" s="117">
        <v>11045</v>
      </c>
      <c r="J52" s="117">
        <v>2085</v>
      </c>
      <c r="K52" s="117">
        <f t="shared" si="0"/>
        <v>0</v>
      </c>
      <c r="L52" s="117">
        <v>893</v>
      </c>
      <c r="M52" s="123">
        <f t="shared" si="1"/>
        <v>14023</v>
      </c>
      <c r="N52" s="110"/>
      <c r="O52" s="118">
        <v>0</v>
      </c>
      <c r="P52" s="118">
        <v>0</v>
      </c>
      <c r="Q52" s="122">
        <v>0.09</v>
      </c>
      <c r="R52" s="122">
        <v>3.1548327319751546E-2</v>
      </c>
      <c r="S52" s="121">
        <v>0</v>
      </c>
      <c r="T52" s="110"/>
      <c r="U52" s="120">
        <v>13130</v>
      </c>
      <c r="V52" s="120">
        <v>0</v>
      </c>
      <c r="W52" s="120">
        <v>0</v>
      </c>
      <c r="X52" s="120">
        <v>893</v>
      </c>
      <c r="Y52" s="120">
        <v>14023</v>
      </c>
      <c r="Z52" s="119" t="e">
        <f>SUMIF($A$10:$A$938,$A52,$Y$10:$Y$938)+SUMIF('[2]17PJ'!$B$10:$K$889,$A52,'[2]17PJ'!K$10:$K$889)</f>
        <v>#VALUE!</v>
      </c>
      <c r="AA52" s="110"/>
      <c r="AB52" s="118">
        <v>0</v>
      </c>
      <c r="AC52" s="118">
        <v>0</v>
      </c>
      <c r="AD52" s="117">
        <v>0</v>
      </c>
      <c r="AE52" s="116"/>
      <c r="AF52" s="110"/>
      <c r="AG52" s="110"/>
      <c r="AH52" s="110"/>
      <c r="AI52" s="110"/>
      <c r="AJ52" s="110"/>
      <c r="AK52" s="110"/>
      <c r="AL52" s="110"/>
    </row>
    <row r="53" spans="1:38" s="105" customFormat="1" x14ac:dyDescent="0.25">
      <c r="A53" s="125">
        <v>412</v>
      </c>
      <c r="B53" s="125">
        <v>412035625</v>
      </c>
      <c r="C53" s="124" t="s">
        <v>34</v>
      </c>
      <c r="D53" s="125">
        <v>35</v>
      </c>
      <c r="E53" s="124" t="s">
        <v>22</v>
      </c>
      <c r="F53" s="125">
        <v>625</v>
      </c>
      <c r="G53" s="124" t="s">
        <v>49</v>
      </c>
      <c r="H53" s="118">
        <v>0.9</v>
      </c>
      <c r="I53" s="117">
        <v>9709</v>
      </c>
      <c r="J53" s="117">
        <v>1833</v>
      </c>
      <c r="K53" s="117">
        <f t="shared" si="0"/>
        <v>0</v>
      </c>
      <c r="L53" s="117">
        <v>893</v>
      </c>
      <c r="M53" s="123">
        <f t="shared" si="1"/>
        <v>12435</v>
      </c>
      <c r="N53" s="110"/>
      <c r="O53" s="118">
        <v>0</v>
      </c>
      <c r="P53" s="118">
        <v>0</v>
      </c>
      <c r="Q53" s="122">
        <v>0.09</v>
      </c>
      <c r="R53" s="122">
        <v>2.5702490583282295E-3</v>
      </c>
      <c r="S53" s="121">
        <v>0</v>
      </c>
      <c r="T53" s="110"/>
      <c r="U53" s="120">
        <v>10388</v>
      </c>
      <c r="V53" s="120">
        <v>0</v>
      </c>
      <c r="W53" s="120">
        <v>0</v>
      </c>
      <c r="X53" s="120">
        <v>804</v>
      </c>
      <c r="Y53" s="120">
        <v>11192</v>
      </c>
      <c r="Z53" s="119" t="e">
        <f>SUMIF($A$10:$A$938,$A53,$Y$10:$Y$938)+SUMIF('[2]17PJ'!$B$10:$K$889,$A53,'[2]17PJ'!K$10:$K$889)</f>
        <v>#VALUE!</v>
      </c>
      <c r="AA53" s="110"/>
      <c r="AB53" s="118">
        <v>0</v>
      </c>
      <c r="AC53" s="118">
        <v>0</v>
      </c>
      <c r="AD53" s="117">
        <v>0</v>
      </c>
      <c r="AE53" s="116"/>
      <c r="AF53" s="110"/>
      <c r="AG53" s="110"/>
      <c r="AH53" s="110"/>
      <c r="AI53" s="110"/>
      <c r="AJ53" s="110"/>
      <c r="AK53" s="110"/>
      <c r="AL53" s="110"/>
    </row>
    <row r="54" spans="1:38" s="105" customFormat="1" x14ac:dyDescent="0.25">
      <c r="A54" s="125">
        <v>413</v>
      </c>
      <c r="B54" s="125">
        <v>413114091</v>
      </c>
      <c r="C54" s="124" t="s">
        <v>50</v>
      </c>
      <c r="D54" s="125">
        <v>114</v>
      </c>
      <c r="E54" s="124" t="s">
        <v>51</v>
      </c>
      <c r="F54" s="125">
        <v>91</v>
      </c>
      <c r="G54" s="124" t="s">
        <v>52</v>
      </c>
      <c r="H54" s="118">
        <v>6</v>
      </c>
      <c r="I54" s="117">
        <v>11346</v>
      </c>
      <c r="J54" s="117">
        <v>14290</v>
      </c>
      <c r="K54" s="117">
        <f t="shared" si="0"/>
        <v>0</v>
      </c>
      <c r="L54" s="117">
        <v>893</v>
      </c>
      <c r="M54" s="123">
        <f t="shared" si="1"/>
        <v>26529</v>
      </c>
      <c r="N54" s="110"/>
      <c r="O54" s="118">
        <v>2.8500339289753755E-2</v>
      </c>
      <c r="P54" s="118">
        <v>0</v>
      </c>
      <c r="Q54" s="122">
        <v>0.09</v>
      </c>
      <c r="R54" s="122">
        <v>3.1039532668623158E-2</v>
      </c>
      <c r="S54" s="121">
        <v>0</v>
      </c>
      <c r="T54" s="110"/>
      <c r="U54" s="120">
        <v>153084</v>
      </c>
      <c r="V54" s="120">
        <v>0</v>
      </c>
      <c r="W54" s="120">
        <v>0</v>
      </c>
      <c r="X54" s="120">
        <v>5334</v>
      </c>
      <c r="Y54" s="120">
        <v>158418</v>
      </c>
      <c r="Z54" s="119" t="e">
        <f>SUMIF($A$10:$A$938,$A54,$Y$10:$Y$938)+SUMIF('[2]17PJ'!$B$10:$K$889,$A54,'[2]17PJ'!K$10:$K$889)</f>
        <v>#VALUE!</v>
      </c>
      <c r="AA54" s="110"/>
      <c r="AB54" s="118">
        <v>0</v>
      </c>
      <c r="AC54" s="118">
        <v>0</v>
      </c>
      <c r="AD54" s="117">
        <v>0</v>
      </c>
      <c r="AE54" s="116"/>
      <c r="AF54" s="110"/>
      <c r="AG54" s="110"/>
      <c r="AH54" s="110"/>
      <c r="AI54" s="110"/>
      <c r="AJ54" s="110"/>
      <c r="AK54" s="110"/>
      <c r="AL54" s="110"/>
    </row>
    <row r="55" spans="1:38" s="105" customFormat="1" x14ac:dyDescent="0.25">
      <c r="A55" s="125">
        <v>413</v>
      </c>
      <c r="B55" s="125">
        <v>413114114</v>
      </c>
      <c r="C55" s="124" t="s">
        <v>50</v>
      </c>
      <c r="D55" s="125">
        <v>114</v>
      </c>
      <c r="E55" s="124" t="s">
        <v>51</v>
      </c>
      <c r="F55" s="125">
        <v>114</v>
      </c>
      <c r="G55" s="124" t="s">
        <v>51</v>
      </c>
      <c r="H55" s="118">
        <v>60.74</v>
      </c>
      <c r="I55" s="117">
        <v>10523</v>
      </c>
      <c r="J55" s="117">
        <v>2894</v>
      </c>
      <c r="K55" s="117">
        <f t="shared" si="0"/>
        <v>0</v>
      </c>
      <c r="L55" s="117">
        <v>893</v>
      </c>
      <c r="M55" s="123">
        <f t="shared" si="1"/>
        <v>14310</v>
      </c>
      <c r="N55" s="110"/>
      <c r="O55" s="118">
        <v>0.2885184347432741</v>
      </c>
      <c r="P55" s="118">
        <v>0</v>
      </c>
      <c r="Q55" s="122">
        <v>0.18</v>
      </c>
      <c r="R55" s="122">
        <v>4.072189942232763E-2</v>
      </c>
      <c r="S55" s="121">
        <v>0</v>
      </c>
      <c r="T55" s="110"/>
      <c r="U55" s="120">
        <v>811066</v>
      </c>
      <c r="V55" s="120">
        <v>0</v>
      </c>
      <c r="W55" s="120">
        <v>0</v>
      </c>
      <c r="X55" s="120">
        <v>53995</v>
      </c>
      <c r="Y55" s="120">
        <v>865061</v>
      </c>
      <c r="Z55" s="119" t="e">
        <f>SUMIF($A$10:$A$938,$A55,$Y$10:$Y$938)+SUMIF('[2]17PJ'!$B$10:$K$889,$A55,'[2]17PJ'!K$10:$K$889)</f>
        <v>#VALUE!</v>
      </c>
      <c r="AA55" s="110"/>
      <c r="AB55" s="118">
        <v>0</v>
      </c>
      <c r="AC55" s="118">
        <v>0</v>
      </c>
      <c r="AD55" s="117">
        <v>0</v>
      </c>
      <c r="AE55" s="116"/>
      <c r="AF55" s="110"/>
      <c r="AG55" s="110"/>
      <c r="AH55" s="110"/>
      <c r="AI55" s="110"/>
      <c r="AJ55" s="110"/>
      <c r="AK55" s="110"/>
      <c r="AL55" s="110"/>
    </row>
    <row r="56" spans="1:38" s="105" customFormat="1" x14ac:dyDescent="0.25">
      <c r="A56" s="125">
        <v>413</v>
      </c>
      <c r="B56" s="125">
        <v>413114117</v>
      </c>
      <c r="C56" s="124" t="s">
        <v>50</v>
      </c>
      <c r="D56" s="125">
        <v>114</v>
      </c>
      <c r="E56" s="124" t="s">
        <v>51</v>
      </c>
      <c r="F56" s="125">
        <v>117</v>
      </c>
      <c r="G56" s="124" t="s">
        <v>53</v>
      </c>
      <c r="H56" s="118">
        <v>1</v>
      </c>
      <c r="I56" s="117">
        <v>13975</v>
      </c>
      <c r="J56" s="117">
        <v>6531</v>
      </c>
      <c r="K56" s="117">
        <f t="shared" si="0"/>
        <v>0</v>
      </c>
      <c r="L56" s="117">
        <v>893</v>
      </c>
      <c r="M56" s="123">
        <f t="shared" si="1"/>
        <v>21399</v>
      </c>
      <c r="N56" s="110"/>
      <c r="O56" s="118">
        <v>4.7500565482922925E-3</v>
      </c>
      <c r="P56" s="118">
        <v>0</v>
      </c>
      <c r="Q56" s="122">
        <v>0.09</v>
      </c>
      <c r="R56" s="122">
        <v>7.9900331202081634E-2</v>
      </c>
      <c r="S56" s="121">
        <v>0</v>
      </c>
      <c r="T56" s="110"/>
      <c r="U56" s="120">
        <v>20409</v>
      </c>
      <c r="V56" s="120">
        <v>0</v>
      </c>
      <c r="W56" s="120">
        <v>0</v>
      </c>
      <c r="X56" s="120">
        <v>889</v>
      </c>
      <c r="Y56" s="120">
        <v>21298</v>
      </c>
      <c r="Z56" s="119" t="e">
        <f>SUMIF($A$10:$A$938,$A56,$Y$10:$Y$938)+SUMIF('[2]17PJ'!$B$10:$K$889,$A56,'[2]17PJ'!K$10:$K$889)</f>
        <v>#VALUE!</v>
      </c>
      <c r="AA56" s="110"/>
      <c r="AB56" s="118">
        <v>0</v>
      </c>
      <c r="AC56" s="118">
        <v>0</v>
      </c>
      <c r="AD56" s="117">
        <v>0</v>
      </c>
      <c r="AE56" s="116"/>
      <c r="AF56" s="110"/>
      <c r="AG56" s="110"/>
      <c r="AH56" s="110"/>
      <c r="AI56" s="110"/>
      <c r="AJ56" s="110"/>
      <c r="AK56" s="110"/>
      <c r="AL56" s="110"/>
    </row>
    <row r="57" spans="1:38" s="105" customFormat="1" x14ac:dyDescent="0.25">
      <c r="A57" s="125">
        <v>413</v>
      </c>
      <c r="B57" s="125">
        <v>413114210</v>
      </c>
      <c r="C57" s="124" t="s">
        <v>50</v>
      </c>
      <c r="D57" s="125">
        <v>114</v>
      </c>
      <c r="E57" s="124" t="s">
        <v>51</v>
      </c>
      <c r="F57" s="125">
        <v>210</v>
      </c>
      <c r="G57" s="124" t="s">
        <v>54</v>
      </c>
      <c r="H57" s="118">
        <v>2.4899999999999998</v>
      </c>
      <c r="I57" s="117">
        <v>9794</v>
      </c>
      <c r="J57" s="117">
        <v>3315</v>
      </c>
      <c r="K57" s="117">
        <f t="shared" si="0"/>
        <v>0</v>
      </c>
      <c r="L57" s="117">
        <v>893</v>
      </c>
      <c r="M57" s="123">
        <f t="shared" si="1"/>
        <v>14002</v>
      </c>
      <c r="N57" s="110"/>
      <c r="O57" s="118">
        <v>1.182764080524781E-2</v>
      </c>
      <c r="P57" s="118">
        <v>0</v>
      </c>
      <c r="Q57" s="122">
        <v>0.09</v>
      </c>
      <c r="R57" s="122">
        <v>5.999829214601949E-2</v>
      </c>
      <c r="S57" s="121">
        <v>0</v>
      </c>
      <c r="T57" s="110"/>
      <c r="U57" s="120">
        <v>32486</v>
      </c>
      <c r="V57" s="120">
        <v>0</v>
      </c>
      <c r="W57" s="120">
        <v>0</v>
      </c>
      <c r="X57" s="120">
        <v>2213</v>
      </c>
      <c r="Y57" s="120">
        <v>34699</v>
      </c>
      <c r="Z57" s="119" t="e">
        <f>SUMIF($A$10:$A$938,$A57,$Y$10:$Y$938)+SUMIF('[2]17PJ'!$B$10:$K$889,$A57,'[2]17PJ'!K$10:$K$889)</f>
        <v>#VALUE!</v>
      </c>
      <c r="AA57" s="110"/>
      <c r="AB57" s="118">
        <v>0</v>
      </c>
      <c r="AC57" s="118">
        <v>0</v>
      </c>
      <c r="AD57" s="117">
        <v>0</v>
      </c>
      <c r="AE57" s="116"/>
      <c r="AF57" s="110"/>
      <c r="AG57" s="110"/>
      <c r="AH57" s="110"/>
      <c r="AI57" s="110"/>
      <c r="AJ57" s="110"/>
      <c r="AK57" s="110"/>
      <c r="AL57" s="110"/>
    </row>
    <row r="58" spans="1:38" s="105" customFormat="1" x14ac:dyDescent="0.25">
      <c r="A58" s="125">
        <v>413</v>
      </c>
      <c r="B58" s="125">
        <v>413114253</v>
      </c>
      <c r="C58" s="124" t="s">
        <v>50</v>
      </c>
      <c r="D58" s="125">
        <v>114</v>
      </c>
      <c r="E58" s="124" t="s">
        <v>51</v>
      </c>
      <c r="F58" s="125">
        <v>253</v>
      </c>
      <c r="G58" s="124" t="s">
        <v>55</v>
      </c>
      <c r="H58" s="118">
        <v>2</v>
      </c>
      <c r="I58" s="117">
        <v>10028</v>
      </c>
      <c r="J58" s="117">
        <v>19588</v>
      </c>
      <c r="K58" s="117">
        <f t="shared" si="0"/>
        <v>0</v>
      </c>
      <c r="L58" s="117">
        <v>893</v>
      </c>
      <c r="M58" s="123">
        <f t="shared" si="1"/>
        <v>30509</v>
      </c>
      <c r="N58" s="110"/>
      <c r="O58" s="118">
        <v>9.5001130965845851E-3</v>
      </c>
      <c r="P58" s="118">
        <v>0</v>
      </c>
      <c r="Q58" s="122">
        <v>0.09</v>
      </c>
      <c r="R58" s="122">
        <v>3.1230441779294994E-2</v>
      </c>
      <c r="S58" s="121">
        <v>0</v>
      </c>
      <c r="T58" s="110"/>
      <c r="U58" s="120">
        <v>58950</v>
      </c>
      <c r="V58" s="120">
        <v>0</v>
      </c>
      <c r="W58" s="120">
        <v>0</v>
      </c>
      <c r="X58" s="120">
        <v>1778</v>
      </c>
      <c r="Y58" s="120">
        <v>60728</v>
      </c>
      <c r="Z58" s="119" t="e">
        <f>SUMIF($A$10:$A$938,$A58,$Y$10:$Y$938)+SUMIF('[2]17PJ'!$B$10:$K$889,$A58,'[2]17PJ'!K$10:$K$889)</f>
        <v>#VALUE!</v>
      </c>
      <c r="AA58" s="110"/>
      <c r="AB58" s="118">
        <v>0</v>
      </c>
      <c r="AC58" s="118">
        <v>0</v>
      </c>
      <c r="AD58" s="117">
        <v>0</v>
      </c>
      <c r="AE58" s="116"/>
      <c r="AF58" s="110"/>
      <c r="AG58" s="110"/>
      <c r="AH58" s="110"/>
      <c r="AI58" s="110"/>
      <c r="AJ58" s="110"/>
      <c r="AK58" s="110"/>
      <c r="AL58" s="110"/>
    </row>
    <row r="59" spans="1:38" s="105" customFormat="1" x14ac:dyDescent="0.25">
      <c r="A59" s="125">
        <v>413</v>
      </c>
      <c r="B59" s="125">
        <v>413114670</v>
      </c>
      <c r="C59" s="124" t="s">
        <v>50</v>
      </c>
      <c r="D59" s="125">
        <v>114</v>
      </c>
      <c r="E59" s="124" t="s">
        <v>51</v>
      </c>
      <c r="F59" s="125">
        <v>670</v>
      </c>
      <c r="G59" s="124" t="s">
        <v>56</v>
      </c>
      <c r="H59" s="118">
        <v>27.620000000000005</v>
      </c>
      <c r="I59" s="117">
        <v>9217</v>
      </c>
      <c r="J59" s="117">
        <v>8333</v>
      </c>
      <c r="K59" s="117">
        <f t="shared" si="0"/>
        <v>0</v>
      </c>
      <c r="L59" s="117">
        <v>893</v>
      </c>
      <c r="M59" s="123">
        <f t="shared" si="1"/>
        <v>18443</v>
      </c>
      <c r="N59" s="110"/>
      <c r="O59" s="118">
        <v>0.13119656186383313</v>
      </c>
      <c r="P59" s="118">
        <v>0</v>
      </c>
      <c r="Q59" s="122">
        <v>0.09</v>
      </c>
      <c r="R59" s="122">
        <v>7.8457056728476374E-2</v>
      </c>
      <c r="S59" s="121">
        <v>0</v>
      </c>
      <c r="T59" s="110"/>
      <c r="U59" s="120">
        <v>482434</v>
      </c>
      <c r="V59" s="120">
        <v>0</v>
      </c>
      <c r="W59" s="120">
        <v>0</v>
      </c>
      <c r="X59" s="120">
        <v>24550</v>
      </c>
      <c r="Y59" s="120">
        <v>506984</v>
      </c>
      <c r="Z59" s="119" t="e">
        <f>SUMIF($A$10:$A$938,$A59,$Y$10:$Y$938)+SUMIF('[2]17PJ'!$B$10:$K$889,$A59,'[2]17PJ'!K$10:$K$889)</f>
        <v>#VALUE!</v>
      </c>
      <c r="AA59" s="110"/>
      <c r="AB59" s="118">
        <v>0</v>
      </c>
      <c r="AC59" s="118">
        <v>0</v>
      </c>
      <c r="AD59" s="117">
        <v>0</v>
      </c>
      <c r="AE59" s="116"/>
      <c r="AF59" s="110"/>
      <c r="AG59" s="110"/>
      <c r="AH59" s="110"/>
      <c r="AI59" s="110"/>
      <c r="AJ59" s="110"/>
      <c r="AK59" s="110"/>
      <c r="AL59" s="110"/>
    </row>
    <row r="60" spans="1:38" s="105" customFormat="1" x14ac:dyDescent="0.25">
      <c r="A60" s="125">
        <v>413</v>
      </c>
      <c r="B60" s="125">
        <v>413114674</v>
      </c>
      <c r="C60" s="124" t="s">
        <v>50</v>
      </c>
      <c r="D60" s="125">
        <v>114</v>
      </c>
      <c r="E60" s="124" t="s">
        <v>51</v>
      </c>
      <c r="F60" s="125">
        <v>674</v>
      </c>
      <c r="G60" s="124" t="s">
        <v>57</v>
      </c>
      <c r="H60" s="118">
        <v>40</v>
      </c>
      <c r="I60" s="117">
        <v>10949</v>
      </c>
      <c r="J60" s="117">
        <v>4868</v>
      </c>
      <c r="K60" s="117">
        <f t="shared" si="0"/>
        <v>0</v>
      </c>
      <c r="L60" s="117">
        <v>893</v>
      </c>
      <c r="M60" s="123">
        <f t="shared" si="1"/>
        <v>16710</v>
      </c>
      <c r="N60" s="110"/>
      <c r="O60" s="118">
        <v>0.19000226193169181</v>
      </c>
      <c r="P60" s="118">
        <v>0</v>
      </c>
      <c r="Q60" s="122">
        <v>0.09</v>
      </c>
      <c r="R60" s="122">
        <v>4.7577753757626573E-2</v>
      </c>
      <c r="S60" s="121">
        <v>0</v>
      </c>
      <c r="T60" s="110"/>
      <c r="U60" s="120">
        <v>629680</v>
      </c>
      <c r="V60" s="120">
        <v>0</v>
      </c>
      <c r="W60" s="120">
        <v>0</v>
      </c>
      <c r="X60" s="120">
        <v>35558</v>
      </c>
      <c r="Y60" s="120">
        <v>665238</v>
      </c>
      <c r="Z60" s="119" t="e">
        <f>SUMIF($A$10:$A$938,$A60,$Y$10:$Y$938)+SUMIF('[2]17PJ'!$B$10:$K$889,$A60,'[2]17PJ'!K$10:$K$889)</f>
        <v>#VALUE!</v>
      </c>
      <c r="AA60" s="110"/>
      <c r="AB60" s="118">
        <v>0</v>
      </c>
      <c r="AC60" s="118">
        <v>0</v>
      </c>
      <c r="AD60" s="117">
        <v>0</v>
      </c>
      <c r="AE60" s="116"/>
      <c r="AF60" s="110"/>
      <c r="AG60" s="110"/>
      <c r="AH60" s="110"/>
      <c r="AI60" s="110"/>
      <c r="AJ60" s="110"/>
      <c r="AK60" s="110"/>
      <c r="AL60" s="110"/>
    </row>
    <row r="61" spans="1:38" s="105" customFormat="1" x14ac:dyDescent="0.25">
      <c r="A61" s="125">
        <v>413</v>
      </c>
      <c r="B61" s="125">
        <v>413114683</v>
      </c>
      <c r="C61" s="124" t="s">
        <v>50</v>
      </c>
      <c r="D61" s="125">
        <v>114</v>
      </c>
      <c r="E61" s="124" t="s">
        <v>51</v>
      </c>
      <c r="F61" s="125">
        <v>683</v>
      </c>
      <c r="G61" s="124" t="s">
        <v>58</v>
      </c>
      <c r="H61" s="118">
        <v>4</v>
      </c>
      <c r="I61" s="117">
        <v>9794</v>
      </c>
      <c r="J61" s="117">
        <v>6837</v>
      </c>
      <c r="K61" s="117">
        <f t="shared" si="0"/>
        <v>0</v>
      </c>
      <c r="L61" s="117">
        <v>893</v>
      </c>
      <c r="M61" s="123">
        <f t="shared" si="1"/>
        <v>17524</v>
      </c>
      <c r="N61" s="110"/>
      <c r="O61" s="118">
        <v>1.900022619316917E-2</v>
      </c>
      <c r="P61" s="118">
        <v>0</v>
      </c>
      <c r="Q61" s="122">
        <v>0.09</v>
      </c>
      <c r="R61" s="122">
        <v>2.9567276420581011E-2</v>
      </c>
      <c r="S61" s="121">
        <v>0</v>
      </c>
      <c r="T61" s="110"/>
      <c r="U61" s="120">
        <v>66208</v>
      </c>
      <c r="V61" s="120">
        <v>0</v>
      </c>
      <c r="W61" s="120">
        <v>0</v>
      </c>
      <c r="X61" s="120">
        <v>3556</v>
      </c>
      <c r="Y61" s="120">
        <v>69764</v>
      </c>
      <c r="Z61" s="119" t="e">
        <f>SUMIF($A$10:$A$938,$A61,$Y$10:$Y$938)+SUMIF('[2]17PJ'!$B$10:$K$889,$A61,'[2]17PJ'!K$10:$K$889)</f>
        <v>#VALUE!</v>
      </c>
      <c r="AA61" s="110"/>
      <c r="AB61" s="118">
        <v>0</v>
      </c>
      <c r="AC61" s="118">
        <v>0</v>
      </c>
      <c r="AD61" s="117">
        <v>0</v>
      </c>
      <c r="AE61" s="116"/>
      <c r="AF61" s="110"/>
      <c r="AG61" s="110"/>
      <c r="AH61" s="110"/>
      <c r="AI61" s="110"/>
      <c r="AJ61" s="110"/>
      <c r="AK61" s="110"/>
      <c r="AL61" s="110"/>
    </row>
    <row r="62" spans="1:38" s="105" customFormat="1" x14ac:dyDescent="0.25">
      <c r="A62" s="125">
        <v>413</v>
      </c>
      <c r="B62" s="125">
        <v>413114717</v>
      </c>
      <c r="C62" s="124" t="s">
        <v>50</v>
      </c>
      <c r="D62" s="125">
        <v>114</v>
      </c>
      <c r="E62" s="124" t="s">
        <v>51</v>
      </c>
      <c r="F62" s="125">
        <v>717</v>
      </c>
      <c r="G62" s="124" t="s">
        <v>59</v>
      </c>
      <c r="H62" s="118">
        <v>47.440000000000005</v>
      </c>
      <c r="I62" s="117">
        <v>10438</v>
      </c>
      <c r="J62" s="117">
        <v>4968</v>
      </c>
      <c r="K62" s="117">
        <f t="shared" si="0"/>
        <v>0</v>
      </c>
      <c r="L62" s="117">
        <v>893</v>
      </c>
      <c r="M62" s="123">
        <f t="shared" si="1"/>
        <v>16299</v>
      </c>
      <c r="N62" s="110"/>
      <c r="O62" s="118">
        <v>0.2253426826509865</v>
      </c>
      <c r="P62" s="118">
        <v>0</v>
      </c>
      <c r="Q62" s="122">
        <v>0.09</v>
      </c>
      <c r="R62" s="122">
        <v>5.1445230338501832E-2</v>
      </c>
      <c r="S62" s="121">
        <v>0</v>
      </c>
      <c r="T62" s="110"/>
      <c r="U62" s="120">
        <v>727395</v>
      </c>
      <c r="V62" s="120">
        <v>0</v>
      </c>
      <c r="W62" s="120">
        <v>0</v>
      </c>
      <c r="X62" s="120">
        <v>42172</v>
      </c>
      <c r="Y62" s="120">
        <v>769567</v>
      </c>
      <c r="Z62" s="119" t="e">
        <f>SUMIF($A$10:$A$938,$A62,$Y$10:$Y$938)+SUMIF('[2]17PJ'!$B$10:$K$889,$A62,'[2]17PJ'!K$10:$K$889)</f>
        <v>#VALUE!</v>
      </c>
      <c r="AA62" s="110"/>
      <c r="AB62" s="118">
        <v>0</v>
      </c>
      <c r="AC62" s="118">
        <v>0</v>
      </c>
      <c r="AD62" s="117">
        <v>0</v>
      </c>
      <c r="AE62" s="116"/>
      <c r="AF62" s="110"/>
      <c r="AG62" s="110"/>
      <c r="AH62" s="110"/>
      <c r="AI62" s="110"/>
      <c r="AJ62" s="110"/>
      <c r="AK62" s="110"/>
      <c r="AL62" s="110"/>
    </row>
    <row r="63" spans="1:38" s="105" customFormat="1" x14ac:dyDescent="0.25">
      <c r="A63" s="125">
        <v>413</v>
      </c>
      <c r="B63" s="125">
        <v>413114720</v>
      </c>
      <c r="C63" s="124" t="s">
        <v>50</v>
      </c>
      <c r="D63" s="125">
        <v>114</v>
      </c>
      <c r="E63" s="124" t="s">
        <v>51</v>
      </c>
      <c r="F63" s="125">
        <v>720</v>
      </c>
      <c r="G63" s="124" t="s">
        <v>60</v>
      </c>
      <c r="H63" s="118">
        <v>1</v>
      </c>
      <c r="I63" s="117">
        <v>9794</v>
      </c>
      <c r="J63" s="117">
        <v>2112</v>
      </c>
      <c r="K63" s="117">
        <f t="shared" si="0"/>
        <v>0</v>
      </c>
      <c r="L63" s="117">
        <v>893</v>
      </c>
      <c r="M63" s="123">
        <f t="shared" si="1"/>
        <v>12799</v>
      </c>
      <c r="N63" s="110"/>
      <c r="O63" s="118">
        <v>4.7500565482922925E-3</v>
      </c>
      <c r="P63" s="118">
        <v>0</v>
      </c>
      <c r="Q63" s="122">
        <v>0.09</v>
      </c>
      <c r="R63" s="122">
        <v>8.1675947199993972E-3</v>
      </c>
      <c r="S63" s="121">
        <v>0</v>
      </c>
      <c r="T63" s="110"/>
      <c r="U63" s="120">
        <v>11849</v>
      </c>
      <c r="V63" s="120">
        <v>0</v>
      </c>
      <c r="W63" s="120">
        <v>0</v>
      </c>
      <c r="X63" s="120">
        <v>889</v>
      </c>
      <c r="Y63" s="120">
        <v>12738</v>
      </c>
      <c r="Z63" s="119" t="e">
        <f>SUMIF($A$10:$A$938,$A63,$Y$10:$Y$938)+SUMIF('[2]17PJ'!$B$10:$K$889,$A63,'[2]17PJ'!K$10:$K$889)</f>
        <v>#VALUE!</v>
      </c>
      <c r="AA63" s="110"/>
      <c r="AB63" s="118">
        <v>0</v>
      </c>
      <c r="AC63" s="118">
        <v>0</v>
      </c>
      <c r="AD63" s="117">
        <v>0</v>
      </c>
      <c r="AE63" s="116"/>
      <c r="AF63" s="110"/>
      <c r="AG63" s="110"/>
      <c r="AH63" s="110"/>
      <c r="AI63" s="110"/>
      <c r="AJ63" s="110"/>
      <c r="AK63" s="110"/>
      <c r="AL63" s="110"/>
    </row>
    <row r="64" spans="1:38" s="105" customFormat="1" x14ac:dyDescent="0.25">
      <c r="A64" s="125">
        <v>413</v>
      </c>
      <c r="B64" s="125">
        <v>413114750</v>
      </c>
      <c r="C64" s="124" t="s">
        <v>50</v>
      </c>
      <c r="D64" s="125">
        <v>114</v>
      </c>
      <c r="E64" s="124" t="s">
        <v>51</v>
      </c>
      <c r="F64" s="125">
        <v>750</v>
      </c>
      <c r="G64" s="124" t="s">
        <v>61</v>
      </c>
      <c r="H64" s="118">
        <v>21.759999999999998</v>
      </c>
      <c r="I64" s="117">
        <v>10973</v>
      </c>
      <c r="J64" s="117">
        <v>7981</v>
      </c>
      <c r="K64" s="117">
        <f t="shared" si="0"/>
        <v>0</v>
      </c>
      <c r="L64" s="117">
        <v>893</v>
      </c>
      <c r="M64" s="123">
        <f t="shared" si="1"/>
        <v>19847</v>
      </c>
      <c r="N64" s="110"/>
      <c r="O64" s="118">
        <v>0.10336123049084024</v>
      </c>
      <c r="P64" s="118">
        <v>0</v>
      </c>
      <c r="Q64" s="122">
        <v>0.09</v>
      </c>
      <c r="R64" s="122">
        <v>2.90416588148029E-2</v>
      </c>
      <c r="S64" s="121">
        <v>0</v>
      </c>
      <c r="T64" s="110"/>
      <c r="U64" s="120">
        <v>410480</v>
      </c>
      <c r="V64" s="120">
        <v>0</v>
      </c>
      <c r="W64" s="120">
        <v>0</v>
      </c>
      <c r="X64" s="120">
        <v>19345</v>
      </c>
      <c r="Y64" s="120">
        <v>429825</v>
      </c>
      <c r="Z64" s="119" t="e">
        <f>SUMIF($A$10:$A$938,$A64,$Y$10:$Y$938)+SUMIF('[2]17PJ'!$B$10:$K$889,$A64,'[2]17PJ'!K$10:$K$889)</f>
        <v>#VALUE!</v>
      </c>
      <c r="AA64" s="110"/>
      <c r="AB64" s="118">
        <v>0</v>
      </c>
      <c r="AC64" s="118">
        <v>0</v>
      </c>
      <c r="AD64" s="117">
        <v>0</v>
      </c>
      <c r="AE64" s="116"/>
      <c r="AF64" s="110"/>
      <c r="AG64" s="110"/>
      <c r="AH64" s="110"/>
      <c r="AI64" s="110"/>
      <c r="AJ64" s="110"/>
      <c r="AK64" s="110"/>
      <c r="AL64" s="110"/>
    </row>
    <row r="65" spans="1:38" s="105" customFormat="1" x14ac:dyDescent="0.25">
      <c r="A65" s="125">
        <v>413</v>
      </c>
      <c r="B65" s="125">
        <v>413114755</v>
      </c>
      <c r="C65" s="124" t="s">
        <v>50</v>
      </c>
      <c r="D65" s="125">
        <v>114</v>
      </c>
      <c r="E65" s="124" t="s">
        <v>51</v>
      </c>
      <c r="F65" s="125">
        <v>755</v>
      </c>
      <c r="G65" s="124" t="s">
        <v>62</v>
      </c>
      <c r="H65" s="118">
        <v>7</v>
      </c>
      <c r="I65" s="117">
        <v>10344</v>
      </c>
      <c r="J65" s="117">
        <v>4464</v>
      </c>
      <c r="K65" s="117">
        <f t="shared" si="0"/>
        <v>0</v>
      </c>
      <c r="L65" s="117">
        <v>893</v>
      </c>
      <c r="M65" s="123">
        <f t="shared" si="1"/>
        <v>15701</v>
      </c>
      <c r="N65" s="110"/>
      <c r="O65" s="118">
        <v>3.3250395838046051E-2</v>
      </c>
      <c r="P65" s="118">
        <v>0</v>
      </c>
      <c r="Q65" s="122">
        <v>0.09</v>
      </c>
      <c r="R65" s="122">
        <v>1.3404904762990362E-2</v>
      </c>
      <c r="S65" s="121">
        <v>0</v>
      </c>
      <c r="T65" s="110"/>
      <c r="U65" s="120">
        <v>103166</v>
      </c>
      <c r="V65" s="120">
        <v>0</v>
      </c>
      <c r="W65" s="120">
        <v>0</v>
      </c>
      <c r="X65" s="120">
        <v>6223</v>
      </c>
      <c r="Y65" s="120">
        <v>109389</v>
      </c>
      <c r="Z65" s="119" t="e">
        <f>SUMIF($A$10:$A$938,$A65,$Y$10:$Y$938)+SUMIF('[2]17PJ'!$B$10:$K$889,$A65,'[2]17PJ'!K$10:$K$889)</f>
        <v>#VALUE!</v>
      </c>
      <c r="AA65" s="110"/>
      <c r="AB65" s="118">
        <v>0</v>
      </c>
      <c r="AC65" s="118">
        <v>0</v>
      </c>
      <c r="AD65" s="117">
        <v>0</v>
      </c>
      <c r="AE65" s="116"/>
      <c r="AF65" s="110"/>
      <c r="AG65" s="110"/>
      <c r="AH65" s="110"/>
      <c r="AI65" s="110"/>
      <c r="AJ65" s="110"/>
      <c r="AK65" s="110"/>
      <c r="AL65" s="110"/>
    </row>
    <row r="66" spans="1:38" s="105" customFormat="1" x14ac:dyDescent="0.25">
      <c r="A66" s="125">
        <v>414</v>
      </c>
      <c r="B66" s="125">
        <v>414603063</v>
      </c>
      <c r="C66" s="124" t="s">
        <v>63</v>
      </c>
      <c r="D66" s="125">
        <v>603</v>
      </c>
      <c r="E66" s="124" t="s">
        <v>64</v>
      </c>
      <c r="F66" s="125">
        <v>63</v>
      </c>
      <c r="G66" s="124" t="s">
        <v>65</v>
      </c>
      <c r="H66" s="118">
        <v>4</v>
      </c>
      <c r="I66" s="117">
        <v>8944</v>
      </c>
      <c r="J66" s="117">
        <v>3607</v>
      </c>
      <c r="K66" s="117">
        <f t="shared" si="0"/>
        <v>0</v>
      </c>
      <c r="L66" s="117">
        <v>893</v>
      </c>
      <c r="M66" s="123">
        <f t="shared" si="1"/>
        <v>13444</v>
      </c>
      <c r="N66" s="110"/>
      <c r="O66" s="118">
        <v>0</v>
      </c>
      <c r="P66" s="118">
        <v>0</v>
      </c>
      <c r="Q66" s="122">
        <v>0.18</v>
      </c>
      <c r="R66" s="122">
        <v>1.4120993978880616E-2</v>
      </c>
      <c r="S66" s="121">
        <v>0</v>
      </c>
      <c r="T66" s="110"/>
      <c r="U66" s="120">
        <v>50204</v>
      </c>
      <c r="V66" s="120">
        <v>0</v>
      </c>
      <c r="W66" s="120">
        <v>0</v>
      </c>
      <c r="X66" s="120">
        <v>3572</v>
      </c>
      <c r="Y66" s="120">
        <v>53776</v>
      </c>
      <c r="Z66" s="119" t="e">
        <f>SUMIF($A$10:$A$938,$A66,$Y$10:$Y$938)+SUMIF('[2]17PJ'!$B$10:$K$889,$A66,'[2]17PJ'!K$10:$K$889)</f>
        <v>#VALUE!</v>
      </c>
      <c r="AA66" s="110"/>
      <c r="AB66" s="118">
        <v>0</v>
      </c>
      <c r="AC66" s="118">
        <v>0</v>
      </c>
      <c r="AD66" s="117">
        <v>0</v>
      </c>
      <c r="AE66" s="116"/>
      <c r="AF66" s="110"/>
      <c r="AG66" s="110"/>
      <c r="AH66" s="110"/>
      <c r="AI66" s="110"/>
      <c r="AJ66" s="110"/>
      <c r="AK66" s="110"/>
      <c r="AL66" s="110"/>
    </row>
    <row r="67" spans="1:38" s="105" customFormat="1" x14ac:dyDescent="0.25">
      <c r="A67" s="125">
        <v>414</v>
      </c>
      <c r="B67" s="125">
        <v>414603209</v>
      </c>
      <c r="C67" s="124" t="s">
        <v>63</v>
      </c>
      <c r="D67" s="125">
        <v>603</v>
      </c>
      <c r="E67" s="124" t="s">
        <v>64</v>
      </c>
      <c r="F67" s="125">
        <v>209</v>
      </c>
      <c r="G67" s="124" t="s">
        <v>66</v>
      </c>
      <c r="H67" s="118">
        <v>59.72999999999999</v>
      </c>
      <c r="I67" s="117">
        <v>11069</v>
      </c>
      <c r="J67" s="117">
        <v>2134</v>
      </c>
      <c r="K67" s="117">
        <f t="shared" si="0"/>
        <v>0</v>
      </c>
      <c r="L67" s="117">
        <v>893</v>
      </c>
      <c r="M67" s="123">
        <f t="shared" si="1"/>
        <v>14096</v>
      </c>
      <c r="N67" s="110"/>
      <c r="O67" s="118">
        <v>0</v>
      </c>
      <c r="P67" s="118">
        <v>0</v>
      </c>
      <c r="Q67" s="122">
        <v>0.18</v>
      </c>
      <c r="R67" s="122">
        <v>3.8157418347388374E-2</v>
      </c>
      <c r="S67" s="121">
        <v>0</v>
      </c>
      <c r="T67" s="110"/>
      <c r="U67" s="120">
        <v>788614</v>
      </c>
      <c r="V67" s="120">
        <v>0</v>
      </c>
      <c r="W67" s="120">
        <v>0</v>
      </c>
      <c r="X67" s="120">
        <v>53339</v>
      </c>
      <c r="Y67" s="120">
        <v>841953</v>
      </c>
      <c r="Z67" s="119" t="e">
        <f>SUMIF($A$10:$A$938,$A67,$Y$10:$Y$938)+SUMIF('[2]17PJ'!$B$10:$K$889,$A67,'[2]17PJ'!K$10:$K$889)</f>
        <v>#VALUE!</v>
      </c>
      <c r="AA67" s="110"/>
      <c r="AB67" s="118">
        <v>0</v>
      </c>
      <c r="AC67" s="118">
        <v>0</v>
      </c>
      <c r="AD67" s="117">
        <v>0</v>
      </c>
      <c r="AE67" s="116"/>
      <c r="AF67" s="110"/>
      <c r="AG67" s="110"/>
      <c r="AH67" s="110"/>
      <c r="AI67" s="110"/>
      <c r="AJ67" s="110"/>
      <c r="AK67" s="110"/>
      <c r="AL67" s="110"/>
    </row>
    <row r="68" spans="1:38" s="105" customFormat="1" x14ac:dyDescent="0.25">
      <c r="A68" s="125">
        <v>414</v>
      </c>
      <c r="B68" s="125">
        <v>414603236</v>
      </c>
      <c r="C68" s="124" t="s">
        <v>63</v>
      </c>
      <c r="D68" s="125">
        <v>603</v>
      </c>
      <c r="E68" s="124" t="s">
        <v>64</v>
      </c>
      <c r="F68" s="125">
        <v>236</v>
      </c>
      <c r="G68" s="124" t="s">
        <v>67</v>
      </c>
      <c r="H68" s="118">
        <v>155.09000000000003</v>
      </c>
      <c r="I68" s="117">
        <v>10670</v>
      </c>
      <c r="J68" s="117">
        <v>2313</v>
      </c>
      <c r="K68" s="117">
        <f t="shared" si="0"/>
        <v>0</v>
      </c>
      <c r="L68" s="117">
        <v>893</v>
      </c>
      <c r="M68" s="123">
        <f t="shared" si="1"/>
        <v>13876</v>
      </c>
      <c r="N68" s="110"/>
      <c r="O68" s="118">
        <v>0</v>
      </c>
      <c r="P68" s="118">
        <v>0</v>
      </c>
      <c r="Q68" s="122">
        <v>0.18</v>
      </c>
      <c r="R68" s="122">
        <v>2.3434880874661897E-2</v>
      </c>
      <c r="S68" s="121">
        <v>0</v>
      </c>
      <c r="T68" s="110"/>
      <c r="U68" s="120">
        <v>2013534</v>
      </c>
      <c r="V68" s="120">
        <v>0</v>
      </c>
      <c r="W68" s="120">
        <v>0</v>
      </c>
      <c r="X68" s="120">
        <v>138495</v>
      </c>
      <c r="Y68" s="120">
        <v>2152029</v>
      </c>
      <c r="Z68" s="119" t="e">
        <f>SUMIF($A$10:$A$938,$A68,$Y$10:$Y$938)+SUMIF('[2]17PJ'!$B$10:$K$889,$A68,'[2]17PJ'!K$10:$K$889)</f>
        <v>#VALUE!</v>
      </c>
      <c r="AA68" s="110"/>
      <c r="AB68" s="118">
        <v>0</v>
      </c>
      <c r="AC68" s="118">
        <v>0</v>
      </c>
      <c r="AD68" s="117">
        <v>0</v>
      </c>
      <c r="AE68" s="116"/>
      <c r="AF68" s="110"/>
      <c r="AG68" s="110"/>
      <c r="AH68" s="110"/>
      <c r="AI68" s="110"/>
      <c r="AJ68" s="110"/>
      <c r="AK68" s="110"/>
      <c r="AL68" s="110"/>
    </row>
    <row r="69" spans="1:38" s="105" customFormat="1" x14ac:dyDescent="0.25">
      <c r="A69" s="125">
        <v>414</v>
      </c>
      <c r="B69" s="125">
        <v>414603249</v>
      </c>
      <c r="C69" s="124" t="s">
        <v>63</v>
      </c>
      <c r="D69" s="125">
        <v>603</v>
      </c>
      <c r="E69" s="124" t="s">
        <v>64</v>
      </c>
      <c r="F69" s="125">
        <v>249</v>
      </c>
      <c r="G69" s="124" t="s">
        <v>68</v>
      </c>
      <c r="H69" s="118">
        <v>0.53</v>
      </c>
      <c r="I69" s="117">
        <v>10314</v>
      </c>
      <c r="J69" s="117">
        <v>18333</v>
      </c>
      <c r="K69" s="117">
        <f t="shared" si="0"/>
        <v>0</v>
      </c>
      <c r="L69" s="117">
        <v>893</v>
      </c>
      <c r="M69" s="123">
        <f t="shared" si="1"/>
        <v>29540</v>
      </c>
      <c r="N69" s="110"/>
      <c r="O69" s="118">
        <v>0</v>
      </c>
      <c r="P69" s="118">
        <v>0</v>
      </c>
      <c r="Q69" s="122">
        <v>0.09</v>
      </c>
      <c r="R69" s="122">
        <v>4.4073848297483233E-3</v>
      </c>
      <c r="S69" s="121">
        <v>0</v>
      </c>
      <c r="T69" s="110"/>
      <c r="U69" s="120">
        <v>15183</v>
      </c>
      <c r="V69" s="120">
        <v>0</v>
      </c>
      <c r="W69" s="120">
        <v>0</v>
      </c>
      <c r="X69" s="120">
        <v>473</v>
      </c>
      <c r="Y69" s="120">
        <v>15656</v>
      </c>
      <c r="Z69" s="119" t="e">
        <f>SUMIF($A$10:$A$938,$A69,$Y$10:$Y$938)+SUMIF('[2]17PJ'!$B$10:$K$889,$A69,'[2]17PJ'!K$10:$K$889)</f>
        <v>#VALUE!</v>
      </c>
      <c r="AA69" s="110"/>
      <c r="AB69" s="118">
        <v>0</v>
      </c>
      <c r="AC69" s="118">
        <v>0</v>
      </c>
      <c r="AD69" s="117">
        <v>0</v>
      </c>
      <c r="AE69" s="116"/>
      <c r="AF69" s="110"/>
      <c r="AG69" s="110"/>
      <c r="AH69" s="110"/>
      <c r="AI69" s="110"/>
      <c r="AJ69" s="110"/>
      <c r="AK69" s="110"/>
      <c r="AL69" s="110"/>
    </row>
    <row r="70" spans="1:38" s="105" customFormat="1" x14ac:dyDescent="0.25">
      <c r="A70" s="125">
        <v>414</v>
      </c>
      <c r="B70" s="125">
        <v>414603263</v>
      </c>
      <c r="C70" s="124" t="s">
        <v>63</v>
      </c>
      <c r="D70" s="125">
        <v>603</v>
      </c>
      <c r="E70" s="124" t="s">
        <v>64</v>
      </c>
      <c r="F70" s="125">
        <v>263</v>
      </c>
      <c r="G70" s="124" t="s">
        <v>69</v>
      </c>
      <c r="H70" s="118">
        <v>4.95</v>
      </c>
      <c r="I70" s="117">
        <v>9570</v>
      </c>
      <c r="J70" s="117">
        <v>4758</v>
      </c>
      <c r="K70" s="117">
        <f t="shared" si="0"/>
        <v>0</v>
      </c>
      <c r="L70" s="117">
        <v>893</v>
      </c>
      <c r="M70" s="123">
        <f t="shared" si="1"/>
        <v>15221</v>
      </c>
      <c r="N70" s="110"/>
      <c r="O70" s="118">
        <v>0</v>
      </c>
      <c r="P70" s="118">
        <v>0</v>
      </c>
      <c r="Q70" s="122">
        <v>0.09</v>
      </c>
      <c r="R70" s="122">
        <v>7.3107199382168628E-2</v>
      </c>
      <c r="S70" s="121">
        <v>0</v>
      </c>
      <c r="T70" s="110"/>
      <c r="U70" s="120">
        <v>70924</v>
      </c>
      <c r="V70" s="120">
        <v>0</v>
      </c>
      <c r="W70" s="120">
        <v>0</v>
      </c>
      <c r="X70" s="120">
        <v>4420</v>
      </c>
      <c r="Y70" s="120">
        <v>75344</v>
      </c>
      <c r="Z70" s="119" t="e">
        <f>SUMIF($A$10:$A$938,$A70,$Y$10:$Y$938)+SUMIF('[2]17PJ'!$B$10:$K$889,$A70,'[2]17PJ'!K$10:$K$889)</f>
        <v>#VALUE!</v>
      </c>
      <c r="AA70" s="110"/>
      <c r="AB70" s="118">
        <v>0</v>
      </c>
      <c r="AC70" s="118">
        <v>0</v>
      </c>
      <c r="AD70" s="117">
        <v>0</v>
      </c>
      <c r="AE70" s="116"/>
      <c r="AF70" s="110"/>
      <c r="AG70" s="110"/>
      <c r="AH70" s="110"/>
      <c r="AI70" s="110"/>
      <c r="AJ70" s="110"/>
      <c r="AK70" s="110"/>
      <c r="AL70" s="110"/>
    </row>
    <row r="71" spans="1:38" s="105" customFormat="1" x14ac:dyDescent="0.25">
      <c r="A71" s="125">
        <v>414</v>
      </c>
      <c r="B71" s="125">
        <v>414603341</v>
      </c>
      <c r="C71" s="124" t="s">
        <v>63</v>
      </c>
      <c r="D71" s="125">
        <v>603</v>
      </c>
      <c r="E71" s="124" t="s">
        <v>64</v>
      </c>
      <c r="F71" s="125">
        <v>341</v>
      </c>
      <c r="G71" s="124" t="s">
        <v>542</v>
      </c>
      <c r="H71" s="118">
        <v>1.52</v>
      </c>
      <c r="I71" s="117">
        <v>8094</v>
      </c>
      <c r="J71" s="117">
        <v>4416</v>
      </c>
      <c r="K71" s="117">
        <f t="shared" si="0"/>
        <v>0</v>
      </c>
      <c r="L71" s="117">
        <v>893</v>
      </c>
      <c r="M71" s="123">
        <f t="shared" si="1"/>
        <v>13403</v>
      </c>
      <c r="N71" s="110"/>
      <c r="O71" s="118">
        <v>0</v>
      </c>
      <c r="P71" s="118">
        <v>0</v>
      </c>
      <c r="Q71" s="122">
        <v>0.09</v>
      </c>
      <c r="R71" s="122">
        <v>3.0945976497112134E-3</v>
      </c>
      <c r="S71" s="121">
        <v>0</v>
      </c>
      <c r="T71" s="110"/>
      <c r="U71" s="120">
        <v>19015</v>
      </c>
      <c r="V71" s="120">
        <v>0</v>
      </c>
      <c r="W71" s="120">
        <v>0</v>
      </c>
      <c r="X71" s="120">
        <v>1357</v>
      </c>
      <c r="Y71" s="120">
        <v>20372</v>
      </c>
      <c r="Z71" s="119" t="e">
        <f>SUMIF($A$10:$A$938,$A71,$Y$10:$Y$938)+SUMIF('[2]17PJ'!$B$10:$K$889,$A71,'[2]17PJ'!K$10:$K$889)</f>
        <v>#VALUE!</v>
      </c>
      <c r="AA71" s="110"/>
      <c r="AB71" s="118">
        <v>0</v>
      </c>
      <c r="AC71" s="118">
        <v>0</v>
      </c>
      <c r="AD71" s="117">
        <v>0</v>
      </c>
      <c r="AE71" s="116"/>
      <c r="AF71" s="110"/>
      <c r="AG71" s="110"/>
      <c r="AH71" s="110"/>
      <c r="AI71" s="110"/>
      <c r="AJ71" s="110"/>
      <c r="AK71" s="110"/>
      <c r="AL71" s="110"/>
    </row>
    <row r="72" spans="1:38" s="105" customFormat="1" x14ac:dyDescent="0.25">
      <c r="A72" s="125">
        <v>414</v>
      </c>
      <c r="B72" s="125">
        <v>414603603</v>
      </c>
      <c r="C72" s="124" t="s">
        <v>63</v>
      </c>
      <c r="D72" s="125">
        <v>603</v>
      </c>
      <c r="E72" s="124" t="s">
        <v>64</v>
      </c>
      <c r="F72" s="125">
        <v>603</v>
      </c>
      <c r="G72" s="124" t="s">
        <v>64</v>
      </c>
      <c r="H72" s="118">
        <v>87.950000000000017</v>
      </c>
      <c r="I72" s="117">
        <v>10774</v>
      </c>
      <c r="J72" s="117">
        <v>1746</v>
      </c>
      <c r="K72" s="117">
        <f t="shared" si="0"/>
        <v>0</v>
      </c>
      <c r="L72" s="117">
        <v>893</v>
      </c>
      <c r="M72" s="123">
        <f t="shared" si="1"/>
        <v>13413</v>
      </c>
      <c r="N72" s="110"/>
      <c r="O72" s="118">
        <v>0</v>
      </c>
      <c r="P72" s="118">
        <v>0</v>
      </c>
      <c r="Q72" s="122">
        <v>0.18</v>
      </c>
      <c r="R72" s="122">
        <v>6.0698558423691554E-2</v>
      </c>
      <c r="S72" s="121">
        <v>0</v>
      </c>
      <c r="T72" s="110"/>
      <c r="U72" s="120">
        <v>1101135</v>
      </c>
      <c r="V72" s="120">
        <v>0</v>
      </c>
      <c r="W72" s="120">
        <v>0</v>
      </c>
      <c r="X72" s="120">
        <v>78540</v>
      </c>
      <c r="Y72" s="120">
        <v>1179675</v>
      </c>
      <c r="Z72" s="119" t="e">
        <f>SUMIF($A$10:$A$938,$A72,$Y$10:$Y$938)+SUMIF('[2]17PJ'!$B$10:$K$889,$A72,'[2]17PJ'!K$10:$K$889)</f>
        <v>#VALUE!</v>
      </c>
      <c r="AA72" s="110"/>
      <c r="AB72" s="118">
        <v>0</v>
      </c>
      <c r="AC72" s="118">
        <v>0</v>
      </c>
      <c r="AD72" s="117">
        <v>0</v>
      </c>
      <c r="AE72" s="116"/>
      <c r="AF72" s="110"/>
      <c r="AG72" s="110"/>
      <c r="AH72" s="110"/>
      <c r="AI72" s="110"/>
      <c r="AJ72" s="110"/>
      <c r="AK72" s="110"/>
      <c r="AL72" s="110"/>
    </row>
    <row r="73" spans="1:38" s="105" customFormat="1" x14ac:dyDescent="0.25">
      <c r="A73" s="125">
        <v>414</v>
      </c>
      <c r="B73" s="125">
        <v>414603618</v>
      </c>
      <c r="C73" s="124" t="s">
        <v>63</v>
      </c>
      <c r="D73" s="125">
        <v>603</v>
      </c>
      <c r="E73" s="124" t="s">
        <v>64</v>
      </c>
      <c r="F73" s="125">
        <v>618</v>
      </c>
      <c r="G73" s="124" t="s">
        <v>363</v>
      </c>
      <c r="H73" s="118">
        <v>0.42</v>
      </c>
      <c r="I73" s="117">
        <v>10743</v>
      </c>
      <c r="J73" s="117">
        <v>8539</v>
      </c>
      <c r="K73" s="117">
        <f t="shared" si="0"/>
        <v>0</v>
      </c>
      <c r="L73" s="117">
        <v>893</v>
      </c>
      <c r="M73" s="123">
        <f t="shared" si="1"/>
        <v>20175</v>
      </c>
      <c r="N73" s="110"/>
      <c r="O73" s="118">
        <v>0</v>
      </c>
      <c r="P73" s="118">
        <v>0</v>
      </c>
      <c r="Q73" s="122">
        <v>0.09</v>
      </c>
      <c r="R73" s="122">
        <v>3.6876106527958838E-4</v>
      </c>
      <c r="S73" s="121">
        <v>0</v>
      </c>
      <c r="T73" s="110"/>
      <c r="U73" s="120">
        <v>8098</v>
      </c>
      <c r="V73" s="120">
        <v>0</v>
      </c>
      <c r="W73" s="120">
        <v>0</v>
      </c>
      <c r="X73" s="120">
        <v>375</v>
      </c>
      <c r="Y73" s="120">
        <v>8473</v>
      </c>
      <c r="Z73" s="119" t="e">
        <f>SUMIF($A$10:$A$938,$A73,$Y$10:$Y$938)+SUMIF('[2]17PJ'!$B$10:$K$889,$A73,'[2]17PJ'!K$10:$K$889)</f>
        <v>#VALUE!</v>
      </c>
      <c r="AA73" s="110"/>
      <c r="AB73" s="118">
        <v>0</v>
      </c>
      <c r="AC73" s="118">
        <v>0</v>
      </c>
      <c r="AD73" s="117">
        <v>0</v>
      </c>
      <c r="AE73" s="116"/>
      <c r="AF73" s="110"/>
      <c r="AG73" s="110"/>
      <c r="AH73" s="110"/>
      <c r="AI73" s="110"/>
      <c r="AJ73" s="110"/>
      <c r="AK73" s="110"/>
      <c r="AL73" s="110"/>
    </row>
    <row r="74" spans="1:38" s="105" customFormat="1" x14ac:dyDescent="0.25">
      <c r="A74" s="125">
        <v>414</v>
      </c>
      <c r="B74" s="125">
        <v>414603635</v>
      </c>
      <c r="C74" s="124" t="s">
        <v>63</v>
      </c>
      <c r="D74" s="125">
        <v>603</v>
      </c>
      <c r="E74" s="124" t="s">
        <v>64</v>
      </c>
      <c r="F74" s="125">
        <v>635</v>
      </c>
      <c r="G74" s="124" t="s">
        <v>70</v>
      </c>
      <c r="H74" s="118">
        <v>20.64</v>
      </c>
      <c r="I74" s="117">
        <v>10056</v>
      </c>
      <c r="J74" s="117">
        <v>5182</v>
      </c>
      <c r="K74" s="117">
        <f t="shared" si="0"/>
        <v>0</v>
      </c>
      <c r="L74" s="117">
        <v>893</v>
      </c>
      <c r="M74" s="123">
        <f t="shared" si="1"/>
        <v>16131</v>
      </c>
      <c r="N74" s="110"/>
      <c r="O74" s="118">
        <v>0</v>
      </c>
      <c r="P74" s="118">
        <v>0</v>
      </c>
      <c r="Q74" s="122">
        <v>0.09</v>
      </c>
      <c r="R74" s="122">
        <v>1.1958555005549754E-2</v>
      </c>
      <c r="S74" s="121">
        <v>0</v>
      </c>
      <c r="T74" s="110"/>
      <c r="U74" s="120">
        <v>314512</v>
      </c>
      <c r="V74" s="120">
        <v>0</v>
      </c>
      <c r="W74" s="120">
        <v>0</v>
      </c>
      <c r="X74" s="120">
        <v>18432</v>
      </c>
      <c r="Y74" s="120">
        <v>332944</v>
      </c>
      <c r="Z74" s="119" t="e">
        <f>SUMIF($A$10:$A$938,$A74,$Y$10:$Y$938)+SUMIF('[2]17PJ'!$B$10:$K$889,$A74,'[2]17PJ'!K$10:$K$889)</f>
        <v>#VALUE!</v>
      </c>
      <c r="AA74" s="110"/>
      <c r="AB74" s="118">
        <v>0</v>
      </c>
      <c r="AC74" s="118">
        <v>0</v>
      </c>
      <c r="AD74" s="117">
        <v>0</v>
      </c>
      <c r="AE74" s="116"/>
      <c r="AF74" s="110"/>
      <c r="AG74" s="110"/>
      <c r="AH74" s="110"/>
      <c r="AI74" s="110"/>
      <c r="AJ74" s="110"/>
      <c r="AK74" s="110"/>
      <c r="AL74" s="110"/>
    </row>
    <row r="75" spans="1:38" s="105" customFormat="1" x14ac:dyDescent="0.25">
      <c r="A75" s="125">
        <v>414</v>
      </c>
      <c r="B75" s="125">
        <v>414603715</v>
      </c>
      <c r="C75" s="124" t="s">
        <v>63</v>
      </c>
      <c r="D75" s="125">
        <v>603</v>
      </c>
      <c r="E75" s="124" t="s">
        <v>64</v>
      </c>
      <c r="F75" s="125">
        <v>715</v>
      </c>
      <c r="G75" s="124" t="s">
        <v>71</v>
      </c>
      <c r="H75" s="118">
        <v>15.85</v>
      </c>
      <c r="I75" s="117">
        <v>10188</v>
      </c>
      <c r="J75" s="117">
        <v>8162</v>
      </c>
      <c r="K75" s="117">
        <f t="shared" ref="K75:K138" si="2">IFERROR(V75/H75,0)</f>
        <v>0</v>
      </c>
      <c r="L75" s="117">
        <v>893</v>
      </c>
      <c r="M75" s="123">
        <f t="shared" ref="M75:M138" si="3">SUM(I75:L75)</f>
        <v>19243</v>
      </c>
      <c r="N75" s="110"/>
      <c r="O75" s="118">
        <v>0</v>
      </c>
      <c r="P75" s="118">
        <v>0</v>
      </c>
      <c r="Q75" s="122">
        <v>0.09</v>
      </c>
      <c r="R75" s="122">
        <v>2.9410283608697452E-2</v>
      </c>
      <c r="S75" s="121">
        <v>0</v>
      </c>
      <c r="T75" s="110"/>
      <c r="U75" s="120">
        <v>290848</v>
      </c>
      <c r="V75" s="120">
        <v>0</v>
      </c>
      <c r="W75" s="120">
        <v>0</v>
      </c>
      <c r="X75" s="120">
        <v>14155</v>
      </c>
      <c r="Y75" s="120">
        <v>305003</v>
      </c>
      <c r="Z75" s="119" t="e">
        <f>SUMIF($A$10:$A$938,$A75,$Y$10:$Y$938)+SUMIF('[2]17PJ'!$B$10:$K$889,$A75,'[2]17PJ'!K$10:$K$889)</f>
        <v>#VALUE!</v>
      </c>
      <c r="AA75" s="110"/>
      <c r="AB75" s="118">
        <v>0</v>
      </c>
      <c r="AC75" s="118">
        <v>0</v>
      </c>
      <c r="AD75" s="117">
        <v>0</v>
      </c>
      <c r="AE75" s="116"/>
      <c r="AF75" s="110"/>
      <c r="AG75" s="110"/>
      <c r="AH75" s="110"/>
      <c r="AI75" s="110"/>
      <c r="AJ75" s="110"/>
      <c r="AK75" s="110"/>
      <c r="AL75" s="110"/>
    </row>
    <row r="76" spans="1:38" s="105" customFormat="1" x14ac:dyDescent="0.25">
      <c r="A76" s="125">
        <v>416</v>
      </c>
      <c r="B76" s="125">
        <v>416035035</v>
      </c>
      <c r="C76" s="124" t="s">
        <v>72</v>
      </c>
      <c r="D76" s="125">
        <v>35</v>
      </c>
      <c r="E76" s="124" t="s">
        <v>22</v>
      </c>
      <c r="F76" s="125">
        <v>35</v>
      </c>
      <c r="G76" s="124" t="s">
        <v>22</v>
      </c>
      <c r="H76" s="118">
        <v>435.95</v>
      </c>
      <c r="I76" s="117">
        <v>12065</v>
      </c>
      <c r="J76" s="117">
        <v>4241</v>
      </c>
      <c r="K76" s="117">
        <f t="shared" si="2"/>
        <v>152.94873265282718</v>
      </c>
      <c r="L76" s="117">
        <v>893</v>
      </c>
      <c r="M76" s="123">
        <f t="shared" si="3"/>
        <v>17351.948732652829</v>
      </c>
      <c r="N76" s="110"/>
      <c r="O76" s="118">
        <v>0</v>
      </c>
      <c r="P76" s="118">
        <v>54.52</v>
      </c>
      <c r="Q76" s="122">
        <v>0.18</v>
      </c>
      <c r="R76" s="122">
        <v>0.14456084490991788</v>
      </c>
      <c r="S76" s="121">
        <v>0</v>
      </c>
      <c r="T76" s="110"/>
      <c r="U76" s="120">
        <v>7108600</v>
      </c>
      <c r="V76" s="120">
        <v>66678</v>
      </c>
      <c r="W76" s="120">
        <v>0</v>
      </c>
      <c r="X76" s="120">
        <v>389301</v>
      </c>
      <c r="Y76" s="120">
        <v>7564579</v>
      </c>
      <c r="Z76" s="119" t="e">
        <f>SUMIF($A$10:$A$938,$A76,$Y$10:$Y$938)+SUMIF('[2]17PJ'!$B$10:$K$889,$A76,'[2]17PJ'!K$10:$K$889)</f>
        <v>#VALUE!</v>
      </c>
      <c r="AA76" s="110"/>
      <c r="AB76" s="118">
        <v>0</v>
      </c>
      <c r="AC76" s="118">
        <v>0</v>
      </c>
      <c r="AD76" s="117">
        <v>0</v>
      </c>
      <c r="AE76" s="116"/>
      <c r="AF76" s="110"/>
      <c r="AG76" s="110"/>
      <c r="AH76" s="110"/>
      <c r="AI76" s="110"/>
      <c r="AJ76" s="110"/>
      <c r="AK76" s="110"/>
      <c r="AL76" s="110"/>
    </row>
    <row r="77" spans="1:38" s="105" customFormat="1" x14ac:dyDescent="0.25">
      <c r="A77" s="125">
        <v>416</v>
      </c>
      <c r="B77" s="125">
        <v>416035044</v>
      </c>
      <c r="C77" s="124" t="s">
        <v>72</v>
      </c>
      <c r="D77" s="125">
        <v>35</v>
      </c>
      <c r="E77" s="124" t="s">
        <v>22</v>
      </c>
      <c r="F77" s="125">
        <v>44</v>
      </c>
      <c r="G77" s="124" t="s">
        <v>35</v>
      </c>
      <c r="H77" s="118">
        <v>4.59</v>
      </c>
      <c r="I77" s="117">
        <v>11776</v>
      </c>
      <c r="J77" s="117">
        <v>270</v>
      </c>
      <c r="K77" s="117">
        <f t="shared" si="2"/>
        <v>0</v>
      </c>
      <c r="L77" s="117">
        <v>893</v>
      </c>
      <c r="M77" s="123">
        <f t="shared" si="3"/>
        <v>12939</v>
      </c>
      <c r="N77" s="110"/>
      <c r="O77" s="118">
        <v>0</v>
      </c>
      <c r="P77" s="118">
        <v>0</v>
      </c>
      <c r="Q77" s="122">
        <v>0.09</v>
      </c>
      <c r="R77" s="122">
        <v>4.5747299026763673E-2</v>
      </c>
      <c r="S77" s="121">
        <v>0</v>
      </c>
      <c r="T77" s="110"/>
      <c r="U77" s="120">
        <v>55292</v>
      </c>
      <c r="V77" s="120">
        <v>0</v>
      </c>
      <c r="W77" s="120">
        <v>0</v>
      </c>
      <c r="X77" s="120">
        <v>4100</v>
      </c>
      <c r="Y77" s="120">
        <v>59392</v>
      </c>
      <c r="Z77" s="119" t="e">
        <f>SUMIF($A$10:$A$938,$A77,$Y$10:$Y$938)+SUMIF('[2]17PJ'!$B$10:$K$889,$A77,'[2]17PJ'!K$10:$K$889)</f>
        <v>#VALUE!</v>
      </c>
      <c r="AA77" s="110"/>
      <c r="AB77" s="118">
        <v>0</v>
      </c>
      <c r="AC77" s="118">
        <v>0</v>
      </c>
      <c r="AD77" s="117">
        <v>0</v>
      </c>
      <c r="AE77" s="116"/>
      <c r="AF77" s="110"/>
      <c r="AG77" s="110"/>
      <c r="AH77" s="110"/>
      <c r="AI77" s="110"/>
      <c r="AJ77" s="110"/>
      <c r="AK77" s="110"/>
      <c r="AL77" s="110"/>
    </row>
    <row r="78" spans="1:38" s="105" customFormat="1" x14ac:dyDescent="0.25">
      <c r="A78" s="125">
        <v>416</v>
      </c>
      <c r="B78" s="125">
        <v>416035050</v>
      </c>
      <c r="C78" s="124" t="s">
        <v>72</v>
      </c>
      <c r="D78" s="125">
        <v>35</v>
      </c>
      <c r="E78" s="124" t="s">
        <v>22</v>
      </c>
      <c r="F78" s="125">
        <v>50</v>
      </c>
      <c r="G78" s="124" t="s">
        <v>112</v>
      </c>
      <c r="H78" s="118">
        <v>0.44</v>
      </c>
      <c r="I78" s="117">
        <v>10125</v>
      </c>
      <c r="J78" s="117">
        <v>4770</v>
      </c>
      <c r="K78" s="117">
        <f t="shared" si="2"/>
        <v>0</v>
      </c>
      <c r="L78" s="117">
        <v>893</v>
      </c>
      <c r="M78" s="123">
        <f t="shared" si="3"/>
        <v>15788</v>
      </c>
      <c r="N78" s="110"/>
      <c r="O78" s="118">
        <v>0</v>
      </c>
      <c r="P78" s="118">
        <v>0</v>
      </c>
      <c r="Q78" s="122">
        <v>0.09</v>
      </c>
      <c r="R78" s="122">
        <v>2.7567702807502416E-3</v>
      </c>
      <c r="S78" s="121">
        <v>0</v>
      </c>
      <c r="T78" s="110"/>
      <c r="U78" s="120">
        <v>6554</v>
      </c>
      <c r="V78" s="120">
        <v>0</v>
      </c>
      <c r="W78" s="120">
        <v>0</v>
      </c>
      <c r="X78" s="120">
        <v>393</v>
      </c>
      <c r="Y78" s="120">
        <v>6947</v>
      </c>
      <c r="Z78" s="119" t="e">
        <f>SUMIF($A$10:$A$938,$A78,$Y$10:$Y$938)+SUMIF('[2]17PJ'!$B$10:$K$889,$A78,'[2]17PJ'!K$10:$K$889)</f>
        <v>#VALUE!</v>
      </c>
      <c r="AA78" s="110"/>
      <c r="AB78" s="118">
        <v>0</v>
      </c>
      <c r="AC78" s="118">
        <v>0</v>
      </c>
      <c r="AD78" s="117">
        <v>0</v>
      </c>
      <c r="AE78" s="116"/>
      <c r="AF78" s="110"/>
      <c r="AG78" s="110"/>
      <c r="AH78" s="110"/>
      <c r="AI78" s="110"/>
      <c r="AJ78" s="110"/>
      <c r="AK78" s="110"/>
      <c r="AL78" s="110"/>
    </row>
    <row r="79" spans="1:38" s="105" customFormat="1" x14ac:dyDescent="0.25">
      <c r="A79" s="125">
        <v>416</v>
      </c>
      <c r="B79" s="125">
        <v>416035073</v>
      </c>
      <c r="C79" s="124" t="s">
        <v>72</v>
      </c>
      <c r="D79" s="125">
        <v>35</v>
      </c>
      <c r="E79" s="124" t="s">
        <v>22</v>
      </c>
      <c r="F79" s="125">
        <v>73</v>
      </c>
      <c r="G79" s="124" t="s">
        <v>37</v>
      </c>
      <c r="H79" s="118">
        <v>1.1200000000000001</v>
      </c>
      <c r="I79" s="117">
        <v>9529</v>
      </c>
      <c r="J79" s="117">
        <v>7415</v>
      </c>
      <c r="K79" s="117">
        <f t="shared" si="2"/>
        <v>0</v>
      </c>
      <c r="L79" s="117">
        <v>893</v>
      </c>
      <c r="M79" s="123">
        <f t="shared" si="3"/>
        <v>17837</v>
      </c>
      <c r="N79" s="110"/>
      <c r="O79" s="118">
        <v>0</v>
      </c>
      <c r="P79" s="118">
        <v>0</v>
      </c>
      <c r="Q79" s="122">
        <v>0.09</v>
      </c>
      <c r="R79" s="122">
        <v>6.0798101377384835E-3</v>
      </c>
      <c r="S79" s="121">
        <v>0</v>
      </c>
      <c r="T79" s="110"/>
      <c r="U79" s="120">
        <v>18977</v>
      </c>
      <c r="V79" s="120">
        <v>0</v>
      </c>
      <c r="W79" s="120">
        <v>0</v>
      </c>
      <c r="X79" s="120">
        <v>1000</v>
      </c>
      <c r="Y79" s="120">
        <v>19977</v>
      </c>
      <c r="Z79" s="119" t="e">
        <f>SUMIF($A$10:$A$938,$A79,$Y$10:$Y$938)+SUMIF('[2]17PJ'!$B$10:$K$889,$A79,'[2]17PJ'!K$10:$K$889)</f>
        <v>#VALUE!</v>
      </c>
      <c r="AA79" s="110"/>
      <c r="AB79" s="118">
        <v>0</v>
      </c>
      <c r="AC79" s="118">
        <v>0</v>
      </c>
      <c r="AD79" s="117">
        <v>0</v>
      </c>
      <c r="AE79" s="116"/>
      <c r="AF79" s="110"/>
      <c r="AG79" s="110"/>
      <c r="AH79" s="110"/>
      <c r="AI79" s="110"/>
      <c r="AJ79" s="110"/>
      <c r="AK79" s="110"/>
      <c r="AL79" s="110"/>
    </row>
    <row r="80" spans="1:38" s="105" customFormat="1" x14ac:dyDescent="0.25">
      <c r="A80" s="125">
        <v>416</v>
      </c>
      <c r="B80" s="125">
        <v>416035133</v>
      </c>
      <c r="C80" s="124" t="s">
        <v>72</v>
      </c>
      <c r="D80" s="125">
        <v>35</v>
      </c>
      <c r="E80" s="124" t="s">
        <v>22</v>
      </c>
      <c r="F80" s="125">
        <v>133</v>
      </c>
      <c r="G80" s="124" t="s">
        <v>73</v>
      </c>
      <c r="H80" s="118">
        <v>0.38</v>
      </c>
      <c r="I80" s="117">
        <v>10840</v>
      </c>
      <c r="J80" s="117">
        <v>3397</v>
      </c>
      <c r="K80" s="117">
        <f t="shared" si="2"/>
        <v>0</v>
      </c>
      <c r="L80" s="117">
        <v>893</v>
      </c>
      <c r="M80" s="123">
        <f t="shared" si="3"/>
        <v>15130</v>
      </c>
      <c r="N80" s="110"/>
      <c r="O80" s="118">
        <v>0</v>
      </c>
      <c r="P80" s="118">
        <v>0</v>
      </c>
      <c r="Q80" s="122">
        <v>0.09</v>
      </c>
      <c r="R80" s="122">
        <v>2.5802336413393717E-2</v>
      </c>
      <c r="S80" s="121">
        <v>0</v>
      </c>
      <c r="T80" s="110"/>
      <c r="U80" s="120">
        <v>5410</v>
      </c>
      <c r="V80" s="120">
        <v>0</v>
      </c>
      <c r="W80" s="120">
        <v>0</v>
      </c>
      <c r="X80" s="120">
        <v>339</v>
      </c>
      <c r="Y80" s="120">
        <v>5749</v>
      </c>
      <c r="Z80" s="119" t="e">
        <f>SUMIF($A$10:$A$938,$A80,$Y$10:$Y$938)+SUMIF('[2]17PJ'!$B$10:$K$889,$A80,'[2]17PJ'!K$10:$K$889)</f>
        <v>#VALUE!</v>
      </c>
      <c r="AA80" s="110"/>
      <c r="AB80" s="118">
        <v>0</v>
      </c>
      <c r="AC80" s="118">
        <v>0</v>
      </c>
      <c r="AD80" s="117">
        <v>0</v>
      </c>
      <c r="AE80" s="116"/>
      <c r="AF80" s="110"/>
      <c r="AG80" s="110"/>
      <c r="AH80" s="110"/>
      <c r="AI80" s="110"/>
      <c r="AJ80" s="110"/>
      <c r="AK80" s="110"/>
      <c r="AL80" s="110"/>
    </row>
    <row r="81" spans="1:31" s="105" customFormat="1" x14ac:dyDescent="0.25">
      <c r="A81" s="125">
        <v>416</v>
      </c>
      <c r="B81" s="125">
        <v>416035189</v>
      </c>
      <c r="C81" s="124" t="s">
        <v>72</v>
      </c>
      <c r="D81" s="125">
        <v>35</v>
      </c>
      <c r="E81" s="124" t="s">
        <v>22</v>
      </c>
      <c r="F81" s="125">
        <v>189</v>
      </c>
      <c r="G81" s="124" t="s">
        <v>38</v>
      </c>
      <c r="H81" s="118">
        <v>1</v>
      </c>
      <c r="I81" s="117">
        <v>9699</v>
      </c>
      <c r="J81" s="117">
        <v>3886</v>
      </c>
      <c r="K81" s="117">
        <f t="shared" si="2"/>
        <v>0</v>
      </c>
      <c r="L81" s="117">
        <v>893</v>
      </c>
      <c r="M81" s="123">
        <f t="shared" si="3"/>
        <v>14478</v>
      </c>
      <c r="N81" s="110"/>
      <c r="O81" s="118">
        <v>0</v>
      </c>
      <c r="P81" s="118">
        <v>0</v>
      </c>
      <c r="Q81" s="122">
        <v>0.09</v>
      </c>
      <c r="R81" s="122">
        <v>2.9108240576110694E-3</v>
      </c>
      <c r="S81" s="121">
        <v>0</v>
      </c>
      <c r="T81" s="110"/>
      <c r="U81" s="120">
        <v>13585</v>
      </c>
      <c r="V81" s="120">
        <v>0</v>
      </c>
      <c r="W81" s="120">
        <v>0</v>
      </c>
      <c r="X81" s="120">
        <v>893</v>
      </c>
      <c r="Y81" s="120">
        <v>14478</v>
      </c>
      <c r="Z81" s="119" t="e">
        <f>SUMIF($A$10:$A$938,$A81,$Y$10:$Y$938)+SUMIF('[2]17PJ'!$B$10:$K$889,$A81,'[2]17PJ'!K$10:$K$889)</f>
        <v>#VALUE!</v>
      </c>
      <c r="AB81" s="118">
        <v>0</v>
      </c>
      <c r="AC81" s="118">
        <v>0</v>
      </c>
      <c r="AD81" s="117">
        <v>0</v>
      </c>
      <c r="AE81" s="116"/>
    </row>
    <row r="82" spans="1:31" s="105" customFormat="1" x14ac:dyDescent="0.25">
      <c r="A82" s="125">
        <v>416</v>
      </c>
      <c r="B82" s="125">
        <v>416035243</v>
      </c>
      <c r="C82" s="124" t="s">
        <v>72</v>
      </c>
      <c r="D82" s="125">
        <v>35</v>
      </c>
      <c r="E82" s="124" t="s">
        <v>22</v>
      </c>
      <c r="F82" s="125">
        <v>243</v>
      </c>
      <c r="G82" s="124" t="s">
        <v>74</v>
      </c>
      <c r="H82" s="118">
        <v>1</v>
      </c>
      <c r="I82" s="117">
        <v>12066</v>
      </c>
      <c r="J82" s="117">
        <v>2848</v>
      </c>
      <c r="K82" s="117">
        <f t="shared" si="2"/>
        <v>0</v>
      </c>
      <c r="L82" s="117">
        <v>893</v>
      </c>
      <c r="M82" s="123">
        <f t="shared" si="3"/>
        <v>15807</v>
      </c>
      <c r="N82" s="110"/>
      <c r="O82" s="118">
        <v>0</v>
      </c>
      <c r="P82" s="118">
        <v>0</v>
      </c>
      <c r="Q82" s="122">
        <v>0.09</v>
      </c>
      <c r="R82" s="122">
        <v>5.3763165448022874E-3</v>
      </c>
      <c r="S82" s="121">
        <v>0</v>
      </c>
      <c r="T82" s="110"/>
      <c r="U82" s="120">
        <v>14914</v>
      </c>
      <c r="V82" s="120">
        <v>0</v>
      </c>
      <c r="W82" s="120">
        <v>0</v>
      </c>
      <c r="X82" s="120">
        <v>893</v>
      </c>
      <c r="Y82" s="120">
        <v>15807</v>
      </c>
      <c r="Z82" s="119" t="e">
        <f>SUMIF($A$10:$A$938,$A82,$Y$10:$Y$938)+SUMIF('[2]17PJ'!$B$10:$K$889,$A82,'[2]17PJ'!K$10:$K$889)</f>
        <v>#VALUE!</v>
      </c>
      <c r="AB82" s="118">
        <v>0</v>
      </c>
      <c r="AC82" s="118">
        <v>0</v>
      </c>
      <c r="AD82" s="117">
        <v>0</v>
      </c>
      <c r="AE82" s="116"/>
    </row>
    <row r="83" spans="1:31" s="105" customFormat="1" x14ac:dyDescent="0.25">
      <c r="A83" s="125">
        <v>416</v>
      </c>
      <c r="B83" s="125">
        <v>416035244</v>
      </c>
      <c r="C83" s="124" t="s">
        <v>72</v>
      </c>
      <c r="D83" s="125">
        <v>35</v>
      </c>
      <c r="E83" s="124" t="s">
        <v>22</v>
      </c>
      <c r="F83" s="125">
        <v>244</v>
      </c>
      <c r="G83" s="124" t="s">
        <v>43</v>
      </c>
      <c r="H83" s="118">
        <v>9.09</v>
      </c>
      <c r="I83" s="117">
        <v>11163</v>
      </c>
      <c r="J83" s="117">
        <v>4523</v>
      </c>
      <c r="K83" s="117">
        <f t="shared" si="2"/>
        <v>0</v>
      </c>
      <c r="L83" s="117">
        <v>893</v>
      </c>
      <c r="M83" s="123">
        <f t="shared" si="3"/>
        <v>16579</v>
      </c>
      <c r="N83" s="110"/>
      <c r="O83" s="118">
        <v>0</v>
      </c>
      <c r="P83" s="118">
        <v>0</v>
      </c>
      <c r="Q83" s="122">
        <v>0.18</v>
      </c>
      <c r="R83" s="122">
        <v>9.1081897987744451E-2</v>
      </c>
      <c r="S83" s="121">
        <v>0</v>
      </c>
      <c r="T83" s="110"/>
      <c r="U83" s="120">
        <v>142586</v>
      </c>
      <c r="V83" s="120">
        <v>0</v>
      </c>
      <c r="W83" s="120">
        <v>0</v>
      </c>
      <c r="X83" s="120">
        <v>8117</v>
      </c>
      <c r="Y83" s="120">
        <v>150703</v>
      </c>
      <c r="Z83" s="119" t="e">
        <f>SUMIF($A$10:$A$938,$A83,$Y$10:$Y$938)+SUMIF('[2]17PJ'!$B$10:$K$889,$A83,'[2]17PJ'!K$10:$K$889)</f>
        <v>#VALUE!</v>
      </c>
      <c r="AB83" s="118">
        <v>0</v>
      </c>
      <c r="AC83" s="118">
        <v>0</v>
      </c>
      <c r="AD83" s="117">
        <v>0</v>
      </c>
      <c r="AE83" s="116"/>
    </row>
    <row r="84" spans="1:31" s="105" customFormat="1" x14ac:dyDescent="0.25">
      <c r="A84" s="125">
        <v>416</v>
      </c>
      <c r="B84" s="125">
        <v>416035285</v>
      </c>
      <c r="C84" s="124" t="s">
        <v>72</v>
      </c>
      <c r="D84" s="125">
        <v>35</v>
      </c>
      <c r="E84" s="124" t="s">
        <v>22</v>
      </c>
      <c r="F84" s="125">
        <v>285</v>
      </c>
      <c r="G84" s="124" t="s">
        <v>44</v>
      </c>
      <c r="H84" s="118">
        <v>3</v>
      </c>
      <c r="I84" s="117">
        <v>9529</v>
      </c>
      <c r="J84" s="117">
        <v>2918</v>
      </c>
      <c r="K84" s="117">
        <f t="shared" si="2"/>
        <v>0</v>
      </c>
      <c r="L84" s="117">
        <v>893</v>
      </c>
      <c r="M84" s="123">
        <f t="shared" si="3"/>
        <v>13340</v>
      </c>
      <c r="N84" s="110"/>
      <c r="O84" s="118">
        <v>0</v>
      </c>
      <c r="P84" s="118">
        <v>0</v>
      </c>
      <c r="Q84" s="122">
        <v>0.09</v>
      </c>
      <c r="R84" s="122">
        <v>2.9773128157862844E-2</v>
      </c>
      <c r="S84" s="121">
        <v>0</v>
      </c>
      <c r="T84" s="110"/>
      <c r="U84" s="120">
        <v>37341</v>
      </c>
      <c r="V84" s="120">
        <v>0</v>
      </c>
      <c r="W84" s="120">
        <v>0</v>
      </c>
      <c r="X84" s="120">
        <v>2679</v>
      </c>
      <c r="Y84" s="120">
        <v>40020</v>
      </c>
      <c r="Z84" s="119" t="e">
        <f>SUMIF($A$10:$A$938,$A84,$Y$10:$Y$938)+SUMIF('[2]17PJ'!$B$10:$K$889,$A84,'[2]17PJ'!K$10:$K$889)</f>
        <v>#VALUE!</v>
      </c>
      <c r="AB84" s="118">
        <v>0</v>
      </c>
      <c r="AC84" s="118">
        <v>0</v>
      </c>
      <c r="AD84" s="117">
        <v>0</v>
      </c>
      <c r="AE84" s="116"/>
    </row>
    <row r="85" spans="1:31" s="105" customFormat="1" x14ac:dyDescent="0.25">
      <c r="A85" s="125">
        <v>416</v>
      </c>
      <c r="B85" s="125">
        <v>416035305</v>
      </c>
      <c r="C85" s="124" t="s">
        <v>72</v>
      </c>
      <c r="D85" s="125">
        <v>35</v>
      </c>
      <c r="E85" s="124" t="s">
        <v>22</v>
      </c>
      <c r="F85" s="125">
        <v>305</v>
      </c>
      <c r="G85" s="124" t="s">
        <v>75</v>
      </c>
      <c r="H85" s="118">
        <v>2</v>
      </c>
      <c r="I85" s="117">
        <v>14014</v>
      </c>
      <c r="J85" s="117">
        <v>4571</v>
      </c>
      <c r="K85" s="117">
        <f t="shared" si="2"/>
        <v>0</v>
      </c>
      <c r="L85" s="117">
        <v>893</v>
      </c>
      <c r="M85" s="123">
        <f t="shared" si="3"/>
        <v>19478</v>
      </c>
      <c r="N85" s="110"/>
      <c r="O85" s="118">
        <v>0</v>
      </c>
      <c r="P85" s="118">
        <v>0</v>
      </c>
      <c r="Q85" s="122">
        <v>0.09</v>
      </c>
      <c r="R85" s="122">
        <v>1.3653013876805516E-2</v>
      </c>
      <c r="S85" s="121">
        <v>0</v>
      </c>
      <c r="T85" s="110"/>
      <c r="U85" s="120">
        <v>37170</v>
      </c>
      <c r="V85" s="120">
        <v>0</v>
      </c>
      <c r="W85" s="120">
        <v>0</v>
      </c>
      <c r="X85" s="120">
        <v>1786</v>
      </c>
      <c r="Y85" s="120">
        <v>38956</v>
      </c>
      <c r="Z85" s="119" t="e">
        <f>SUMIF($A$10:$A$938,$A85,$Y$10:$Y$938)+SUMIF('[2]17PJ'!$B$10:$K$889,$A85,'[2]17PJ'!K$10:$K$889)</f>
        <v>#VALUE!</v>
      </c>
      <c r="AB85" s="118">
        <v>0</v>
      </c>
      <c r="AC85" s="118">
        <v>0</v>
      </c>
      <c r="AD85" s="117">
        <v>0</v>
      </c>
      <c r="AE85" s="116"/>
    </row>
    <row r="86" spans="1:31" s="105" customFormat="1" x14ac:dyDescent="0.25">
      <c r="A86" s="125">
        <v>416</v>
      </c>
      <c r="B86" s="125">
        <v>416035307</v>
      </c>
      <c r="C86" s="124" t="s">
        <v>72</v>
      </c>
      <c r="D86" s="125">
        <v>35</v>
      </c>
      <c r="E86" s="124" t="s">
        <v>22</v>
      </c>
      <c r="F86" s="125">
        <v>307</v>
      </c>
      <c r="G86" s="124" t="s">
        <v>76</v>
      </c>
      <c r="H86" s="118">
        <v>1</v>
      </c>
      <c r="I86" s="117">
        <v>10438</v>
      </c>
      <c r="J86" s="117">
        <v>3998</v>
      </c>
      <c r="K86" s="117">
        <f t="shared" si="2"/>
        <v>0</v>
      </c>
      <c r="L86" s="117">
        <v>893</v>
      </c>
      <c r="M86" s="123">
        <f t="shared" si="3"/>
        <v>15329</v>
      </c>
      <c r="N86" s="110"/>
      <c r="O86" s="118">
        <v>0</v>
      </c>
      <c r="P86" s="118">
        <v>0</v>
      </c>
      <c r="Q86" s="122">
        <v>0.09</v>
      </c>
      <c r="R86" s="122">
        <v>8.7315142483734912E-3</v>
      </c>
      <c r="S86" s="121">
        <v>0</v>
      </c>
      <c r="T86" s="110"/>
      <c r="U86" s="120">
        <v>14436</v>
      </c>
      <c r="V86" s="120">
        <v>0</v>
      </c>
      <c r="W86" s="120">
        <v>0</v>
      </c>
      <c r="X86" s="120">
        <v>893</v>
      </c>
      <c r="Y86" s="120">
        <v>15329</v>
      </c>
      <c r="Z86" s="119" t="e">
        <f>SUMIF($A$10:$A$938,$A86,$Y$10:$Y$938)+SUMIF('[2]17PJ'!$B$10:$K$889,$A86,'[2]17PJ'!K$10:$K$889)</f>
        <v>#VALUE!</v>
      </c>
      <c r="AB86" s="118">
        <v>0</v>
      </c>
      <c r="AC86" s="118">
        <v>0</v>
      </c>
      <c r="AD86" s="117">
        <v>0</v>
      </c>
      <c r="AE86" s="116"/>
    </row>
    <row r="87" spans="1:31" s="105" customFormat="1" x14ac:dyDescent="0.25">
      <c r="A87" s="125">
        <v>417</v>
      </c>
      <c r="B87" s="125">
        <v>417035035</v>
      </c>
      <c r="C87" s="124" t="s">
        <v>78</v>
      </c>
      <c r="D87" s="125">
        <v>35</v>
      </c>
      <c r="E87" s="124" t="s">
        <v>22</v>
      </c>
      <c r="F87" s="125">
        <v>35</v>
      </c>
      <c r="G87" s="124" t="s">
        <v>22</v>
      </c>
      <c r="H87" s="118">
        <v>298.85000000000002</v>
      </c>
      <c r="I87" s="117">
        <v>12343</v>
      </c>
      <c r="J87" s="117">
        <v>4339</v>
      </c>
      <c r="K87" s="117">
        <f t="shared" si="2"/>
        <v>0</v>
      </c>
      <c r="L87" s="117">
        <v>893</v>
      </c>
      <c r="M87" s="123">
        <f t="shared" si="3"/>
        <v>17575</v>
      </c>
      <c r="N87" s="110"/>
      <c r="O87" s="118">
        <v>0</v>
      </c>
      <c r="P87" s="118">
        <v>0</v>
      </c>
      <c r="Q87" s="122">
        <v>0.18</v>
      </c>
      <c r="R87" s="122">
        <v>0.14456084490991788</v>
      </c>
      <c r="S87" s="121">
        <v>0</v>
      </c>
      <c r="T87" s="110"/>
      <c r="U87" s="120">
        <v>4985413</v>
      </c>
      <c r="V87" s="120">
        <v>0</v>
      </c>
      <c r="W87" s="120">
        <v>0</v>
      </c>
      <c r="X87" s="120">
        <v>266872</v>
      </c>
      <c r="Y87" s="120">
        <v>5252285</v>
      </c>
      <c r="Z87" s="119" t="e">
        <f>SUMIF($A$10:$A$938,$A87,$Y$10:$Y$938)+SUMIF('[2]17PJ'!$B$10:$K$889,$A87,'[2]17PJ'!K$10:$K$889)</f>
        <v>#VALUE!</v>
      </c>
      <c r="AB87" s="118">
        <v>0</v>
      </c>
      <c r="AC87" s="118">
        <v>0</v>
      </c>
      <c r="AD87" s="117">
        <v>0</v>
      </c>
      <c r="AE87" s="116"/>
    </row>
    <row r="88" spans="1:31" s="105" customFormat="1" x14ac:dyDescent="0.25">
      <c r="A88" s="125">
        <v>417</v>
      </c>
      <c r="B88" s="125">
        <v>417035100</v>
      </c>
      <c r="C88" s="124" t="s">
        <v>78</v>
      </c>
      <c r="D88" s="125">
        <v>35</v>
      </c>
      <c r="E88" s="124" t="s">
        <v>22</v>
      </c>
      <c r="F88" s="125">
        <v>100</v>
      </c>
      <c r="G88" s="124" t="s">
        <v>79</v>
      </c>
      <c r="H88" s="118">
        <v>3</v>
      </c>
      <c r="I88" s="117">
        <v>11809</v>
      </c>
      <c r="J88" s="117">
        <v>6069</v>
      </c>
      <c r="K88" s="117">
        <f t="shared" si="2"/>
        <v>0</v>
      </c>
      <c r="L88" s="117">
        <v>893</v>
      </c>
      <c r="M88" s="123">
        <f t="shared" si="3"/>
        <v>18771</v>
      </c>
      <c r="N88" s="110"/>
      <c r="O88" s="118">
        <v>0</v>
      </c>
      <c r="P88" s="118">
        <v>0</v>
      </c>
      <c r="Q88" s="122">
        <v>0.09</v>
      </c>
      <c r="R88" s="122">
        <v>3.1256891479000334E-2</v>
      </c>
      <c r="S88" s="121">
        <v>0</v>
      </c>
      <c r="T88" s="110"/>
      <c r="U88" s="120">
        <v>53634</v>
      </c>
      <c r="V88" s="120">
        <v>0</v>
      </c>
      <c r="W88" s="120">
        <v>0</v>
      </c>
      <c r="X88" s="120">
        <v>2679</v>
      </c>
      <c r="Y88" s="120">
        <v>56313</v>
      </c>
      <c r="Z88" s="119" t="e">
        <f>SUMIF($A$10:$A$938,$A88,$Y$10:$Y$938)+SUMIF('[2]17PJ'!$B$10:$K$889,$A88,'[2]17PJ'!K$10:$K$889)</f>
        <v>#VALUE!</v>
      </c>
      <c r="AB88" s="118">
        <v>0</v>
      </c>
      <c r="AC88" s="118">
        <v>0</v>
      </c>
      <c r="AD88" s="117">
        <v>0</v>
      </c>
      <c r="AE88" s="116"/>
    </row>
    <row r="89" spans="1:31" s="105" customFormat="1" x14ac:dyDescent="0.25">
      <c r="A89" s="125">
        <v>417</v>
      </c>
      <c r="B89" s="125">
        <v>417035133</v>
      </c>
      <c r="C89" s="124" t="s">
        <v>78</v>
      </c>
      <c r="D89" s="125">
        <v>35</v>
      </c>
      <c r="E89" s="124" t="s">
        <v>22</v>
      </c>
      <c r="F89" s="125">
        <v>133</v>
      </c>
      <c r="G89" s="124" t="s">
        <v>73</v>
      </c>
      <c r="H89" s="118">
        <v>1</v>
      </c>
      <c r="I89" s="117">
        <v>9004</v>
      </c>
      <c r="J89" s="117">
        <v>2822</v>
      </c>
      <c r="K89" s="117">
        <f t="shared" si="2"/>
        <v>0</v>
      </c>
      <c r="L89" s="117">
        <v>893</v>
      </c>
      <c r="M89" s="123">
        <f t="shared" si="3"/>
        <v>12719</v>
      </c>
      <c r="N89" s="110"/>
      <c r="O89" s="118">
        <v>0</v>
      </c>
      <c r="P89" s="118">
        <v>0</v>
      </c>
      <c r="Q89" s="122">
        <v>0.09</v>
      </c>
      <c r="R89" s="122">
        <v>2.5802336413393717E-2</v>
      </c>
      <c r="S89" s="121">
        <v>0</v>
      </c>
      <c r="T89" s="110"/>
      <c r="U89" s="120">
        <v>11826</v>
      </c>
      <c r="V89" s="120">
        <v>0</v>
      </c>
      <c r="W89" s="120">
        <v>0</v>
      </c>
      <c r="X89" s="120">
        <v>893</v>
      </c>
      <c r="Y89" s="120">
        <v>12719</v>
      </c>
      <c r="Z89" s="119" t="e">
        <f>SUMIF($A$10:$A$938,$A89,$Y$10:$Y$938)+SUMIF('[2]17PJ'!$B$10:$K$889,$A89,'[2]17PJ'!K$10:$K$889)</f>
        <v>#VALUE!</v>
      </c>
      <c r="AB89" s="118">
        <v>0</v>
      </c>
      <c r="AC89" s="118">
        <v>0</v>
      </c>
      <c r="AD89" s="117">
        <v>0</v>
      </c>
      <c r="AE89" s="116"/>
    </row>
    <row r="90" spans="1:31" s="105" customFormat="1" x14ac:dyDescent="0.25">
      <c r="A90" s="125">
        <v>417</v>
      </c>
      <c r="B90" s="125">
        <v>417035211</v>
      </c>
      <c r="C90" s="124" t="s">
        <v>78</v>
      </c>
      <c r="D90" s="125">
        <v>35</v>
      </c>
      <c r="E90" s="124" t="s">
        <v>22</v>
      </c>
      <c r="F90" s="125">
        <v>211</v>
      </c>
      <c r="G90" s="124" t="s">
        <v>80</v>
      </c>
      <c r="H90" s="118">
        <v>1</v>
      </c>
      <c r="I90" s="117">
        <v>9627</v>
      </c>
      <c r="J90" s="117">
        <v>1727</v>
      </c>
      <c r="K90" s="117">
        <f t="shared" si="2"/>
        <v>0</v>
      </c>
      <c r="L90" s="117">
        <v>893</v>
      </c>
      <c r="M90" s="123">
        <f t="shared" si="3"/>
        <v>12247</v>
      </c>
      <c r="N90" s="110"/>
      <c r="O90" s="118">
        <v>0</v>
      </c>
      <c r="P90" s="118">
        <v>0</v>
      </c>
      <c r="Q90" s="122">
        <v>0.09</v>
      </c>
      <c r="R90" s="122">
        <v>2.0265210906566032E-3</v>
      </c>
      <c r="S90" s="121">
        <v>0</v>
      </c>
      <c r="T90" s="110"/>
      <c r="U90" s="120">
        <v>11354</v>
      </c>
      <c r="V90" s="120">
        <v>0</v>
      </c>
      <c r="W90" s="120">
        <v>0</v>
      </c>
      <c r="X90" s="120">
        <v>893</v>
      </c>
      <c r="Y90" s="120">
        <v>12247</v>
      </c>
      <c r="Z90" s="119" t="e">
        <f>SUMIF($A$10:$A$938,$A90,$Y$10:$Y$938)+SUMIF('[2]17PJ'!$B$10:$K$889,$A90,'[2]17PJ'!K$10:$K$889)</f>
        <v>#VALUE!</v>
      </c>
      <c r="AB90" s="118">
        <v>0</v>
      </c>
      <c r="AC90" s="118">
        <v>0</v>
      </c>
      <c r="AD90" s="117">
        <v>0</v>
      </c>
      <c r="AE90" s="116"/>
    </row>
    <row r="91" spans="1:31" s="105" customFormat="1" x14ac:dyDescent="0.25">
      <c r="A91" s="125">
        <v>417</v>
      </c>
      <c r="B91" s="125">
        <v>417035243</v>
      </c>
      <c r="C91" s="124" t="s">
        <v>78</v>
      </c>
      <c r="D91" s="125">
        <v>35</v>
      </c>
      <c r="E91" s="124" t="s">
        <v>22</v>
      </c>
      <c r="F91" s="125">
        <v>243</v>
      </c>
      <c r="G91" s="124" t="s">
        <v>74</v>
      </c>
      <c r="H91" s="118">
        <v>1</v>
      </c>
      <c r="I91" s="117">
        <v>12066</v>
      </c>
      <c r="J91" s="117">
        <v>2848</v>
      </c>
      <c r="K91" s="117">
        <f t="shared" si="2"/>
        <v>0</v>
      </c>
      <c r="L91" s="117">
        <v>893</v>
      </c>
      <c r="M91" s="123">
        <f t="shared" si="3"/>
        <v>15807</v>
      </c>
      <c r="N91" s="110"/>
      <c r="O91" s="118">
        <v>0</v>
      </c>
      <c r="P91" s="118">
        <v>0</v>
      </c>
      <c r="Q91" s="122">
        <v>0.09</v>
      </c>
      <c r="R91" s="122">
        <v>5.3763165448022874E-3</v>
      </c>
      <c r="S91" s="121">
        <v>0</v>
      </c>
      <c r="T91" s="110"/>
      <c r="U91" s="120">
        <v>14914</v>
      </c>
      <c r="V91" s="120">
        <v>0</v>
      </c>
      <c r="W91" s="120">
        <v>0</v>
      </c>
      <c r="X91" s="120">
        <v>893</v>
      </c>
      <c r="Y91" s="120">
        <v>15807</v>
      </c>
      <c r="Z91" s="119" t="e">
        <f>SUMIF($A$10:$A$938,$A91,$Y$10:$Y$938)+SUMIF('[2]17PJ'!$B$10:$K$889,$A91,'[2]17PJ'!K$10:$K$889)</f>
        <v>#VALUE!</v>
      </c>
      <c r="AB91" s="118">
        <v>0</v>
      </c>
      <c r="AC91" s="118">
        <v>0</v>
      </c>
      <c r="AD91" s="117">
        <v>0</v>
      </c>
      <c r="AE91" s="116"/>
    </row>
    <row r="92" spans="1:31" s="105" customFormat="1" x14ac:dyDescent="0.25">
      <c r="A92" s="125">
        <v>417</v>
      </c>
      <c r="B92" s="125">
        <v>417035244</v>
      </c>
      <c r="C92" s="124" t="s">
        <v>78</v>
      </c>
      <c r="D92" s="125">
        <v>35</v>
      </c>
      <c r="E92" s="124" t="s">
        <v>22</v>
      </c>
      <c r="F92" s="125">
        <v>244</v>
      </c>
      <c r="G92" s="124" t="s">
        <v>43</v>
      </c>
      <c r="H92" s="118">
        <v>4</v>
      </c>
      <c r="I92" s="117">
        <v>11109</v>
      </c>
      <c r="J92" s="117">
        <v>4501</v>
      </c>
      <c r="K92" s="117">
        <f t="shared" si="2"/>
        <v>0</v>
      </c>
      <c r="L92" s="117">
        <v>893</v>
      </c>
      <c r="M92" s="123">
        <f t="shared" si="3"/>
        <v>16503</v>
      </c>
      <c r="N92" s="110"/>
      <c r="O92" s="118">
        <v>0</v>
      </c>
      <c r="P92" s="118">
        <v>0</v>
      </c>
      <c r="Q92" s="122">
        <v>0.18</v>
      </c>
      <c r="R92" s="122">
        <v>9.1081897987744451E-2</v>
      </c>
      <c r="S92" s="121">
        <v>0</v>
      </c>
      <c r="T92" s="110"/>
      <c r="U92" s="120">
        <v>62440</v>
      </c>
      <c r="V92" s="120">
        <v>0</v>
      </c>
      <c r="W92" s="120">
        <v>0</v>
      </c>
      <c r="X92" s="120">
        <v>3572</v>
      </c>
      <c r="Y92" s="120">
        <v>66012</v>
      </c>
      <c r="Z92" s="119" t="e">
        <f>SUMIF($A$10:$A$938,$A92,$Y$10:$Y$938)+SUMIF('[2]17PJ'!$B$10:$K$889,$A92,'[2]17PJ'!K$10:$K$889)</f>
        <v>#VALUE!</v>
      </c>
      <c r="AB92" s="118">
        <v>0</v>
      </c>
      <c r="AC92" s="118">
        <v>0</v>
      </c>
      <c r="AD92" s="117">
        <v>0</v>
      </c>
      <c r="AE92" s="116"/>
    </row>
    <row r="93" spans="1:31" s="105" customFormat="1" x14ac:dyDescent="0.25">
      <c r="A93" s="125">
        <v>417</v>
      </c>
      <c r="B93" s="125">
        <v>417035293</v>
      </c>
      <c r="C93" s="124" t="s">
        <v>78</v>
      </c>
      <c r="D93" s="125">
        <v>35</v>
      </c>
      <c r="E93" s="124" t="s">
        <v>22</v>
      </c>
      <c r="F93" s="125">
        <v>293</v>
      </c>
      <c r="G93" s="124" t="s">
        <v>45</v>
      </c>
      <c r="H93" s="118">
        <v>1</v>
      </c>
      <c r="I93" s="117">
        <v>11386</v>
      </c>
      <c r="J93" s="117">
        <v>978</v>
      </c>
      <c r="K93" s="117">
        <f t="shared" si="2"/>
        <v>0</v>
      </c>
      <c r="L93" s="117">
        <v>893</v>
      </c>
      <c r="M93" s="123">
        <f t="shared" si="3"/>
        <v>13257</v>
      </c>
      <c r="N93" s="110"/>
      <c r="O93" s="118">
        <v>0</v>
      </c>
      <c r="P93" s="118">
        <v>0</v>
      </c>
      <c r="Q93" s="122">
        <v>0.18</v>
      </c>
      <c r="R93" s="122">
        <v>3.4719512741899256E-3</v>
      </c>
      <c r="S93" s="121">
        <v>0</v>
      </c>
      <c r="T93" s="110"/>
      <c r="U93" s="120">
        <v>12364</v>
      </c>
      <c r="V93" s="120">
        <v>0</v>
      </c>
      <c r="W93" s="120">
        <v>0</v>
      </c>
      <c r="X93" s="120">
        <v>893</v>
      </c>
      <c r="Y93" s="120">
        <v>13257</v>
      </c>
      <c r="Z93" s="119" t="e">
        <f>SUMIF($A$10:$A$938,$A93,$Y$10:$Y$938)+SUMIF('[2]17PJ'!$B$10:$K$889,$A93,'[2]17PJ'!K$10:$K$889)</f>
        <v>#VALUE!</v>
      </c>
      <c r="AB93" s="118">
        <v>0</v>
      </c>
      <c r="AC93" s="118">
        <v>0</v>
      </c>
      <c r="AD93" s="117">
        <v>0</v>
      </c>
      <c r="AE93" s="116"/>
    </row>
    <row r="94" spans="1:31" s="105" customFormat="1" x14ac:dyDescent="0.25">
      <c r="A94" s="125">
        <v>418</v>
      </c>
      <c r="B94" s="125">
        <v>418100014</v>
      </c>
      <c r="C94" s="124" t="s">
        <v>82</v>
      </c>
      <c r="D94" s="125">
        <v>100</v>
      </c>
      <c r="E94" s="124" t="s">
        <v>79</v>
      </c>
      <c r="F94" s="125">
        <v>14</v>
      </c>
      <c r="G94" s="124" t="s">
        <v>83</v>
      </c>
      <c r="H94" s="118">
        <v>14</v>
      </c>
      <c r="I94" s="117">
        <v>8688</v>
      </c>
      <c r="J94" s="117">
        <v>2897</v>
      </c>
      <c r="K94" s="117">
        <f t="shared" si="2"/>
        <v>0</v>
      </c>
      <c r="L94" s="117">
        <v>893</v>
      </c>
      <c r="M94" s="123">
        <f t="shared" si="3"/>
        <v>12478</v>
      </c>
      <c r="N94" s="110"/>
      <c r="O94" s="118">
        <v>2.0122550873742099E-2</v>
      </c>
      <c r="P94" s="118">
        <v>0</v>
      </c>
      <c r="Q94" s="122">
        <v>0.09</v>
      </c>
      <c r="R94" s="122">
        <v>9.6676799766543531E-3</v>
      </c>
      <c r="S94" s="121">
        <v>0</v>
      </c>
      <c r="T94" s="110"/>
      <c r="U94" s="120">
        <v>161952</v>
      </c>
      <c r="V94" s="120">
        <v>0</v>
      </c>
      <c r="W94" s="120">
        <v>0</v>
      </c>
      <c r="X94" s="120">
        <v>12488</v>
      </c>
      <c r="Y94" s="120">
        <v>174440</v>
      </c>
      <c r="Z94" s="119" t="e">
        <f>SUMIF($A$10:$A$938,$A94,$Y$10:$Y$938)+SUMIF('[2]17PJ'!$B$10:$K$889,$A94,'[2]17PJ'!K$10:$K$889)</f>
        <v>#VALUE!</v>
      </c>
      <c r="AB94" s="118">
        <v>0</v>
      </c>
      <c r="AC94" s="118">
        <v>0</v>
      </c>
      <c r="AD94" s="117">
        <v>0</v>
      </c>
      <c r="AE94" s="116"/>
    </row>
    <row r="95" spans="1:31" s="105" customFormat="1" x14ac:dyDescent="0.25">
      <c r="A95" s="125">
        <v>418</v>
      </c>
      <c r="B95" s="125">
        <v>418100035</v>
      </c>
      <c r="C95" s="124" t="s">
        <v>82</v>
      </c>
      <c r="D95" s="125">
        <v>100</v>
      </c>
      <c r="E95" s="124" t="s">
        <v>79</v>
      </c>
      <c r="F95" s="125">
        <v>35</v>
      </c>
      <c r="G95" s="124" t="s">
        <v>22</v>
      </c>
      <c r="H95" s="118">
        <v>1</v>
      </c>
      <c r="I95" s="117">
        <v>8368</v>
      </c>
      <c r="J95" s="117">
        <v>2942</v>
      </c>
      <c r="K95" s="117">
        <f t="shared" si="2"/>
        <v>0</v>
      </c>
      <c r="L95" s="117">
        <v>893</v>
      </c>
      <c r="M95" s="123">
        <f t="shared" si="3"/>
        <v>12203</v>
      </c>
      <c r="N95" s="110"/>
      <c r="O95" s="118">
        <v>1.4373250624101501E-3</v>
      </c>
      <c r="P95" s="118">
        <v>0</v>
      </c>
      <c r="Q95" s="122">
        <v>0.18</v>
      </c>
      <c r="R95" s="122">
        <v>0.14456084490991788</v>
      </c>
      <c r="S95" s="121">
        <v>0</v>
      </c>
      <c r="T95" s="110"/>
      <c r="U95" s="120">
        <v>11294</v>
      </c>
      <c r="V95" s="120">
        <v>0</v>
      </c>
      <c r="W95" s="120">
        <v>0</v>
      </c>
      <c r="X95" s="120">
        <v>892</v>
      </c>
      <c r="Y95" s="120">
        <v>12186</v>
      </c>
      <c r="Z95" s="119" t="e">
        <f>SUMIF($A$10:$A$938,$A95,$Y$10:$Y$938)+SUMIF('[2]17PJ'!$B$10:$K$889,$A95,'[2]17PJ'!K$10:$K$889)</f>
        <v>#VALUE!</v>
      </c>
      <c r="AB95" s="118">
        <v>0</v>
      </c>
      <c r="AC95" s="118">
        <v>0</v>
      </c>
      <c r="AD95" s="117">
        <v>0</v>
      </c>
      <c r="AE95" s="116"/>
    </row>
    <row r="96" spans="1:31" s="105" customFormat="1" x14ac:dyDescent="0.25">
      <c r="A96" s="125">
        <v>418</v>
      </c>
      <c r="B96" s="125">
        <v>418100100</v>
      </c>
      <c r="C96" s="124" t="s">
        <v>82</v>
      </c>
      <c r="D96" s="125">
        <v>100</v>
      </c>
      <c r="E96" s="124" t="s">
        <v>79</v>
      </c>
      <c r="F96" s="125">
        <v>100</v>
      </c>
      <c r="G96" s="124" t="s">
        <v>79</v>
      </c>
      <c r="H96" s="118">
        <v>320.86999999999995</v>
      </c>
      <c r="I96" s="117">
        <v>9524</v>
      </c>
      <c r="J96" s="117">
        <v>4894</v>
      </c>
      <c r="K96" s="117">
        <f t="shared" si="2"/>
        <v>0</v>
      </c>
      <c r="L96" s="117">
        <v>893</v>
      </c>
      <c r="M96" s="123">
        <f t="shared" si="3"/>
        <v>15311</v>
      </c>
      <c r="N96" s="110"/>
      <c r="O96" s="118">
        <v>0.4611944927755488</v>
      </c>
      <c r="P96" s="118">
        <v>0</v>
      </c>
      <c r="Q96" s="122">
        <v>0.09</v>
      </c>
      <c r="R96" s="122">
        <v>3.1256891479000334E-2</v>
      </c>
      <c r="S96" s="121">
        <v>0</v>
      </c>
      <c r="T96" s="110"/>
      <c r="U96" s="120">
        <v>4619568</v>
      </c>
      <c r="V96" s="120">
        <v>0</v>
      </c>
      <c r="W96" s="120">
        <v>0</v>
      </c>
      <c r="X96" s="120">
        <v>286212</v>
      </c>
      <c r="Y96" s="120">
        <v>4905780</v>
      </c>
      <c r="Z96" s="119" t="e">
        <f>SUMIF($A$10:$A$938,$A96,$Y$10:$Y$938)+SUMIF('[2]17PJ'!$B$10:$K$889,$A96,'[2]17PJ'!K$10:$K$889)</f>
        <v>#VALUE!</v>
      </c>
      <c r="AB96" s="118">
        <v>0</v>
      </c>
      <c r="AC96" s="118">
        <v>0</v>
      </c>
      <c r="AD96" s="117">
        <v>0</v>
      </c>
      <c r="AE96" s="116"/>
    </row>
    <row r="97" spans="1:31" s="105" customFormat="1" x14ac:dyDescent="0.25">
      <c r="A97" s="125">
        <v>418</v>
      </c>
      <c r="B97" s="125">
        <v>418100101</v>
      </c>
      <c r="C97" s="124" t="s">
        <v>82</v>
      </c>
      <c r="D97" s="125">
        <v>100</v>
      </c>
      <c r="E97" s="124" t="s">
        <v>79</v>
      </c>
      <c r="F97" s="125">
        <v>101</v>
      </c>
      <c r="G97" s="124" t="s">
        <v>84</v>
      </c>
      <c r="H97" s="118">
        <v>1</v>
      </c>
      <c r="I97" s="117">
        <v>8368</v>
      </c>
      <c r="J97" s="117">
        <v>1915</v>
      </c>
      <c r="K97" s="117">
        <f t="shared" si="2"/>
        <v>0</v>
      </c>
      <c r="L97" s="117">
        <v>893</v>
      </c>
      <c r="M97" s="123">
        <f t="shared" si="3"/>
        <v>11176</v>
      </c>
      <c r="N97" s="110"/>
      <c r="O97" s="118">
        <v>1.4373250624101501E-3</v>
      </c>
      <c r="P97" s="118">
        <v>0</v>
      </c>
      <c r="Q97" s="122">
        <v>0.09</v>
      </c>
      <c r="R97" s="122">
        <v>4.9836865172888503E-2</v>
      </c>
      <c r="S97" s="121">
        <v>0</v>
      </c>
      <c r="T97" s="110"/>
      <c r="U97" s="120">
        <v>10268</v>
      </c>
      <c r="V97" s="120">
        <v>0</v>
      </c>
      <c r="W97" s="120">
        <v>0</v>
      </c>
      <c r="X97" s="120">
        <v>892</v>
      </c>
      <c r="Y97" s="120">
        <v>11160</v>
      </c>
      <c r="Z97" s="119" t="e">
        <f>SUMIF($A$10:$A$938,$A97,$Y$10:$Y$938)+SUMIF('[2]17PJ'!$B$10:$K$889,$A97,'[2]17PJ'!K$10:$K$889)</f>
        <v>#VALUE!</v>
      </c>
      <c r="AB97" s="118">
        <v>0</v>
      </c>
      <c r="AC97" s="118">
        <v>0</v>
      </c>
      <c r="AD97" s="117">
        <v>0</v>
      </c>
      <c r="AE97" s="116"/>
    </row>
    <row r="98" spans="1:31" s="105" customFormat="1" x14ac:dyDescent="0.25">
      <c r="A98" s="125">
        <v>418</v>
      </c>
      <c r="B98" s="125">
        <v>418100136</v>
      </c>
      <c r="C98" s="124" t="s">
        <v>82</v>
      </c>
      <c r="D98" s="125">
        <v>100</v>
      </c>
      <c r="E98" s="124" t="s">
        <v>79</v>
      </c>
      <c r="F98" s="125">
        <v>136</v>
      </c>
      <c r="G98" s="124" t="s">
        <v>85</v>
      </c>
      <c r="H98" s="118">
        <v>10</v>
      </c>
      <c r="I98" s="117">
        <v>8945</v>
      </c>
      <c r="J98" s="117">
        <v>2934</v>
      </c>
      <c r="K98" s="117">
        <f t="shared" si="2"/>
        <v>0</v>
      </c>
      <c r="L98" s="117">
        <v>893</v>
      </c>
      <c r="M98" s="123">
        <f t="shared" si="3"/>
        <v>12772</v>
      </c>
      <c r="N98" s="110"/>
      <c r="O98" s="118">
        <v>1.4373250624101499E-2</v>
      </c>
      <c r="P98" s="118">
        <v>0</v>
      </c>
      <c r="Q98" s="122">
        <v>0.09</v>
      </c>
      <c r="R98" s="122">
        <v>3.8630420991725041E-3</v>
      </c>
      <c r="S98" s="121">
        <v>0</v>
      </c>
      <c r="T98" s="110"/>
      <c r="U98" s="120">
        <v>118620</v>
      </c>
      <c r="V98" s="120">
        <v>0</v>
      </c>
      <c r="W98" s="120">
        <v>0</v>
      </c>
      <c r="X98" s="120">
        <v>8920</v>
      </c>
      <c r="Y98" s="120">
        <v>127540</v>
      </c>
      <c r="Z98" s="119" t="e">
        <f>SUMIF($A$10:$A$938,$A98,$Y$10:$Y$938)+SUMIF('[2]17PJ'!$B$10:$K$889,$A98,'[2]17PJ'!K$10:$K$889)</f>
        <v>#VALUE!</v>
      </c>
      <c r="AB98" s="118">
        <v>0</v>
      </c>
      <c r="AC98" s="118">
        <v>0</v>
      </c>
      <c r="AD98" s="117">
        <v>0</v>
      </c>
      <c r="AE98" s="116"/>
    </row>
    <row r="99" spans="1:31" s="105" customFormat="1" x14ac:dyDescent="0.25">
      <c r="A99" s="125">
        <v>418</v>
      </c>
      <c r="B99" s="125">
        <v>418100139</v>
      </c>
      <c r="C99" s="124" t="s">
        <v>82</v>
      </c>
      <c r="D99" s="125">
        <v>100</v>
      </c>
      <c r="E99" s="124" t="s">
        <v>79</v>
      </c>
      <c r="F99" s="125">
        <v>139</v>
      </c>
      <c r="G99" s="124" t="s">
        <v>86</v>
      </c>
      <c r="H99" s="118">
        <v>4.92</v>
      </c>
      <c r="I99" s="117">
        <v>8368</v>
      </c>
      <c r="J99" s="117">
        <v>3338</v>
      </c>
      <c r="K99" s="117">
        <f t="shared" si="2"/>
        <v>0</v>
      </c>
      <c r="L99" s="117">
        <v>893</v>
      </c>
      <c r="M99" s="123">
        <f t="shared" si="3"/>
        <v>12599</v>
      </c>
      <c r="N99" s="110"/>
      <c r="O99" s="118">
        <v>7.0716393070579383E-3</v>
      </c>
      <c r="P99" s="118">
        <v>0</v>
      </c>
      <c r="Q99" s="122">
        <v>0.09</v>
      </c>
      <c r="R99" s="122">
        <v>3.4626982599907357E-3</v>
      </c>
      <c r="S99" s="121">
        <v>0</v>
      </c>
      <c r="T99" s="110"/>
      <c r="U99" s="120">
        <v>57510</v>
      </c>
      <c r="V99" s="120">
        <v>0</v>
      </c>
      <c r="W99" s="120">
        <v>0</v>
      </c>
      <c r="X99" s="120">
        <v>4389</v>
      </c>
      <c r="Y99" s="120">
        <v>61899</v>
      </c>
      <c r="Z99" s="119" t="e">
        <f>SUMIF($A$10:$A$938,$A99,$Y$10:$Y$938)+SUMIF('[2]17PJ'!$B$10:$K$889,$A99,'[2]17PJ'!K$10:$K$889)</f>
        <v>#VALUE!</v>
      </c>
      <c r="AB99" s="118">
        <v>0</v>
      </c>
      <c r="AC99" s="118">
        <v>0</v>
      </c>
      <c r="AD99" s="117">
        <v>0</v>
      </c>
      <c r="AE99" s="116"/>
    </row>
    <row r="100" spans="1:31" s="105" customFormat="1" x14ac:dyDescent="0.25">
      <c r="A100" s="125">
        <v>418</v>
      </c>
      <c r="B100" s="125">
        <v>418100170</v>
      </c>
      <c r="C100" s="124" t="s">
        <v>82</v>
      </c>
      <c r="D100" s="125">
        <v>100</v>
      </c>
      <c r="E100" s="124" t="s">
        <v>79</v>
      </c>
      <c r="F100" s="125">
        <v>170</v>
      </c>
      <c r="G100" s="124" t="s">
        <v>87</v>
      </c>
      <c r="H100" s="118">
        <v>4.78</v>
      </c>
      <c r="I100" s="117">
        <v>8368</v>
      </c>
      <c r="J100" s="117">
        <v>3269</v>
      </c>
      <c r="K100" s="117">
        <f t="shared" si="2"/>
        <v>0</v>
      </c>
      <c r="L100" s="117">
        <v>893</v>
      </c>
      <c r="M100" s="123">
        <f t="shared" si="3"/>
        <v>12530</v>
      </c>
      <c r="N100" s="110"/>
      <c r="O100" s="118">
        <v>6.8704137983205179E-3</v>
      </c>
      <c r="P100" s="118">
        <v>0</v>
      </c>
      <c r="Q100" s="122">
        <v>0.09</v>
      </c>
      <c r="R100" s="122">
        <v>8.9350920886556662E-2</v>
      </c>
      <c r="S100" s="121">
        <v>0</v>
      </c>
      <c r="T100" s="110"/>
      <c r="U100" s="120">
        <v>55544</v>
      </c>
      <c r="V100" s="120">
        <v>0</v>
      </c>
      <c r="W100" s="120">
        <v>0</v>
      </c>
      <c r="X100" s="120">
        <v>4264</v>
      </c>
      <c r="Y100" s="120">
        <v>59808</v>
      </c>
      <c r="Z100" s="119" t="e">
        <f>SUMIF($A$10:$A$938,$A100,$Y$10:$Y$938)+SUMIF('[2]17PJ'!$B$10:$K$889,$A100,'[2]17PJ'!K$10:$K$889)</f>
        <v>#VALUE!</v>
      </c>
      <c r="AB100" s="118">
        <v>0</v>
      </c>
      <c r="AC100" s="118">
        <v>0</v>
      </c>
      <c r="AD100" s="117">
        <v>0</v>
      </c>
      <c r="AE100" s="116"/>
    </row>
    <row r="101" spans="1:31" s="105" customFormat="1" x14ac:dyDescent="0.25">
      <c r="A101" s="125">
        <v>418</v>
      </c>
      <c r="B101" s="125">
        <v>418100185</v>
      </c>
      <c r="C101" s="124" t="s">
        <v>82</v>
      </c>
      <c r="D101" s="125">
        <v>100</v>
      </c>
      <c r="E101" s="124" t="s">
        <v>79</v>
      </c>
      <c r="F101" s="125">
        <v>185</v>
      </c>
      <c r="G101" s="124" t="s">
        <v>88</v>
      </c>
      <c r="H101" s="118">
        <v>4</v>
      </c>
      <c r="I101" s="117">
        <v>8368</v>
      </c>
      <c r="J101" s="117">
        <v>1568</v>
      </c>
      <c r="K101" s="117">
        <f t="shared" si="2"/>
        <v>0</v>
      </c>
      <c r="L101" s="117">
        <v>893</v>
      </c>
      <c r="M101" s="123">
        <f t="shared" si="3"/>
        <v>10829</v>
      </c>
      <c r="N101" s="110"/>
      <c r="O101" s="118">
        <v>5.7493002496406004E-3</v>
      </c>
      <c r="P101" s="118">
        <v>0</v>
      </c>
      <c r="Q101" s="122">
        <v>0.09</v>
      </c>
      <c r="R101" s="122">
        <v>5.2702888037423779E-3</v>
      </c>
      <c r="S101" s="121">
        <v>0</v>
      </c>
      <c r="T101" s="110"/>
      <c r="U101" s="120">
        <v>39688</v>
      </c>
      <c r="V101" s="120">
        <v>0</v>
      </c>
      <c r="W101" s="120">
        <v>0</v>
      </c>
      <c r="X101" s="120">
        <v>3568</v>
      </c>
      <c r="Y101" s="120">
        <v>43256</v>
      </c>
      <c r="Z101" s="119" t="e">
        <f>SUMIF($A$10:$A$938,$A101,$Y$10:$Y$938)+SUMIF('[2]17PJ'!$B$10:$K$889,$A101,'[2]17PJ'!K$10:$K$889)</f>
        <v>#VALUE!</v>
      </c>
      <c r="AB101" s="118">
        <v>0</v>
      </c>
      <c r="AC101" s="118">
        <v>0</v>
      </c>
      <c r="AD101" s="117">
        <v>0</v>
      </c>
      <c r="AE101" s="116"/>
    </row>
    <row r="102" spans="1:31" s="105" customFormat="1" x14ac:dyDescent="0.25">
      <c r="A102" s="125">
        <v>418</v>
      </c>
      <c r="B102" s="125">
        <v>418100187</v>
      </c>
      <c r="C102" s="124" t="s">
        <v>82</v>
      </c>
      <c r="D102" s="125">
        <v>100</v>
      </c>
      <c r="E102" s="124" t="s">
        <v>79</v>
      </c>
      <c r="F102" s="125">
        <v>187</v>
      </c>
      <c r="G102" s="124" t="s">
        <v>89</v>
      </c>
      <c r="H102" s="118">
        <v>1</v>
      </c>
      <c r="I102" s="117">
        <v>9789</v>
      </c>
      <c r="J102" s="117">
        <v>4658</v>
      </c>
      <c r="K102" s="117">
        <f t="shared" si="2"/>
        <v>0</v>
      </c>
      <c r="L102" s="117">
        <v>893</v>
      </c>
      <c r="M102" s="123">
        <f t="shared" si="3"/>
        <v>15340</v>
      </c>
      <c r="N102" s="110"/>
      <c r="O102" s="118">
        <v>1.4373250624101501E-3</v>
      </c>
      <c r="P102" s="118">
        <v>0</v>
      </c>
      <c r="Q102" s="122">
        <v>0.09</v>
      </c>
      <c r="R102" s="122">
        <v>4.0681762582639308E-3</v>
      </c>
      <c r="S102" s="121">
        <v>0</v>
      </c>
      <c r="T102" s="110"/>
      <c r="U102" s="120">
        <v>14426</v>
      </c>
      <c r="V102" s="120">
        <v>0</v>
      </c>
      <c r="W102" s="120">
        <v>0</v>
      </c>
      <c r="X102" s="120">
        <v>892</v>
      </c>
      <c r="Y102" s="120">
        <v>15318</v>
      </c>
      <c r="Z102" s="119" t="e">
        <f>SUMIF($A$10:$A$938,$A102,$Y$10:$Y$938)+SUMIF('[2]17PJ'!$B$10:$K$889,$A102,'[2]17PJ'!K$10:$K$889)</f>
        <v>#VALUE!</v>
      </c>
      <c r="AB102" s="118">
        <v>0</v>
      </c>
      <c r="AC102" s="118">
        <v>0</v>
      </c>
      <c r="AD102" s="117">
        <v>0</v>
      </c>
      <c r="AE102" s="116"/>
    </row>
    <row r="103" spans="1:31" s="105" customFormat="1" x14ac:dyDescent="0.25">
      <c r="A103" s="125">
        <v>418</v>
      </c>
      <c r="B103" s="125">
        <v>418100198</v>
      </c>
      <c r="C103" s="124" t="s">
        <v>82</v>
      </c>
      <c r="D103" s="125">
        <v>100</v>
      </c>
      <c r="E103" s="124" t="s">
        <v>79</v>
      </c>
      <c r="F103" s="125">
        <v>198</v>
      </c>
      <c r="G103" s="124" t="s">
        <v>39</v>
      </c>
      <c r="H103" s="118">
        <v>31</v>
      </c>
      <c r="I103" s="117">
        <v>8580</v>
      </c>
      <c r="J103" s="117">
        <v>3450</v>
      </c>
      <c r="K103" s="117">
        <f t="shared" si="2"/>
        <v>0</v>
      </c>
      <c r="L103" s="117">
        <v>893</v>
      </c>
      <c r="M103" s="123">
        <f t="shared" si="3"/>
        <v>12923</v>
      </c>
      <c r="N103" s="110"/>
      <c r="O103" s="118">
        <v>4.4557076934714647E-2</v>
      </c>
      <c r="P103" s="118">
        <v>0</v>
      </c>
      <c r="Q103" s="122">
        <v>0.09</v>
      </c>
      <c r="R103" s="122">
        <v>4.8293990632196065E-3</v>
      </c>
      <c r="S103" s="121">
        <v>0</v>
      </c>
      <c r="T103" s="110"/>
      <c r="U103" s="120">
        <v>372403</v>
      </c>
      <c r="V103" s="120">
        <v>0</v>
      </c>
      <c r="W103" s="120">
        <v>0</v>
      </c>
      <c r="X103" s="120">
        <v>27652</v>
      </c>
      <c r="Y103" s="120">
        <v>400055</v>
      </c>
      <c r="Z103" s="119" t="e">
        <f>SUMIF($A$10:$A$938,$A103,$Y$10:$Y$938)+SUMIF('[2]17PJ'!$B$10:$K$889,$A103,'[2]17PJ'!K$10:$K$889)</f>
        <v>#VALUE!</v>
      </c>
      <c r="AB103" s="118">
        <v>0</v>
      </c>
      <c r="AC103" s="118">
        <v>0</v>
      </c>
      <c r="AD103" s="117">
        <v>0</v>
      </c>
      <c r="AE103" s="116"/>
    </row>
    <row r="104" spans="1:31" s="105" customFormat="1" x14ac:dyDescent="0.25">
      <c r="A104" s="125">
        <v>418</v>
      </c>
      <c r="B104" s="125">
        <v>418100276</v>
      </c>
      <c r="C104" s="124" t="s">
        <v>82</v>
      </c>
      <c r="D104" s="125">
        <v>100</v>
      </c>
      <c r="E104" s="124" t="s">
        <v>79</v>
      </c>
      <c r="F104" s="125">
        <v>276</v>
      </c>
      <c r="G104" s="124" t="s">
        <v>90</v>
      </c>
      <c r="H104" s="118">
        <v>1</v>
      </c>
      <c r="I104" s="117">
        <v>8368</v>
      </c>
      <c r="J104" s="117">
        <v>7973</v>
      </c>
      <c r="K104" s="117">
        <f t="shared" si="2"/>
        <v>0</v>
      </c>
      <c r="L104" s="117">
        <v>893</v>
      </c>
      <c r="M104" s="123">
        <f t="shared" si="3"/>
        <v>17234</v>
      </c>
      <c r="N104" s="110"/>
      <c r="O104" s="118">
        <v>1.4373250624101501E-3</v>
      </c>
      <c r="P104" s="118">
        <v>0</v>
      </c>
      <c r="Q104" s="122">
        <v>0.09</v>
      </c>
      <c r="R104" s="122">
        <v>1.4089716301337093E-3</v>
      </c>
      <c r="S104" s="121">
        <v>0</v>
      </c>
      <c r="T104" s="110"/>
      <c r="U104" s="120">
        <v>16318</v>
      </c>
      <c r="V104" s="120">
        <v>0</v>
      </c>
      <c r="W104" s="120">
        <v>0</v>
      </c>
      <c r="X104" s="120">
        <v>892</v>
      </c>
      <c r="Y104" s="120">
        <v>17210</v>
      </c>
      <c r="Z104" s="119" t="e">
        <f>SUMIF($A$10:$A$938,$A104,$Y$10:$Y$938)+SUMIF('[2]17PJ'!$B$10:$K$889,$A104,'[2]17PJ'!K$10:$K$889)</f>
        <v>#VALUE!</v>
      </c>
      <c r="AB104" s="118">
        <v>0</v>
      </c>
      <c r="AC104" s="118">
        <v>0</v>
      </c>
      <c r="AD104" s="117">
        <v>0</v>
      </c>
      <c r="AE104" s="116"/>
    </row>
    <row r="105" spans="1:31" s="105" customFormat="1" x14ac:dyDescent="0.25">
      <c r="A105" s="125">
        <v>418</v>
      </c>
      <c r="B105" s="125">
        <v>418100288</v>
      </c>
      <c r="C105" s="124" t="s">
        <v>82</v>
      </c>
      <c r="D105" s="125">
        <v>100</v>
      </c>
      <c r="E105" s="124" t="s">
        <v>79</v>
      </c>
      <c r="F105" s="125">
        <v>288</v>
      </c>
      <c r="G105" s="124" t="s">
        <v>91</v>
      </c>
      <c r="H105" s="118">
        <v>1</v>
      </c>
      <c r="I105" s="117">
        <v>8368</v>
      </c>
      <c r="J105" s="117">
        <v>5111</v>
      </c>
      <c r="K105" s="117">
        <f t="shared" si="2"/>
        <v>0</v>
      </c>
      <c r="L105" s="117">
        <v>893</v>
      </c>
      <c r="M105" s="123">
        <f t="shared" si="3"/>
        <v>14372</v>
      </c>
      <c r="N105" s="110"/>
      <c r="O105" s="118">
        <v>1.4373250624101501E-3</v>
      </c>
      <c r="P105" s="118">
        <v>0</v>
      </c>
      <c r="Q105" s="122">
        <v>0.09</v>
      </c>
      <c r="R105" s="122">
        <v>1.3814430966453072E-3</v>
      </c>
      <c r="S105" s="121">
        <v>0</v>
      </c>
      <c r="T105" s="110"/>
      <c r="U105" s="120">
        <v>13460</v>
      </c>
      <c r="V105" s="120">
        <v>0</v>
      </c>
      <c r="W105" s="120">
        <v>0</v>
      </c>
      <c r="X105" s="120">
        <v>892</v>
      </c>
      <c r="Y105" s="120">
        <v>14352</v>
      </c>
      <c r="Z105" s="119" t="e">
        <f>SUMIF($A$10:$A$938,$A105,$Y$10:$Y$938)+SUMIF('[2]17PJ'!$B$10:$K$889,$A105,'[2]17PJ'!K$10:$K$889)</f>
        <v>#VALUE!</v>
      </c>
      <c r="AB105" s="118">
        <v>0</v>
      </c>
      <c r="AC105" s="118">
        <v>0</v>
      </c>
      <c r="AD105" s="117">
        <v>0</v>
      </c>
      <c r="AE105" s="116"/>
    </row>
    <row r="106" spans="1:31" s="105" customFormat="1" x14ac:dyDescent="0.25">
      <c r="A106" s="125">
        <v>418</v>
      </c>
      <c r="B106" s="125">
        <v>418100710</v>
      </c>
      <c r="C106" s="124" t="s">
        <v>82</v>
      </c>
      <c r="D106" s="125">
        <v>100</v>
      </c>
      <c r="E106" s="124" t="s">
        <v>79</v>
      </c>
      <c r="F106" s="125">
        <v>710</v>
      </c>
      <c r="G106" s="124" t="s">
        <v>93</v>
      </c>
      <c r="H106" s="118">
        <v>2</v>
      </c>
      <c r="I106" s="117">
        <v>8368</v>
      </c>
      <c r="J106" s="117">
        <v>4063</v>
      </c>
      <c r="K106" s="117">
        <f t="shared" si="2"/>
        <v>0</v>
      </c>
      <c r="L106" s="117">
        <v>893</v>
      </c>
      <c r="M106" s="123">
        <f t="shared" si="3"/>
        <v>13324</v>
      </c>
      <c r="N106" s="110"/>
      <c r="O106" s="118">
        <v>2.8746501248203002E-3</v>
      </c>
      <c r="P106" s="118">
        <v>0</v>
      </c>
      <c r="Q106" s="122">
        <v>0.09</v>
      </c>
      <c r="R106" s="122">
        <v>3.5130030526084664E-3</v>
      </c>
      <c r="S106" s="121">
        <v>0</v>
      </c>
      <c r="T106" s="110"/>
      <c r="U106" s="120">
        <v>24826</v>
      </c>
      <c r="V106" s="120">
        <v>0</v>
      </c>
      <c r="W106" s="120">
        <v>0</v>
      </c>
      <c r="X106" s="120">
        <v>1784</v>
      </c>
      <c r="Y106" s="120">
        <v>26610</v>
      </c>
      <c r="Z106" s="119" t="e">
        <f>SUMIF($A$10:$A$938,$A106,$Y$10:$Y$938)+SUMIF('[2]17PJ'!$B$10:$K$889,$A106,'[2]17PJ'!K$10:$K$889)</f>
        <v>#VALUE!</v>
      </c>
      <c r="AB106" s="118">
        <v>0</v>
      </c>
      <c r="AC106" s="118">
        <v>0</v>
      </c>
      <c r="AD106" s="117">
        <v>0</v>
      </c>
      <c r="AE106" s="116"/>
    </row>
    <row r="107" spans="1:31" s="105" customFormat="1" x14ac:dyDescent="0.25">
      <c r="A107" s="125">
        <v>419</v>
      </c>
      <c r="B107" s="125">
        <v>419035035</v>
      </c>
      <c r="C107" s="124" t="s">
        <v>94</v>
      </c>
      <c r="D107" s="125">
        <v>35</v>
      </c>
      <c r="E107" s="124" t="s">
        <v>22</v>
      </c>
      <c r="F107" s="125">
        <v>35</v>
      </c>
      <c r="G107" s="124" t="s">
        <v>22</v>
      </c>
      <c r="H107" s="118">
        <v>192.70999999999998</v>
      </c>
      <c r="I107" s="117">
        <v>11673</v>
      </c>
      <c r="J107" s="117">
        <v>4104</v>
      </c>
      <c r="K107" s="117">
        <f t="shared" si="2"/>
        <v>0</v>
      </c>
      <c r="L107" s="117">
        <v>893</v>
      </c>
      <c r="M107" s="123">
        <f t="shared" si="3"/>
        <v>16670</v>
      </c>
      <c r="N107" s="110"/>
      <c r="O107" s="118">
        <v>0</v>
      </c>
      <c r="P107" s="118">
        <v>0</v>
      </c>
      <c r="Q107" s="122">
        <v>0.18</v>
      </c>
      <c r="R107" s="122">
        <v>0.14456084490991788</v>
      </c>
      <c r="S107" s="121">
        <v>0</v>
      </c>
      <c r="T107" s="110"/>
      <c r="U107" s="120">
        <v>3040383</v>
      </c>
      <c r="V107" s="120">
        <v>0</v>
      </c>
      <c r="W107" s="120">
        <v>0</v>
      </c>
      <c r="X107" s="120">
        <v>172086</v>
      </c>
      <c r="Y107" s="120">
        <v>3212469</v>
      </c>
      <c r="Z107" s="119" t="e">
        <f>SUMIF($A$10:$A$938,$A107,$Y$10:$Y$938)+SUMIF('[2]17PJ'!$B$10:$K$889,$A107,'[2]17PJ'!K$10:$K$889)</f>
        <v>#VALUE!</v>
      </c>
      <c r="AB107" s="118">
        <v>0</v>
      </c>
      <c r="AC107" s="118">
        <v>0</v>
      </c>
      <c r="AD107" s="117">
        <v>0</v>
      </c>
      <c r="AE107" s="116"/>
    </row>
    <row r="108" spans="1:31" s="105" customFormat="1" x14ac:dyDescent="0.25">
      <c r="A108" s="125">
        <v>419</v>
      </c>
      <c r="B108" s="125">
        <v>419035040</v>
      </c>
      <c r="C108" s="124" t="s">
        <v>94</v>
      </c>
      <c r="D108" s="125">
        <v>35</v>
      </c>
      <c r="E108" s="124" t="s">
        <v>22</v>
      </c>
      <c r="F108" s="125">
        <v>40</v>
      </c>
      <c r="G108" s="124" t="s">
        <v>95</v>
      </c>
      <c r="H108" s="118">
        <v>0.94</v>
      </c>
      <c r="I108" s="117">
        <v>10256</v>
      </c>
      <c r="J108" s="117">
        <v>2728</v>
      </c>
      <c r="K108" s="117">
        <f t="shared" si="2"/>
        <v>0</v>
      </c>
      <c r="L108" s="117">
        <v>893</v>
      </c>
      <c r="M108" s="123">
        <f t="shared" si="3"/>
        <v>13877</v>
      </c>
      <c r="N108" s="110"/>
      <c r="O108" s="118">
        <v>0</v>
      </c>
      <c r="P108" s="118">
        <v>0</v>
      </c>
      <c r="Q108" s="122">
        <v>0.09</v>
      </c>
      <c r="R108" s="122">
        <v>2.5491470760483671E-3</v>
      </c>
      <c r="S108" s="121">
        <v>0</v>
      </c>
      <c r="T108" s="110"/>
      <c r="U108" s="120">
        <v>12205</v>
      </c>
      <c r="V108" s="120">
        <v>0</v>
      </c>
      <c r="W108" s="120">
        <v>0</v>
      </c>
      <c r="X108" s="120">
        <v>839</v>
      </c>
      <c r="Y108" s="120">
        <v>13044</v>
      </c>
      <c r="Z108" s="119" t="e">
        <f>SUMIF($A$10:$A$938,$A108,$Y$10:$Y$938)+SUMIF('[2]17PJ'!$B$10:$K$889,$A108,'[2]17PJ'!K$10:$K$889)</f>
        <v>#VALUE!</v>
      </c>
      <c r="AB108" s="118">
        <v>0</v>
      </c>
      <c r="AC108" s="118">
        <v>0</v>
      </c>
      <c r="AD108" s="117">
        <v>0</v>
      </c>
      <c r="AE108" s="116"/>
    </row>
    <row r="109" spans="1:31" s="105" customFormat="1" x14ac:dyDescent="0.25">
      <c r="A109" s="125">
        <v>419</v>
      </c>
      <c r="B109" s="125">
        <v>419035044</v>
      </c>
      <c r="C109" s="124" t="s">
        <v>94</v>
      </c>
      <c r="D109" s="125">
        <v>35</v>
      </c>
      <c r="E109" s="124" t="s">
        <v>22</v>
      </c>
      <c r="F109" s="125">
        <v>44</v>
      </c>
      <c r="G109" s="124" t="s">
        <v>35</v>
      </c>
      <c r="H109" s="118">
        <v>3.74</v>
      </c>
      <c r="I109" s="117">
        <v>10087</v>
      </c>
      <c r="J109" s="117">
        <v>231</v>
      </c>
      <c r="K109" s="117">
        <f t="shared" si="2"/>
        <v>0</v>
      </c>
      <c r="L109" s="117">
        <v>893</v>
      </c>
      <c r="M109" s="123">
        <f t="shared" si="3"/>
        <v>11211</v>
      </c>
      <c r="N109" s="110"/>
      <c r="O109" s="118">
        <v>0</v>
      </c>
      <c r="P109" s="118">
        <v>0</v>
      </c>
      <c r="Q109" s="122">
        <v>0.09</v>
      </c>
      <c r="R109" s="122">
        <v>4.5747299026763673E-2</v>
      </c>
      <c r="S109" s="121">
        <v>0</v>
      </c>
      <c r="T109" s="110"/>
      <c r="U109" s="120">
        <v>38589</v>
      </c>
      <c r="V109" s="120">
        <v>0</v>
      </c>
      <c r="W109" s="120">
        <v>0</v>
      </c>
      <c r="X109" s="120">
        <v>3340</v>
      </c>
      <c r="Y109" s="120">
        <v>41929</v>
      </c>
      <c r="Z109" s="119" t="e">
        <f>SUMIF($A$10:$A$938,$A109,$Y$10:$Y$938)+SUMIF('[2]17PJ'!$B$10:$K$889,$A109,'[2]17PJ'!K$10:$K$889)</f>
        <v>#VALUE!</v>
      </c>
      <c r="AB109" s="118">
        <v>0</v>
      </c>
      <c r="AC109" s="118">
        <v>0</v>
      </c>
      <c r="AD109" s="117">
        <v>0</v>
      </c>
      <c r="AE109" s="116"/>
    </row>
    <row r="110" spans="1:31" s="105" customFormat="1" x14ac:dyDescent="0.25">
      <c r="A110" s="125">
        <v>419</v>
      </c>
      <c r="B110" s="125">
        <v>419035049</v>
      </c>
      <c r="C110" s="124" t="s">
        <v>94</v>
      </c>
      <c r="D110" s="125">
        <v>35</v>
      </c>
      <c r="E110" s="124" t="s">
        <v>22</v>
      </c>
      <c r="F110" s="125">
        <v>49</v>
      </c>
      <c r="G110" s="124" t="s">
        <v>96</v>
      </c>
      <c r="H110" s="118">
        <v>1</v>
      </c>
      <c r="I110" s="117">
        <v>10397</v>
      </c>
      <c r="J110" s="117">
        <v>13158</v>
      </c>
      <c r="K110" s="117">
        <f t="shared" si="2"/>
        <v>0</v>
      </c>
      <c r="L110" s="117">
        <v>893</v>
      </c>
      <c r="M110" s="123">
        <f t="shared" si="3"/>
        <v>24448</v>
      </c>
      <c r="N110" s="110"/>
      <c r="O110" s="118">
        <v>0</v>
      </c>
      <c r="P110" s="118">
        <v>0</v>
      </c>
      <c r="Q110" s="122">
        <v>0.09</v>
      </c>
      <c r="R110" s="122">
        <v>6.8189522195801267E-2</v>
      </c>
      <c r="S110" s="121">
        <v>0</v>
      </c>
      <c r="T110" s="110"/>
      <c r="U110" s="120">
        <v>23555</v>
      </c>
      <c r="V110" s="120">
        <v>0</v>
      </c>
      <c r="W110" s="120">
        <v>0</v>
      </c>
      <c r="X110" s="120">
        <v>893</v>
      </c>
      <c r="Y110" s="120">
        <v>24448</v>
      </c>
      <c r="Z110" s="119" t="e">
        <f>SUMIF($A$10:$A$938,$A110,$Y$10:$Y$938)+SUMIF('[2]17PJ'!$B$10:$K$889,$A110,'[2]17PJ'!K$10:$K$889)</f>
        <v>#VALUE!</v>
      </c>
      <c r="AB110" s="118">
        <v>0</v>
      </c>
      <c r="AC110" s="118">
        <v>0</v>
      </c>
      <c r="AD110" s="117">
        <v>0</v>
      </c>
      <c r="AE110" s="116"/>
    </row>
    <row r="111" spans="1:31" s="105" customFormat="1" x14ac:dyDescent="0.25">
      <c r="A111" s="125">
        <v>419</v>
      </c>
      <c r="B111" s="125">
        <v>419035093</v>
      </c>
      <c r="C111" s="124" t="s">
        <v>94</v>
      </c>
      <c r="D111" s="125">
        <v>35</v>
      </c>
      <c r="E111" s="124" t="s">
        <v>22</v>
      </c>
      <c r="F111" s="125">
        <v>93</v>
      </c>
      <c r="G111" s="124" t="s">
        <v>25</v>
      </c>
      <c r="H111" s="118">
        <v>3.94</v>
      </c>
      <c r="I111" s="117">
        <v>12107</v>
      </c>
      <c r="J111" s="117">
        <v>347</v>
      </c>
      <c r="K111" s="117">
        <f t="shared" si="2"/>
        <v>0</v>
      </c>
      <c r="L111" s="117">
        <v>893</v>
      </c>
      <c r="M111" s="123">
        <f t="shared" si="3"/>
        <v>13347</v>
      </c>
      <c r="N111" s="110"/>
      <c r="O111" s="118">
        <v>0</v>
      </c>
      <c r="P111" s="118">
        <v>0</v>
      </c>
      <c r="Q111" s="122">
        <v>0.09</v>
      </c>
      <c r="R111" s="122">
        <v>8.9870379446020443E-2</v>
      </c>
      <c r="S111" s="121">
        <v>0</v>
      </c>
      <c r="T111" s="110"/>
      <c r="U111" s="120">
        <v>49069</v>
      </c>
      <c r="V111" s="120">
        <v>0</v>
      </c>
      <c r="W111" s="120">
        <v>0</v>
      </c>
      <c r="X111" s="120">
        <v>3518</v>
      </c>
      <c r="Y111" s="120">
        <v>52587</v>
      </c>
      <c r="Z111" s="119" t="e">
        <f>SUMIF($A$10:$A$938,$A111,$Y$10:$Y$938)+SUMIF('[2]17PJ'!$B$10:$K$889,$A111,'[2]17PJ'!K$10:$K$889)</f>
        <v>#VALUE!</v>
      </c>
      <c r="AB111" s="118">
        <v>0</v>
      </c>
      <c r="AC111" s="118">
        <v>0</v>
      </c>
      <c r="AD111" s="117">
        <v>0</v>
      </c>
      <c r="AE111" s="116"/>
    </row>
    <row r="112" spans="1:31" s="105" customFormat="1" x14ac:dyDescent="0.25">
      <c r="A112" s="125">
        <v>419</v>
      </c>
      <c r="B112" s="125">
        <v>419035163</v>
      </c>
      <c r="C112" s="124" t="s">
        <v>94</v>
      </c>
      <c r="D112" s="125">
        <v>35</v>
      </c>
      <c r="E112" s="124" t="s">
        <v>22</v>
      </c>
      <c r="F112" s="125">
        <v>163</v>
      </c>
      <c r="G112" s="124" t="s">
        <v>27</v>
      </c>
      <c r="H112" s="118">
        <v>1</v>
      </c>
      <c r="I112" s="117">
        <v>11960</v>
      </c>
      <c r="J112" s="117">
        <v>505</v>
      </c>
      <c r="K112" s="117">
        <f t="shared" si="2"/>
        <v>0</v>
      </c>
      <c r="L112" s="117">
        <v>893</v>
      </c>
      <c r="M112" s="123">
        <f t="shared" si="3"/>
        <v>13358</v>
      </c>
      <c r="N112" s="110"/>
      <c r="O112" s="118">
        <v>0</v>
      </c>
      <c r="P112" s="118">
        <v>0</v>
      </c>
      <c r="Q112" s="122">
        <v>0.18</v>
      </c>
      <c r="R112" s="122">
        <v>8.6929728917015628E-2</v>
      </c>
      <c r="S112" s="121">
        <v>0</v>
      </c>
      <c r="T112" s="110"/>
      <c r="U112" s="120">
        <v>12465</v>
      </c>
      <c r="V112" s="120">
        <v>0</v>
      </c>
      <c r="W112" s="120">
        <v>0</v>
      </c>
      <c r="X112" s="120">
        <v>893</v>
      </c>
      <c r="Y112" s="120">
        <v>13358</v>
      </c>
      <c r="Z112" s="119" t="e">
        <f>SUMIF($A$10:$A$938,$A112,$Y$10:$Y$938)+SUMIF('[2]17PJ'!$B$10:$K$889,$A112,'[2]17PJ'!K$10:$K$889)</f>
        <v>#VALUE!</v>
      </c>
      <c r="AB112" s="118">
        <v>0</v>
      </c>
      <c r="AC112" s="118">
        <v>0</v>
      </c>
      <c r="AD112" s="117">
        <v>0</v>
      </c>
      <c r="AE112" s="116"/>
    </row>
    <row r="113" spans="1:31" s="105" customFormat="1" x14ac:dyDescent="0.25">
      <c r="A113" s="125">
        <v>419</v>
      </c>
      <c r="B113" s="125">
        <v>419035243</v>
      </c>
      <c r="C113" s="124" t="s">
        <v>94</v>
      </c>
      <c r="D113" s="125">
        <v>35</v>
      </c>
      <c r="E113" s="124" t="s">
        <v>22</v>
      </c>
      <c r="F113" s="125">
        <v>243</v>
      </c>
      <c r="G113" s="124" t="s">
        <v>74</v>
      </c>
      <c r="H113" s="118">
        <v>4</v>
      </c>
      <c r="I113" s="117">
        <v>12706</v>
      </c>
      <c r="J113" s="117">
        <v>2999</v>
      </c>
      <c r="K113" s="117">
        <f t="shared" si="2"/>
        <v>0</v>
      </c>
      <c r="L113" s="117">
        <v>893</v>
      </c>
      <c r="M113" s="123">
        <f t="shared" si="3"/>
        <v>16598</v>
      </c>
      <c r="N113" s="110"/>
      <c r="O113" s="118">
        <v>0</v>
      </c>
      <c r="P113" s="118">
        <v>0</v>
      </c>
      <c r="Q113" s="122">
        <v>0.09</v>
      </c>
      <c r="R113" s="122">
        <v>5.3763165448022874E-3</v>
      </c>
      <c r="S113" s="121">
        <v>0</v>
      </c>
      <c r="T113" s="110"/>
      <c r="U113" s="120">
        <v>62820</v>
      </c>
      <c r="V113" s="120">
        <v>0</v>
      </c>
      <c r="W113" s="120">
        <v>0</v>
      </c>
      <c r="X113" s="120">
        <v>3572</v>
      </c>
      <c r="Y113" s="120">
        <v>66392</v>
      </c>
      <c r="Z113" s="119" t="e">
        <f>SUMIF($A$10:$A$938,$A113,$Y$10:$Y$938)+SUMIF('[2]17PJ'!$B$10:$K$889,$A113,'[2]17PJ'!K$10:$K$889)</f>
        <v>#VALUE!</v>
      </c>
      <c r="AB113" s="118">
        <v>0</v>
      </c>
      <c r="AC113" s="118">
        <v>0</v>
      </c>
      <c r="AD113" s="117">
        <v>0</v>
      </c>
      <c r="AE113" s="116"/>
    </row>
    <row r="114" spans="1:31" s="105" customFormat="1" x14ac:dyDescent="0.25">
      <c r="A114" s="125">
        <v>419</v>
      </c>
      <c r="B114" s="125">
        <v>419035244</v>
      </c>
      <c r="C114" s="124" t="s">
        <v>94</v>
      </c>
      <c r="D114" s="125">
        <v>35</v>
      </c>
      <c r="E114" s="124" t="s">
        <v>22</v>
      </c>
      <c r="F114" s="125">
        <v>244</v>
      </c>
      <c r="G114" s="124" t="s">
        <v>43</v>
      </c>
      <c r="H114" s="118">
        <v>4</v>
      </c>
      <c r="I114" s="117">
        <v>9243</v>
      </c>
      <c r="J114" s="117">
        <v>3745</v>
      </c>
      <c r="K114" s="117">
        <f t="shared" si="2"/>
        <v>0</v>
      </c>
      <c r="L114" s="117">
        <v>893</v>
      </c>
      <c r="M114" s="123">
        <f t="shared" si="3"/>
        <v>13881</v>
      </c>
      <c r="N114" s="110"/>
      <c r="O114" s="118">
        <v>0</v>
      </c>
      <c r="P114" s="118">
        <v>0</v>
      </c>
      <c r="Q114" s="122">
        <v>0.18</v>
      </c>
      <c r="R114" s="122">
        <v>9.1081897987744451E-2</v>
      </c>
      <c r="S114" s="121">
        <v>0</v>
      </c>
      <c r="T114" s="110"/>
      <c r="U114" s="120">
        <v>51952</v>
      </c>
      <c r="V114" s="120">
        <v>0</v>
      </c>
      <c r="W114" s="120">
        <v>0</v>
      </c>
      <c r="X114" s="120">
        <v>3572</v>
      </c>
      <c r="Y114" s="120">
        <v>55524</v>
      </c>
      <c r="Z114" s="119" t="e">
        <f>SUMIF($A$10:$A$938,$A114,$Y$10:$Y$938)+SUMIF('[2]17PJ'!$B$10:$K$889,$A114,'[2]17PJ'!K$10:$K$889)</f>
        <v>#VALUE!</v>
      </c>
      <c r="AB114" s="118">
        <v>0</v>
      </c>
      <c r="AC114" s="118">
        <v>0</v>
      </c>
      <c r="AD114" s="117">
        <v>0</v>
      </c>
      <c r="AE114" s="116"/>
    </row>
    <row r="115" spans="1:31" s="105" customFormat="1" x14ac:dyDescent="0.25">
      <c r="A115" s="125">
        <v>419</v>
      </c>
      <c r="B115" s="125">
        <v>419035258</v>
      </c>
      <c r="C115" s="124" t="s">
        <v>94</v>
      </c>
      <c r="D115" s="125">
        <v>35</v>
      </c>
      <c r="E115" s="124" t="s">
        <v>22</v>
      </c>
      <c r="F115" s="125">
        <v>258</v>
      </c>
      <c r="G115" s="124" t="s">
        <v>97</v>
      </c>
      <c r="H115" s="118">
        <v>1</v>
      </c>
      <c r="I115" s="117">
        <v>8621</v>
      </c>
      <c r="J115" s="117">
        <v>2752</v>
      </c>
      <c r="K115" s="117">
        <f t="shared" si="2"/>
        <v>0</v>
      </c>
      <c r="L115" s="117">
        <v>893</v>
      </c>
      <c r="M115" s="123">
        <f t="shared" si="3"/>
        <v>12266</v>
      </c>
      <c r="N115" s="110"/>
      <c r="O115" s="118">
        <v>0</v>
      </c>
      <c r="P115" s="118">
        <v>0</v>
      </c>
      <c r="Q115" s="122">
        <v>0.18</v>
      </c>
      <c r="R115" s="122">
        <v>8.7712818209417828E-2</v>
      </c>
      <c r="S115" s="121">
        <v>0</v>
      </c>
      <c r="T115" s="110"/>
      <c r="U115" s="120">
        <v>11373</v>
      </c>
      <c r="V115" s="120">
        <v>0</v>
      </c>
      <c r="W115" s="120">
        <v>0</v>
      </c>
      <c r="X115" s="120">
        <v>893</v>
      </c>
      <c r="Y115" s="120">
        <v>12266</v>
      </c>
      <c r="Z115" s="119" t="e">
        <f>SUMIF($A$10:$A$938,$A115,$Y$10:$Y$938)+SUMIF('[2]17PJ'!$B$10:$K$889,$A115,'[2]17PJ'!K$10:$K$889)</f>
        <v>#VALUE!</v>
      </c>
      <c r="AB115" s="118">
        <v>0</v>
      </c>
      <c r="AC115" s="118">
        <v>0</v>
      </c>
      <c r="AD115" s="117">
        <v>0</v>
      </c>
      <c r="AE115" s="116"/>
    </row>
    <row r="116" spans="1:31" s="105" customFormat="1" x14ac:dyDescent="0.25">
      <c r="A116" s="125">
        <v>419</v>
      </c>
      <c r="B116" s="125">
        <v>419035274</v>
      </c>
      <c r="C116" s="124" t="s">
        <v>94</v>
      </c>
      <c r="D116" s="125">
        <v>35</v>
      </c>
      <c r="E116" s="124" t="s">
        <v>22</v>
      </c>
      <c r="F116" s="125">
        <v>274</v>
      </c>
      <c r="G116" s="124" t="s">
        <v>81</v>
      </c>
      <c r="H116" s="118">
        <v>1</v>
      </c>
      <c r="I116" s="117">
        <v>11980</v>
      </c>
      <c r="J116" s="117">
        <v>5792</v>
      </c>
      <c r="K116" s="117">
        <f t="shared" si="2"/>
        <v>0</v>
      </c>
      <c r="L116" s="117">
        <v>893</v>
      </c>
      <c r="M116" s="123">
        <f t="shared" si="3"/>
        <v>18665</v>
      </c>
      <c r="N116" s="110"/>
      <c r="O116" s="118">
        <v>0</v>
      </c>
      <c r="P116" s="118">
        <v>0</v>
      </c>
      <c r="Q116" s="122">
        <v>0.09</v>
      </c>
      <c r="R116" s="122">
        <v>7.8783261750433251E-2</v>
      </c>
      <c r="S116" s="121">
        <v>0</v>
      </c>
      <c r="T116" s="110"/>
      <c r="U116" s="120">
        <v>17772</v>
      </c>
      <c r="V116" s="120">
        <v>0</v>
      </c>
      <c r="W116" s="120">
        <v>0</v>
      </c>
      <c r="X116" s="120">
        <v>893</v>
      </c>
      <c r="Y116" s="120">
        <v>18665</v>
      </c>
      <c r="Z116" s="119" t="e">
        <f>SUMIF($A$10:$A$938,$A116,$Y$10:$Y$938)+SUMIF('[2]17PJ'!$B$10:$K$889,$A116,'[2]17PJ'!K$10:$K$889)</f>
        <v>#VALUE!</v>
      </c>
      <c r="AB116" s="118">
        <v>0</v>
      </c>
      <c r="AC116" s="118">
        <v>0</v>
      </c>
      <c r="AD116" s="117">
        <v>0</v>
      </c>
      <c r="AE116" s="116"/>
    </row>
    <row r="117" spans="1:31" s="105" customFormat="1" x14ac:dyDescent="0.25">
      <c r="A117" s="125">
        <v>419</v>
      </c>
      <c r="B117" s="125">
        <v>419035285</v>
      </c>
      <c r="C117" s="124" t="s">
        <v>94</v>
      </c>
      <c r="D117" s="125">
        <v>35</v>
      </c>
      <c r="E117" s="124" t="s">
        <v>22</v>
      </c>
      <c r="F117" s="125">
        <v>285</v>
      </c>
      <c r="G117" s="124" t="s">
        <v>44</v>
      </c>
      <c r="H117" s="118">
        <v>1</v>
      </c>
      <c r="I117" s="117">
        <v>13106</v>
      </c>
      <c r="J117" s="117">
        <v>4014</v>
      </c>
      <c r="K117" s="117">
        <f t="shared" si="2"/>
        <v>0</v>
      </c>
      <c r="L117" s="117">
        <v>893</v>
      </c>
      <c r="M117" s="123">
        <f t="shared" si="3"/>
        <v>18013</v>
      </c>
      <c r="N117" s="110"/>
      <c r="O117" s="118">
        <v>0</v>
      </c>
      <c r="P117" s="118">
        <v>0</v>
      </c>
      <c r="Q117" s="122">
        <v>0.09</v>
      </c>
      <c r="R117" s="122">
        <v>2.9773128157862844E-2</v>
      </c>
      <c r="S117" s="121">
        <v>0</v>
      </c>
      <c r="T117" s="110"/>
      <c r="U117" s="120">
        <v>17120</v>
      </c>
      <c r="V117" s="120">
        <v>0</v>
      </c>
      <c r="W117" s="120">
        <v>0</v>
      </c>
      <c r="X117" s="120">
        <v>893</v>
      </c>
      <c r="Y117" s="120">
        <v>18013</v>
      </c>
      <c r="Z117" s="119" t="e">
        <f>SUMIF($A$10:$A$938,$A117,$Y$10:$Y$938)+SUMIF('[2]17PJ'!$B$10:$K$889,$A117,'[2]17PJ'!K$10:$K$889)</f>
        <v>#VALUE!</v>
      </c>
      <c r="AB117" s="118">
        <v>0</v>
      </c>
      <c r="AC117" s="118">
        <v>0</v>
      </c>
      <c r="AD117" s="117">
        <v>0</v>
      </c>
      <c r="AE117" s="116"/>
    </row>
    <row r="118" spans="1:31" s="105" customFormat="1" x14ac:dyDescent="0.25">
      <c r="A118" s="125">
        <v>420</v>
      </c>
      <c r="B118" s="125">
        <v>420049010</v>
      </c>
      <c r="C118" s="124" t="s">
        <v>98</v>
      </c>
      <c r="D118" s="125">
        <v>49</v>
      </c>
      <c r="E118" s="124" t="s">
        <v>96</v>
      </c>
      <c r="F118" s="125">
        <v>10</v>
      </c>
      <c r="G118" s="124" t="s">
        <v>99</v>
      </c>
      <c r="H118" s="118">
        <v>5.07</v>
      </c>
      <c r="I118" s="117">
        <v>10855</v>
      </c>
      <c r="J118" s="117">
        <v>3339</v>
      </c>
      <c r="K118" s="117">
        <f t="shared" si="2"/>
        <v>0</v>
      </c>
      <c r="L118" s="117">
        <v>893</v>
      </c>
      <c r="M118" s="123">
        <f t="shared" si="3"/>
        <v>15087</v>
      </c>
      <c r="N118" s="110"/>
      <c r="O118" s="118">
        <v>8.6765544780371563E-3</v>
      </c>
      <c r="P118" s="118">
        <v>0</v>
      </c>
      <c r="Q118" s="122">
        <v>0.09</v>
      </c>
      <c r="R118" s="122">
        <v>2.1962775738255291E-3</v>
      </c>
      <c r="S118" s="121">
        <v>0</v>
      </c>
      <c r="T118" s="110"/>
      <c r="U118" s="120">
        <v>71842</v>
      </c>
      <c r="V118" s="120">
        <v>0</v>
      </c>
      <c r="W118" s="120">
        <v>0</v>
      </c>
      <c r="X118" s="120">
        <v>4517</v>
      </c>
      <c r="Y118" s="120">
        <v>76359</v>
      </c>
      <c r="Z118" s="119" t="e">
        <f>SUMIF($A$10:$A$938,$A118,$Y$10:$Y$938)+SUMIF('[2]17PJ'!$B$10:$K$889,$A118,'[2]17PJ'!K$10:$K$889)</f>
        <v>#VALUE!</v>
      </c>
      <c r="AB118" s="118">
        <v>0</v>
      </c>
      <c r="AC118" s="118">
        <v>0</v>
      </c>
      <c r="AD118" s="117">
        <v>0</v>
      </c>
      <c r="AE118" s="116"/>
    </row>
    <row r="119" spans="1:31" s="105" customFormat="1" x14ac:dyDescent="0.25">
      <c r="A119" s="125">
        <v>420</v>
      </c>
      <c r="B119" s="125">
        <v>420049026</v>
      </c>
      <c r="C119" s="124" t="s">
        <v>98</v>
      </c>
      <c r="D119" s="125">
        <v>49</v>
      </c>
      <c r="E119" s="124" t="s">
        <v>96</v>
      </c>
      <c r="F119" s="125">
        <v>26</v>
      </c>
      <c r="G119" s="124" t="s">
        <v>100</v>
      </c>
      <c r="H119" s="118">
        <v>2</v>
      </c>
      <c r="I119" s="117">
        <v>13695</v>
      </c>
      <c r="J119" s="117">
        <v>3807</v>
      </c>
      <c r="K119" s="117">
        <f t="shared" si="2"/>
        <v>0</v>
      </c>
      <c r="L119" s="117">
        <v>893</v>
      </c>
      <c r="M119" s="123">
        <f t="shared" si="3"/>
        <v>18395</v>
      </c>
      <c r="N119" s="110"/>
      <c r="O119" s="118">
        <v>3.4227039361093324E-3</v>
      </c>
      <c r="P119" s="118">
        <v>0</v>
      </c>
      <c r="Q119" s="122">
        <v>0.09</v>
      </c>
      <c r="R119" s="122">
        <v>6.2767539967201061E-4</v>
      </c>
      <c r="S119" s="121">
        <v>0</v>
      </c>
      <c r="T119" s="110"/>
      <c r="U119" s="120">
        <v>34944</v>
      </c>
      <c r="V119" s="120">
        <v>0</v>
      </c>
      <c r="W119" s="120">
        <v>0</v>
      </c>
      <c r="X119" s="120">
        <v>1782</v>
      </c>
      <c r="Y119" s="120">
        <v>36726</v>
      </c>
      <c r="Z119" s="119" t="e">
        <f>SUMIF($A$10:$A$938,$A119,$Y$10:$Y$938)+SUMIF('[2]17PJ'!$B$10:$K$889,$A119,'[2]17PJ'!K$10:$K$889)</f>
        <v>#VALUE!</v>
      </c>
      <c r="AB119" s="118">
        <v>0</v>
      </c>
      <c r="AC119" s="118">
        <v>0</v>
      </c>
      <c r="AD119" s="117">
        <v>0</v>
      </c>
      <c r="AE119" s="116"/>
    </row>
    <row r="120" spans="1:31" s="105" customFormat="1" x14ac:dyDescent="0.25">
      <c r="A120" s="125">
        <v>420</v>
      </c>
      <c r="B120" s="125">
        <v>420049031</v>
      </c>
      <c r="C120" s="124" t="s">
        <v>98</v>
      </c>
      <c r="D120" s="125">
        <v>49</v>
      </c>
      <c r="E120" s="124" t="s">
        <v>96</v>
      </c>
      <c r="F120" s="125">
        <v>31</v>
      </c>
      <c r="G120" s="124" t="s">
        <v>101</v>
      </c>
      <c r="H120" s="118">
        <v>1</v>
      </c>
      <c r="I120" s="117">
        <v>9137</v>
      </c>
      <c r="J120" s="117">
        <v>4239</v>
      </c>
      <c r="K120" s="117">
        <f t="shared" si="2"/>
        <v>0</v>
      </c>
      <c r="L120" s="117">
        <v>893</v>
      </c>
      <c r="M120" s="123">
        <f t="shared" si="3"/>
        <v>14269</v>
      </c>
      <c r="N120" s="110"/>
      <c r="O120" s="118">
        <v>1.7113519680546662E-3</v>
      </c>
      <c r="P120" s="118">
        <v>0</v>
      </c>
      <c r="Q120" s="122">
        <v>0.09</v>
      </c>
      <c r="R120" s="122">
        <v>3.0859245332986639E-2</v>
      </c>
      <c r="S120" s="121">
        <v>0</v>
      </c>
      <c r="T120" s="110"/>
      <c r="U120" s="120">
        <v>13353</v>
      </c>
      <c r="V120" s="120">
        <v>0</v>
      </c>
      <c r="W120" s="120">
        <v>0</v>
      </c>
      <c r="X120" s="120">
        <v>891</v>
      </c>
      <c r="Y120" s="120">
        <v>14244</v>
      </c>
      <c r="Z120" s="119" t="e">
        <f>SUMIF($A$10:$A$938,$A120,$Y$10:$Y$938)+SUMIF('[2]17PJ'!$B$10:$K$889,$A120,'[2]17PJ'!K$10:$K$889)</f>
        <v>#VALUE!</v>
      </c>
      <c r="AB120" s="118">
        <v>0</v>
      </c>
      <c r="AC120" s="118">
        <v>0</v>
      </c>
      <c r="AD120" s="117">
        <v>0</v>
      </c>
      <c r="AE120" s="116"/>
    </row>
    <row r="121" spans="1:31" s="105" customFormat="1" x14ac:dyDescent="0.25">
      <c r="A121" s="125">
        <v>420</v>
      </c>
      <c r="B121" s="125">
        <v>420049035</v>
      </c>
      <c r="C121" s="124" t="s">
        <v>98</v>
      </c>
      <c r="D121" s="125">
        <v>49</v>
      </c>
      <c r="E121" s="124" t="s">
        <v>96</v>
      </c>
      <c r="F121" s="125">
        <v>35</v>
      </c>
      <c r="G121" s="124" t="s">
        <v>22</v>
      </c>
      <c r="H121" s="118">
        <v>80.439999999999984</v>
      </c>
      <c r="I121" s="117">
        <v>11685</v>
      </c>
      <c r="J121" s="117">
        <v>4108</v>
      </c>
      <c r="K121" s="117">
        <f t="shared" si="2"/>
        <v>0</v>
      </c>
      <c r="L121" s="117">
        <v>893</v>
      </c>
      <c r="M121" s="123">
        <f t="shared" si="3"/>
        <v>16686</v>
      </c>
      <c r="N121" s="110"/>
      <c r="O121" s="118">
        <v>0.13766115231031723</v>
      </c>
      <c r="P121" s="118">
        <v>0</v>
      </c>
      <c r="Q121" s="122">
        <v>0.18</v>
      </c>
      <c r="R121" s="122">
        <v>0.14456084490991788</v>
      </c>
      <c r="S121" s="121">
        <v>0</v>
      </c>
      <c r="T121" s="110"/>
      <c r="U121" s="120">
        <v>1268216</v>
      </c>
      <c r="V121" s="120">
        <v>0</v>
      </c>
      <c r="W121" s="120">
        <v>0</v>
      </c>
      <c r="X121" s="120">
        <v>71676</v>
      </c>
      <c r="Y121" s="120">
        <v>1339892</v>
      </c>
      <c r="Z121" s="119" t="e">
        <f>SUMIF($A$10:$A$938,$A121,$Y$10:$Y$938)+SUMIF('[2]17PJ'!$B$10:$K$889,$A121,'[2]17PJ'!K$10:$K$889)</f>
        <v>#VALUE!</v>
      </c>
      <c r="AB121" s="118">
        <v>0</v>
      </c>
      <c r="AC121" s="118">
        <v>0</v>
      </c>
      <c r="AD121" s="117">
        <v>0</v>
      </c>
      <c r="AE121" s="116"/>
    </row>
    <row r="122" spans="1:31" s="105" customFormat="1" x14ac:dyDescent="0.25">
      <c r="A122" s="125">
        <v>420</v>
      </c>
      <c r="B122" s="125">
        <v>420049044</v>
      </c>
      <c r="C122" s="124" t="s">
        <v>98</v>
      </c>
      <c r="D122" s="125">
        <v>49</v>
      </c>
      <c r="E122" s="124" t="s">
        <v>96</v>
      </c>
      <c r="F122" s="125">
        <v>44</v>
      </c>
      <c r="G122" s="124" t="s">
        <v>35</v>
      </c>
      <c r="H122" s="118">
        <v>2.2999999999999998</v>
      </c>
      <c r="I122" s="117">
        <v>11221</v>
      </c>
      <c r="J122" s="117">
        <v>257</v>
      </c>
      <c r="K122" s="117">
        <f t="shared" si="2"/>
        <v>0</v>
      </c>
      <c r="L122" s="117">
        <v>893</v>
      </c>
      <c r="M122" s="123">
        <f t="shared" si="3"/>
        <v>12371</v>
      </c>
      <c r="N122" s="110"/>
      <c r="O122" s="118">
        <v>3.9361095265257329E-3</v>
      </c>
      <c r="P122" s="118">
        <v>0</v>
      </c>
      <c r="Q122" s="122">
        <v>0.09</v>
      </c>
      <c r="R122" s="122">
        <v>4.5747299026763673E-2</v>
      </c>
      <c r="S122" s="121">
        <v>0</v>
      </c>
      <c r="T122" s="110"/>
      <c r="U122" s="120">
        <v>26354</v>
      </c>
      <c r="V122" s="120">
        <v>0</v>
      </c>
      <c r="W122" s="120">
        <v>0</v>
      </c>
      <c r="X122" s="120">
        <v>2050</v>
      </c>
      <c r="Y122" s="120">
        <v>28404</v>
      </c>
      <c r="Z122" s="119" t="e">
        <f>SUMIF($A$10:$A$938,$A122,$Y$10:$Y$938)+SUMIF('[2]17PJ'!$B$10:$K$889,$A122,'[2]17PJ'!K$10:$K$889)</f>
        <v>#VALUE!</v>
      </c>
      <c r="AB122" s="118">
        <v>0</v>
      </c>
      <c r="AC122" s="118">
        <v>0</v>
      </c>
      <c r="AD122" s="117">
        <v>0</v>
      </c>
      <c r="AE122" s="116"/>
    </row>
    <row r="123" spans="1:31" s="105" customFormat="1" x14ac:dyDescent="0.25">
      <c r="A123" s="125">
        <v>420</v>
      </c>
      <c r="B123" s="125">
        <v>420049049</v>
      </c>
      <c r="C123" s="124" t="s">
        <v>98</v>
      </c>
      <c r="D123" s="125">
        <v>49</v>
      </c>
      <c r="E123" s="124" t="s">
        <v>96</v>
      </c>
      <c r="F123" s="125">
        <v>49</v>
      </c>
      <c r="G123" s="124" t="s">
        <v>96</v>
      </c>
      <c r="H123" s="118">
        <v>164.15</v>
      </c>
      <c r="I123" s="117">
        <v>12346</v>
      </c>
      <c r="J123" s="117">
        <v>15624</v>
      </c>
      <c r="K123" s="117">
        <f t="shared" si="2"/>
        <v>0</v>
      </c>
      <c r="L123" s="117">
        <v>893</v>
      </c>
      <c r="M123" s="123">
        <f t="shared" si="3"/>
        <v>28863</v>
      </c>
      <c r="N123" s="110"/>
      <c r="O123" s="118">
        <v>0.28091842555617319</v>
      </c>
      <c r="P123" s="118">
        <v>0</v>
      </c>
      <c r="Q123" s="122">
        <v>0.09</v>
      </c>
      <c r="R123" s="122">
        <v>6.8189522195801267E-2</v>
      </c>
      <c r="S123" s="121">
        <v>0</v>
      </c>
      <c r="T123" s="110"/>
      <c r="U123" s="120">
        <v>4583397</v>
      </c>
      <c r="V123" s="120">
        <v>0</v>
      </c>
      <c r="W123" s="120">
        <v>0</v>
      </c>
      <c r="X123" s="120">
        <v>146261</v>
      </c>
      <c r="Y123" s="120">
        <v>4729658</v>
      </c>
      <c r="Z123" s="119" t="e">
        <f>SUMIF($A$10:$A$938,$A123,$Y$10:$Y$938)+SUMIF('[2]17PJ'!$B$10:$K$889,$A123,'[2]17PJ'!K$10:$K$889)</f>
        <v>#VALUE!</v>
      </c>
      <c r="AB123" s="118">
        <v>0</v>
      </c>
      <c r="AC123" s="118">
        <v>0</v>
      </c>
      <c r="AD123" s="117">
        <v>0</v>
      </c>
      <c r="AE123" s="116"/>
    </row>
    <row r="124" spans="1:31" s="105" customFormat="1" x14ac:dyDescent="0.25">
      <c r="A124" s="125">
        <v>420</v>
      </c>
      <c r="B124" s="125">
        <v>420049057</v>
      </c>
      <c r="C124" s="124" t="s">
        <v>98</v>
      </c>
      <c r="D124" s="125">
        <v>49</v>
      </c>
      <c r="E124" s="124" t="s">
        <v>96</v>
      </c>
      <c r="F124" s="125">
        <v>57</v>
      </c>
      <c r="G124" s="124" t="s">
        <v>23</v>
      </c>
      <c r="H124" s="118">
        <v>6</v>
      </c>
      <c r="I124" s="117">
        <v>11575</v>
      </c>
      <c r="J124" s="117">
        <v>589</v>
      </c>
      <c r="K124" s="117">
        <f t="shared" si="2"/>
        <v>0</v>
      </c>
      <c r="L124" s="117">
        <v>893</v>
      </c>
      <c r="M124" s="123">
        <f t="shared" si="3"/>
        <v>13057</v>
      </c>
      <c r="N124" s="110"/>
      <c r="O124" s="118">
        <v>1.0268111808327996E-2</v>
      </c>
      <c r="P124" s="118">
        <v>0</v>
      </c>
      <c r="Q124" s="122">
        <v>0.18</v>
      </c>
      <c r="R124" s="122">
        <v>0.11752257884657875</v>
      </c>
      <c r="S124" s="121">
        <v>0</v>
      </c>
      <c r="T124" s="110"/>
      <c r="U124" s="120">
        <v>72858</v>
      </c>
      <c r="V124" s="120">
        <v>0</v>
      </c>
      <c r="W124" s="120">
        <v>0</v>
      </c>
      <c r="X124" s="120">
        <v>5346</v>
      </c>
      <c r="Y124" s="120">
        <v>78204</v>
      </c>
      <c r="Z124" s="119" t="e">
        <f>SUMIF($A$10:$A$938,$A124,$Y$10:$Y$938)+SUMIF('[2]17PJ'!$B$10:$K$889,$A124,'[2]17PJ'!K$10:$K$889)</f>
        <v>#VALUE!</v>
      </c>
      <c r="AB124" s="118">
        <v>0</v>
      </c>
      <c r="AC124" s="118">
        <v>0</v>
      </c>
      <c r="AD124" s="117">
        <v>0</v>
      </c>
      <c r="AE124" s="116"/>
    </row>
    <row r="125" spans="1:31" s="105" customFormat="1" x14ac:dyDescent="0.25">
      <c r="A125" s="125">
        <v>420</v>
      </c>
      <c r="B125" s="125">
        <v>420049067</v>
      </c>
      <c r="C125" s="124" t="s">
        <v>98</v>
      </c>
      <c r="D125" s="125">
        <v>49</v>
      </c>
      <c r="E125" s="124" t="s">
        <v>96</v>
      </c>
      <c r="F125" s="125">
        <v>67</v>
      </c>
      <c r="G125" s="124" t="s">
        <v>102</v>
      </c>
      <c r="H125" s="118">
        <v>1</v>
      </c>
      <c r="I125" s="117">
        <v>9268</v>
      </c>
      <c r="J125" s="117">
        <v>9326</v>
      </c>
      <c r="K125" s="117">
        <f t="shared" si="2"/>
        <v>0</v>
      </c>
      <c r="L125" s="117">
        <v>893</v>
      </c>
      <c r="M125" s="123">
        <f t="shared" si="3"/>
        <v>19487</v>
      </c>
      <c r="N125" s="110"/>
      <c r="O125" s="118">
        <v>1.7113519680546662E-3</v>
      </c>
      <c r="P125" s="118">
        <v>0</v>
      </c>
      <c r="Q125" s="122">
        <v>0.09</v>
      </c>
      <c r="R125" s="122">
        <v>4.8212650401027854E-4</v>
      </c>
      <c r="S125" s="121">
        <v>0</v>
      </c>
      <c r="T125" s="110"/>
      <c r="U125" s="120">
        <v>18562</v>
      </c>
      <c r="V125" s="120">
        <v>0</v>
      </c>
      <c r="W125" s="120">
        <v>0</v>
      </c>
      <c r="X125" s="120">
        <v>891</v>
      </c>
      <c r="Y125" s="120">
        <v>19453</v>
      </c>
      <c r="Z125" s="119" t="e">
        <f>SUMIF($A$10:$A$938,$A125,$Y$10:$Y$938)+SUMIF('[2]17PJ'!$B$10:$K$889,$A125,'[2]17PJ'!K$10:$K$889)</f>
        <v>#VALUE!</v>
      </c>
      <c r="AB125" s="118">
        <v>0</v>
      </c>
      <c r="AC125" s="118">
        <v>0</v>
      </c>
      <c r="AD125" s="117">
        <v>0</v>
      </c>
      <c r="AE125" s="116"/>
    </row>
    <row r="126" spans="1:31" s="105" customFormat="1" x14ac:dyDescent="0.25">
      <c r="A126" s="125">
        <v>420</v>
      </c>
      <c r="B126" s="125">
        <v>420049079</v>
      </c>
      <c r="C126" s="124" t="s">
        <v>98</v>
      </c>
      <c r="D126" s="125">
        <v>49</v>
      </c>
      <c r="E126" s="124" t="s">
        <v>96</v>
      </c>
      <c r="F126" s="125">
        <v>79</v>
      </c>
      <c r="G126" s="124" t="s">
        <v>109</v>
      </c>
      <c r="H126" s="118">
        <v>0.62</v>
      </c>
      <c r="I126" s="117">
        <v>9897</v>
      </c>
      <c r="J126" s="117">
        <v>1003</v>
      </c>
      <c r="K126" s="117">
        <f t="shared" si="2"/>
        <v>0</v>
      </c>
      <c r="L126" s="117">
        <v>893</v>
      </c>
      <c r="M126" s="123">
        <f t="shared" si="3"/>
        <v>11793</v>
      </c>
      <c r="N126" s="110"/>
      <c r="O126" s="118">
        <v>1.0610382201938931E-3</v>
      </c>
      <c r="P126" s="118">
        <v>0</v>
      </c>
      <c r="Q126" s="122">
        <v>0.09</v>
      </c>
      <c r="R126" s="122">
        <v>6.132665667844843E-2</v>
      </c>
      <c r="S126" s="121">
        <v>0</v>
      </c>
      <c r="T126" s="110"/>
      <c r="U126" s="120">
        <v>6746</v>
      </c>
      <c r="V126" s="120">
        <v>0</v>
      </c>
      <c r="W126" s="120">
        <v>0</v>
      </c>
      <c r="X126" s="120">
        <v>553</v>
      </c>
      <c r="Y126" s="120">
        <v>7299</v>
      </c>
      <c r="Z126" s="119" t="e">
        <f>SUMIF($A$10:$A$938,$A126,$Y$10:$Y$938)+SUMIF('[2]17PJ'!$B$10:$K$889,$A126,'[2]17PJ'!K$10:$K$889)</f>
        <v>#VALUE!</v>
      </c>
      <c r="AB126" s="118">
        <v>0</v>
      </c>
      <c r="AC126" s="118">
        <v>0</v>
      </c>
      <c r="AD126" s="117">
        <v>0</v>
      </c>
      <c r="AE126" s="116"/>
    </row>
    <row r="127" spans="1:31" s="105" customFormat="1" x14ac:dyDescent="0.25">
      <c r="A127" s="125">
        <v>420</v>
      </c>
      <c r="B127" s="125">
        <v>420049093</v>
      </c>
      <c r="C127" s="124" t="s">
        <v>98</v>
      </c>
      <c r="D127" s="125">
        <v>49</v>
      </c>
      <c r="E127" s="124" t="s">
        <v>96</v>
      </c>
      <c r="F127" s="125">
        <v>93</v>
      </c>
      <c r="G127" s="124" t="s">
        <v>25</v>
      </c>
      <c r="H127" s="118">
        <v>31.82</v>
      </c>
      <c r="I127" s="117">
        <v>11646</v>
      </c>
      <c r="J127" s="117">
        <v>333</v>
      </c>
      <c r="K127" s="117">
        <f t="shared" si="2"/>
        <v>0</v>
      </c>
      <c r="L127" s="117">
        <v>893</v>
      </c>
      <c r="M127" s="123">
        <f t="shared" si="3"/>
        <v>12872</v>
      </c>
      <c r="N127" s="110"/>
      <c r="O127" s="118">
        <v>5.445521962349946E-2</v>
      </c>
      <c r="P127" s="118">
        <v>0</v>
      </c>
      <c r="Q127" s="122">
        <v>0.09</v>
      </c>
      <c r="R127" s="122">
        <v>8.9870379446020443E-2</v>
      </c>
      <c r="S127" s="121">
        <v>0</v>
      </c>
      <c r="T127" s="110"/>
      <c r="U127" s="120">
        <v>380505</v>
      </c>
      <c r="V127" s="120">
        <v>0</v>
      </c>
      <c r="W127" s="120">
        <v>0</v>
      </c>
      <c r="X127" s="120">
        <v>28354</v>
      </c>
      <c r="Y127" s="120">
        <v>408859</v>
      </c>
      <c r="Z127" s="119" t="e">
        <f>SUMIF($A$10:$A$938,$A127,$Y$10:$Y$938)+SUMIF('[2]17PJ'!$B$10:$K$889,$A127,'[2]17PJ'!K$10:$K$889)</f>
        <v>#VALUE!</v>
      </c>
      <c r="AB127" s="118">
        <v>0</v>
      </c>
      <c r="AC127" s="118">
        <v>0</v>
      </c>
      <c r="AD127" s="117">
        <v>0</v>
      </c>
      <c r="AE127" s="116"/>
    </row>
    <row r="128" spans="1:31" s="105" customFormat="1" x14ac:dyDescent="0.25">
      <c r="A128" s="125">
        <v>420</v>
      </c>
      <c r="B128" s="125">
        <v>420049128</v>
      </c>
      <c r="C128" s="124" t="s">
        <v>98</v>
      </c>
      <c r="D128" s="125">
        <v>49</v>
      </c>
      <c r="E128" s="124" t="s">
        <v>96</v>
      </c>
      <c r="F128" s="125">
        <v>128</v>
      </c>
      <c r="G128" s="124" t="s">
        <v>110</v>
      </c>
      <c r="H128" s="118">
        <v>1.3</v>
      </c>
      <c r="I128" s="117">
        <v>11023</v>
      </c>
      <c r="J128" s="117">
        <v>561</v>
      </c>
      <c r="K128" s="117">
        <f t="shared" si="2"/>
        <v>0</v>
      </c>
      <c r="L128" s="117">
        <v>893</v>
      </c>
      <c r="M128" s="123">
        <f t="shared" si="3"/>
        <v>12477</v>
      </c>
      <c r="N128" s="110"/>
      <c r="O128" s="118">
        <v>2.2247575584710662E-3</v>
      </c>
      <c r="P128" s="118">
        <v>0</v>
      </c>
      <c r="Q128" s="122">
        <v>0.18</v>
      </c>
      <c r="R128" s="122">
        <v>3.3692444036885129E-2</v>
      </c>
      <c r="S128" s="121">
        <v>0</v>
      </c>
      <c r="T128" s="110"/>
      <c r="U128" s="120">
        <v>15034</v>
      </c>
      <c r="V128" s="120">
        <v>0</v>
      </c>
      <c r="W128" s="120">
        <v>0</v>
      </c>
      <c r="X128" s="120">
        <v>1158</v>
      </c>
      <c r="Y128" s="120">
        <v>16192</v>
      </c>
      <c r="Z128" s="119" t="e">
        <f>SUMIF($A$10:$A$938,$A128,$Y$10:$Y$938)+SUMIF('[2]17PJ'!$B$10:$K$889,$A128,'[2]17PJ'!K$10:$K$889)</f>
        <v>#VALUE!</v>
      </c>
      <c r="AB128" s="118">
        <v>0</v>
      </c>
      <c r="AC128" s="118">
        <v>0</v>
      </c>
      <c r="AD128" s="117">
        <v>0</v>
      </c>
      <c r="AE128" s="116"/>
    </row>
    <row r="129" spans="1:31" s="105" customFormat="1" x14ac:dyDescent="0.25">
      <c r="A129" s="125">
        <v>420</v>
      </c>
      <c r="B129" s="125">
        <v>420049149</v>
      </c>
      <c r="C129" s="124" t="s">
        <v>98</v>
      </c>
      <c r="D129" s="125">
        <v>49</v>
      </c>
      <c r="E129" s="124" t="s">
        <v>96</v>
      </c>
      <c r="F129" s="125">
        <v>149</v>
      </c>
      <c r="G129" s="124" t="s">
        <v>103</v>
      </c>
      <c r="H129" s="118">
        <v>1</v>
      </c>
      <c r="I129" s="117">
        <v>9137</v>
      </c>
      <c r="J129" s="117">
        <v>11</v>
      </c>
      <c r="K129" s="117">
        <f t="shared" si="2"/>
        <v>0</v>
      </c>
      <c r="L129" s="117">
        <v>893</v>
      </c>
      <c r="M129" s="123">
        <f t="shared" si="3"/>
        <v>10041</v>
      </c>
      <c r="N129" s="110"/>
      <c r="O129" s="118">
        <v>1.7113519680546662E-3</v>
      </c>
      <c r="P129" s="118">
        <v>0</v>
      </c>
      <c r="Q129" s="122">
        <v>0.12985622607830993</v>
      </c>
      <c r="R129" s="122">
        <v>0.10032197054833102</v>
      </c>
      <c r="S129" s="121">
        <v>0</v>
      </c>
      <c r="T129" s="110"/>
      <c r="U129" s="120">
        <v>9132</v>
      </c>
      <c r="V129" s="120">
        <v>0</v>
      </c>
      <c r="W129" s="120">
        <v>0</v>
      </c>
      <c r="X129" s="120">
        <v>891</v>
      </c>
      <c r="Y129" s="120">
        <v>10023</v>
      </c>
      <c r="Z129" s="119" t="e">
        <f>SUMIF($A$10:$A$938,$A129,$Y$10:$Y$938)+SUMIF('[2]17PJ'!$B$10:$K$889,$A129,'[2]17PJ'!K$10:$K$889)</f>
        <v>#VALUE!</v>
      </c>
      <c r="AB129" s="118">
        <v>0</v>
      </c>
      <c r="AC129" s="118">
        <v>0</v>
      </c>
      <c r="AD129" s="117">
        <v>0</v>
      </c>
      <c r="AE129" s="116"/>
    </row>
    <row r="130" spans="1:31" s="105" customFormat="1" x14ac:dyDescent="0.25">
      <c r="A130" s="125">
        <v>420</v>
      </c>
      <c r="B130" s="125">
        <v>420049160</v>
      </c>
      <c r="C130" s="124" t="s">
        <v>98</v>
      </c>
      <c r="D130" s="125">
        <v>49</v>
      </c>
      <c r="E130" s="124" t="s">
        <v>96</v>
      </c>
      <c r="F130" s="125">
        <v>160</v>
      </c>
      <c r="G130" s="124" t="s">
        <v>104</v>
      </c>
      <c r="H130" s="118">
        <v>1</v>
      </c>
      <c r="I130" s="117">
        <v>9137</v>
      </c>
      <c r="J130" s="117">
        <v>269</v>
      </c>
      <c r="K130" s="117">
        <f t="shared" si="2"/>
        <v>0</v>
      </c>
      <c r="L130" s="117">
        <v>893</v>
      </c>
      <c r="M130" s="123">
        <f t="shared" si="3"/>
        <v>10299</v>
      </c>
      <c r="N130" s="110"/>
      <c r="O130" s="118">
        <v>1.7113519680546662E-3</v>
      </c>
      <c r="P130" s="118">
        <v>0</v>
      </c>
      <c r="Q130" s="122">
        <v>0.1273</v>
      </c>
      <c r="R130" s="122">
        <v>0.10201980292645375</v>
      </c>
      <c r="S130" s="121">
        <v>0</v>
      </c>
      <c r="T130" s="110"/>
      <c r="U130" s="120">
        <v>9390</v>
      </c>
      <c r="V130" s="120">
        <v>0</v>
      </c>
      <c r="W130" s="120">
        <v>0</v>
      </c>
      <c r="X130" s="120">
        <v>891</v>
      </c>
      <c r="Y130" s="120">
        <v>10281</v>
      </c>
      <c r="Z130" s="119" t="e">
        <f>SUMIF($A$10:$A$938,$A130,$Y$10:$Y$938)+SUMIF('[2]17PJ'!$B$10:$K$889,$A130,'[2]17PJ'!K$10:$K$889)</f>
        <v>#VALUE!</v>
      </c>
      <c r="AB130" s="118">
        <v>0</v>
      </c>
      <c r="AC130" s="118">
        <v>0</v>
      </c>
      <c r="AD130" s="117">
        <v>0</v>
      </c>
      <c r="AE130" s="116"/>
    </row>
    <row r="131" spans="1:31" s="105" customFormat="1" x14ac:dyDescent="0.25">
      <c r="A131" s="125">
        <v>420</v>
      </c>
      <c r="B131" s="125">
        <v>420049163</v>
      </c>
      <c r="C131" s="124" t="s">
        <v>98</v>
      </c>
      <c r="D131" s="125">
        <v>49</v>
      </c>
      <c r="E131" s="124" t="s">
        <v>96</v>
      </c>
      <c r="F131" s="125">
        <v>163</v>
      </c>
      <c r="G131" s="124" t="s">
        <v>27</v>
      </c>
      <c r="H131" s="118">
        <v>1</v>
      </c>
      <c r="I131" s="117">
        <v>8877</v>
      </c>
      <c r="J131" s="117">
        <v>375</v>
      </c>
      <c r="K131" s="117">
        <f t="shared" si="2"/>
        <v>0</v>
      </c>
      <c r="L131" s="117">
        <v>893</v>
      </c>
      <c r="M131" s="123">
        <f t="shared" si="3"/>
        <v>10145</v>
      </c>
      <c r="N131" s="110"/>
      <c r="O131" s="118">
        <v>1.7113519680546662E-3</v>
      </c>
      <c r="P131" s="118">
        <v>0</v>
      </c>
      <c r="Q131" s="122">
        <v>0.18</v>
      </c>
      <c r="R131" s="122">
        <v>8.6929728917015628E-2</v>
      </c>
      <c r="S131" s="121">
        <v>0</v>
      </c>
      <c r="T131" s="110"/>
      <c r="U131" s="120">
        <v>9236</v>
      </c>
      <c r="V131" s="120">
        <v>0</v>
      </c>
      <c r="W131" s="120">
        <v>0</v>
      </c>
      <c r="X131" s="120">
        <v>891</v>
      </c>
      <c r="Y131" s="120">
        <v>10127</v>
      </c>
      <c r="Z131" s="119" t="e">
        <f>SUMIF($A$10:$A$938,$A131,$Y$10:$Y$938)+SUMIF('[2]17PJ'!$B$10:$K$889,$A131,'[2]17PJ'!K$10:$K$889)</f>
        <v>#VALUE!</v>
      </c>
      <c r="AB131" s="118">
        <v>0</v>
      </c>
      <c r="AC131" s="118">
        <v>0</v>
      </c>
      <c r="AD131" s="117">
        <v>0</v>
      </c>
      <c r="AE131" s="116"/>
    </row>
    <row r="132" spans="1:31" s="105" customFormat="1" x14ac:dyDescent="0.25">
      <c r="A132" s="125">
        <v>420</v>
      </c>
      <c r="B132" s="125">
        <v>420049165</v>
      </c>
      <c r="C132" s="124" t="s">
        <v>98</v>
      </c>
      <c r="D132" s="125">
        <v>49</v>
      </c>
      <c r="E132" s="124" t="s">
        <v>96</v>
      </c>
      <c r="F132" s="125">
        <v>165</v>
      </c>
      <c r="G132" s="124" t="s">
        <v>28</v>
      </c>
      <c r="H132" s="118">
        <v>9</v>
      </c>
      <c r="I132" s="117">
        <v>13467</v>
      </c>
      <c r="J132" s="117">
        <v>734</v>
      </c>
      <c r="K132" s="117">
        <f t="shared" si="2"/>
        <v>0</v>
      </c>
      <c r="L132" s="117">
        <v>893</v>
      </c>
      <c r="M132" s="123">
        <f t="shared" si="3"/>
        <v>15094</v>
      </c>
      <c r="N132" s="110"/>
      <c r="O132" s="118">
        <v>1.5402167712491994E-2</v>
      </c>
      <c r="P132" s="118">
        <v>0</v>
      </c>
      <c r="Q132" s="122">
        <v>9.8299999999999998E-2</v>
      </c>
      <c r="R132" s="122">
        <v>9.8201070211486718E-2</v>
      </c>
      <c r="S132" s="121">
        <v>0</v>
      </c>
      <c r="T132" s="110"/>
      <c r="U132" s="120">
        <v>127593</v>
      </c>
      <c r="V132" s="120">
        <v>0</v>
      </c>
      <c r="W132" s="120">
        <v>0</v>
      </c>
      <c r="X132" s="120">
        <v>8019</v>
      </c>
      <c r="Y132" s="120">
        <v>135612</v>
      </c>
      <c r="Z132" s="119" t="e">
        <f>SUMIF($A$10:$A$938,$A132,$Y$10:$Y$938)+SUMIF('[2]17PJ'!$B$10:$K$889,$A132,'[2]17PJ'!K$10:$K$889)</f>
        <v>#VALUE!</v>
      </c>
      <c r="AB132" s="118">
        <v>4</v>
      </c>
      <c r="AC132" s="118">
        <v>4</v>
      </c>
      <c r="AD132" s="117">
        <v>60272</v>
      </c>
      <c r="AE132" s="116"/>
    </row>
    <row r="133" spans="1:31" s="105" customFormat="1" x14ac:dyDescent="0.25">
      <c r="A133" s="125">
        <v>420</v>
      </c>
      <c r="B133" s="125">
        <v>420049176</v>
      </c>
      <c r="C133" s="124" t="s">
        <v>98</v>
      </c>
      <c r="D133" s="125">
        <v>49</v>
      </c>
      <c r="E133" s="124" t="s">
        <v>96</v>
      </c>
      <c r="F133" s="125">
        <v>176</v>
      </c>
      <c r="G133" s="124" t="s">
        <v>29</v>
      </c>
      <c r="H133" s="118">
        <v>13.649999999999999</v>
      </c>
      <c r="I133" s="117">
        <v>10425</v>
      </c>
      <c r="J133" s="117">
        <v>3444</v>
      </c>
      <c r="K133" s="117">
        <f t="shared" si="2"/>
        <v>0</v>
      </c>
      <c r="L133" s="117">
        <v>893</v>
      </c>
      <c r="M133" s="123">
        <f t="shared" si="3"/>
        <v>14762</v>
      </c>
      <c r="N133" s="110"/>
      <c r="O133" s="118">
        <v>2.3359954363946195E-2</v>
      </c>
      <c r="P133" s="118">
        <v>0</v>
      </c>
      <c r="Q133" s="122">
        <v>0.09</v>
      </c>
      <c r="R133" s="122">
        <v>6.645275270560716E-2</v>
      </c>
      <c r="S133" s="121">
        <v>0</v>
      </c>
      <c r="T133" s="110"/>
      <c r="U133" s="120">
        <v>188985</v>
      </c>
      <c r="V133" s="120">
        <v>0</v>
      </c>
      <c r="W133" s="120">
        <v>0</v>
      </c>
      <c r="X133" s="120">
        <v>12163</v>
      </c>
      <c r="Y133" s="120">
        <v>201148</v>
      </c>
      <c r="Z133" s="119" t="e">
        <f>SUMIF($A$10:$A$938,$A133,$Y$10:$Y$938)+SUMIF('[2]17PJ'!$B$10:$K$889,$A133,'[2]17PJ'!K$10:$K$889)</f>
        <v>#VALUE!</v>
      </c>
      <c r="AB133" s="118">
        <v>0</v>
      </c>
      <c r="AC133" s="118">
        <v>0</v>
      </c>
      <c r="AD133" s="117">
        <v>0</v>
      </c>
      <c r="AE133" s="116"/>
    </row>
    <row r="134" spans="1:31" s="105" customFormat="1" x14ac:dyDescent="0.25">
      <c r="A134" s="125">
        <v>420</v>
      </c>
      <c r="B134" s="125">
        <v>420049181</v>
      </c>
      <c r="C134" s="124" t="s">
        <v>98</v>
      </c>
      <c r="D134" s="125">
        <v>49</v>
      </c>
      <c r="E134" s="124" t="s">
        <v>96</v>
      </c>
      <c r="F134" s="125">
        <v>181</v>
      </c>
      <c r="G134" s="124" t="s">
        <v>105</v>
      </c>
      <c r="H134" s="118">
        <v>3</v>
      </c>
      <c r="I134" s="117">
        <v>9113</v>
      </c>
      <c r="J134" s="117">
        <v>615</v>
      </c>
      <c r="K134" s="117">
        <f t="shared" si="2"/>
        <v>0</v>
      </c>
      <c r="L134" s="117">
        <v>893</v>
      </c>
      <c r="M134" s="123">
        <f t="shared" si="3"/>
        <v>10621</v>
      </c>
      <c r="N134" s="110"/>
      <c r="O134" s="118">
        <v>5.1340559041639991E-3</v>
      </c>
      <c r="P134" s="118">
        <v>0</v>
      </c>
      <c r="Q134" s="122">
        <v>0.09</v>
      </c>
      <c r="R134" s="122">
        <v>1.5623145980024853E-2</v>
      </c>
      <c r="S134" s="121">
        <v>0</v>
      </c>
      <c r="T134" s="110"/>
      <c r="U134" s="120">
        <v>29133</v>
      </c>
      <c r="V134" s="120">
        <v>0</v>
      </c>
      <c r="W134" s="120">
        <v>0</v>
      </c>
      <c r="X134" s="120">
        <v>2673</v>
      </c>
      <c r="Y134" s="120">
        <v>31806</v>
      </c>
      <c r="Z134" s="119" t="e">
        <f>SUMIF($A$10:$A$938,$A134,$Y$10:$Y$938)+SUMIF('[2]17PJ'!$B$10:$K$889,$A134,'[2]17PJ'!K$10:$K$889)</f>
        <v>#VALUE!</v>
      </c>
      <c r="AB134" s="118">
        <v>0</v>
      </c>
      <c r="AC134" s="118">
        <v>0</v>
      </c>
      <c r="AD134" s="117">
        <v>0</v>
      </c>
      <c r="AE134" s="116"/>
    </row>
    <row r="135" spans="1:31" s="105" customFormat="1" x14ac:dyDescent="0.25">
      <c r="A135" s="125">
        <v>420</v>
      </c>
      <c r="B135" s="125">
        <v>420049207</v>
      </c>
      <c r="C135" s="124" t="s">
        <v>98</v>
      </c>
      <c r="D135" s="125">
        <v>49</v>
      </c>
      <c r="E135" s="124" t="s">
        <v>96</v>
      </c>
      <c r="F135" s="125">
        <v>207</v>
      </c>
      <c r="G135" s="124" t="s">
        <v>40</v>
      </c>
      <c r="H135" s="118">
        <v>2</v>
      </c>
      <c r="I135" s="117">
        <v>11404</v>
      </c>
      <c r="J135" s="117">
        <v>7372</v>
      </c>
      <c r="K135" s="117">
        <f t="shared" si="2"/>
        <v>0</v>
      </c>
      <c r="L135" s="117">
        <v>893</v>
      </c>
      <c r="M135" s="123">
        <f t="shared" si="3"/>
        <v>19669</v>
      </c>
      <c r="N135" s="110"/>
      <c r="O135" s="118">
        <v>3.4227039361093324E-3</v>
      </c>
      <c r="P135" s="118">
        <v>0</v>
      </c>
      <c r="Q135" s="122">
        <v>0.09</v>
      </c>
      <c r="R135" s="122">
        <v>1.0169667554738609E-4</v>
      </c>
      <c r="S135" s="121">
        <v>0</v>
      </c>
      <c r="T135" s="110"/>
      <c r="U135" s="120">
        <v>37488</v>
      </c>
      <c r="V135" s="120">
        <v>0</v>
      </c>
      <c r="W135" s="120">
        <v>0</v>
      </c>
      <c r="X135" s="120">
        <v>1782</v>
      </c>
      <c r="Y135" s="120">
        <v>39270</v>
      </c>
      <c r="Z135" s="119" t="e">
        <f>SUMIF($A$10:$A$938,$A135,$Y$10:$Y$938)+SUMIF('[2]17PJ'!$B$10:$K$889,$A135,'[2]17PJ'!K$10:$K$889)</f>
        <v>#VALUE!</v>
      </c>
      <c r="AB135" s="118">
        <v>0</v>
      </c>
      <c r="AC135" s="118">
        <v>0</v>
      </c>
      <c r="AD135" s="117">
        <v>0</v>
      </c>
      <c r="AE135" s="116"/>
    </row>
    <row r="136" spans="1:31" s="105" customFormat="1" x14ac:dyDescent="0.25">
      <c r="A136" s="125">
        <v>420</v>
      </c>
      <c r="B136" s="125">
        <v>420049243</v>
      </c>
      <c r="C136" s="124" t="s">
        <v>98</v>
      </c>
      <c r="D136" s="125">
        <v>49</v>
      </c>
      <c r="E136" s="124" t="s">
        <v>96</v>
      </c>
      <c r="F136" s="125">
        <v>243</v>
      </c>
      <c r="G136" s="124" t="s">
        <v>74</v>
      </c>
      <c r="H136" s="118">
        <v>1</v>
      </c>
      <c r="I136" s="117">
        <v>13411</v>
      </c>
      <c r="J136" s="117">
        <v>3165</v>
      </c>
      <c r="K136" s="117">
        <f t="shared" si="2"/>
        <v>0</v>
      </c>
      <c r="L136" s="117">
        <v>893</v>
      </c>
      <c r="M136" s="123">
        <f t="shared" si="3"/>
        <v>17469</v>
      </c>
      <c r="N136" s="110"/>
      <c r="O136" s="118">
        <v>1.7113519680546662E-3</v>
      </c>
      <c r="P136" s="118">
        <v>0</v>
      </c>
      <c r="Q136" s="122">
        <v>0.09</v>
      </c>
      <c r="R136" s="122">
        <v>5.3763165448022874E-3</v>
      </c>
      <c r="S136" s="121">
        <v>0</v>
      </c>
      <c r="T136" s="110"/>
      <c r="U136" s="120">
        <v>16548</v>
      </c>
      <c r="V136" s="120">
        <v>0</v>
      </c>
      <c r="W136" s="120">
        <v>0</v>
      </c>
      <c r="X136" s="120">
        <v>891</v>
      </c>
      <c r="Y136" s="120">
        <v>17439</v>
      </c>
      <c r="Z136" s="119" t="e">
        <f>SUMIF($A$10:$A$938,$A136,$Y$10:$Y$938)+SUMIF('[2]17PJ'!$B$10:$K$889,$A136,'[2]17PJ'!K$10:$K$889)</f>
        <v>#VALUE!</v>
      </c>
      <c r="AB136" s="118">
        <v>0</v>
      </c>
      <c r="AC136" s="118">
        <v>0</v>
      </c>
      <c r="AD136" s="117">
        <v>0</v>
      </c>
      <c r="AE136" s="116"/>
    </row>
    <row r="137" spans="1:31" s="105" customFormat="1" x14ac:dyDescent="0.25">
      <c r="A137" s="125">
        <v>420</v>
      </c>
      <c r="B137" s="125">
        <v>420049244</v>
      </c>
      <c r="C137" s="124" t="s">
        <v>98</v>
      </c>
      <c r="D137" s="125">
        <v>49</v>
      </c>
      <c r="E137" s="124" t="s">
        <v>96</v>
      </c>
      <c r="F137" s="125">
        <v>244</v>
      </c>
      <c r="G137" s="124" t="s">
        <v>43</v>
      </c>
      <c r="H137" s="118">
        <v>5.38</v>
      </c>
      <c r="I137" s="117">
        <v>8984</v>
      </c>
      <c r="J137" s="117">
        <v>3640</v>
      </c>
      <c r="K137" s="117">
        <f t="shared" si="2"/>
        <v>0</v>
      </c>
      <c r="L137" s="117">
        <v>893</v>
      </c>
      <c r="M137" s="123">
        <f t="shared" si="3"/>
        <v>13517</v>
      </c>
      <c r="N137" s="110"/>
      <c r="O137" s="118">
        <v>9.2070735881341036E-3</v>
      </c>
      <c r="P137" s="118">
        <v>0</v>
      </c>
      <c r="Q137" s="122">
        <v>0.18</v>
      </c>
      <c r="R137" s="122">
        <v>9.1081897987744451E-2</v>
      </c>
      <c r="S137" s="121">
        <v>0</v>
      </c>
      <c r="T137" s="110"/>
      <c r="U137" s="120">
        <v>67799</v>
      </c>
      <c r="V137" s="120">
        <v>0</v>
      </c>
      <c r="W137" s="120">
        <v>0</v>
      </c>
      <c r="X137" s="120">
        <v>4794</v>
      </c>
      <c r="Y137" s="120">
        <v>72593</v>
      </c>
      <c r="Z137" s="119" t="e">
        <f>SUMIF($A$10:$A$938,$A137,$Y$10:$Y$938)+SUMIF('[2]17PJ'!$B$10:$K$889,$A137,'[2]17PJ'!K$10:$K$889)</f>
        <v>#VALUE!</v>
      </c>
      <c r="AB137" s="118">
        <v>0</v>
      </c>
      <c r="AC137" s="118">
        <v>0</v>
      </c>
      <c r="AD137" s="117">
        <v>0</v>
      </c>
      <c r="AE137" s="116"/>
    </row>
    <row r="138" spans="1:31" s="105" customFormat="1" x14ac:dyDescent="0.25">
      <c r="A138" s="125">
        <v>420</v>
      </c>
      <c r="B138" s="125">
        <v>420049248</v>
      </c>
      <c r="C138" s="124" t="s">
        <v>98</v>
      </c>
      <c r="D138" s="125">
        <v>49</v>
      </c>
      <c r="E138" s="124" t="s">
        <v>96</v>
      </c>
      <c r="F138" s="125">
        <v>248</v>
      </c>
      <c r="G138" s="124" t="s">
        <v>30</v>
      </c>
      <c r="H138" s="118">
        <v>8.620000000000001</v>
      </c>
      <c r="I138" s="117">
        <v>10627</v>
      </c>
      <c r="J138" s="117">
        <v>1051</v>
      </c>
      <c r="K138" s="117">
        <f t="shared" si="2"/>
        <v>0</v>
      </c>
      <c r="L138" s="117">
        <v>893</v>
      </c>
      <c r="M138" s="123">
        <f t="shared" si="3"/>
        <v>12571</v>
      </c>
      <c r="N138" s="110"/>
      <c r="O138" s="118">
        <v>1.4751853964631221E-2</v>
      </c>
      <c r="P138" s="118">
        <v>0</v>
      </c>
      <c r="Q138" s="122">
        <v>0.09</v>
      </c>
      <c r="R138" s="122">
        <v>3.9140350816507199E-2</v>
      </c>
      <c r="S138" s="121">
        <v>0</v>
      </c>
      <c r="T138" s="110"/>
      <c r="U138" s="120">
        <v>100492</v>
      </c>
      <c r="V138" s="120">
        <v>0</v>
      </c>
      <c r="W138" s="120">
        <v>0</v>
      </c>
      <c r="X138" s="120">
        <v>7681</v>
      </c>
      <c r="Y138" s="120">
        <v>108173</v>
      </c>
      <c r="Z138" s="119" t="e">
        <f>SUMIF($A$10:$A$938,$A138,$Y$10:$Y$938)+SUMIF('[2]17PJ'!$B$10:$K$889,$A138,'[2]17PJ'!K$10:$K$889)</f>
        <v>#VALUE!</v>
      </c>
      <c r="AB138" s="118">
        <v>0</v>
      </c>
      <c r="AC138" s="118">
        <v>0</v>
      </c>
      <c r="AD138" s="117">
        <v>0</v>
      </c>
      <c r="AE138" s="116"/>
    </row>
    <row r="139" spans="1:31" s="105" customFormat="1" x14ac:dyDescent="0.25">
      <c r="A139" s="125">
        <v>420</v>
      </c>
      <c r="B139" s="125">
        <v>420049274</v>
      </c>
      <c r="C139" s="124" t="s">
        <v>98</v>
      </c>
      <c r="D139" s="125">
        <v>49</v>
      </c>
      <c r="E139" s="124" t="s">
        <v>96</v>
      </c>
      <c r="F139" s="125">
        <v>274</v>
      </c>
      <c r="G139" s="124" t="s">
        <v>81</v>
      </c>
      <c r="H139" s="118">
        <v>0.55000000000000004</v>
      </c>
      <c r="I139" s="117">
        <v>8942</v>
      </c>
      <c r="J139" s="117">
        <v>4323</v>
      </c>
      <c r="K139" s="117">
        <f t="shared" ref="K139:K202" si="4">IFERROR(V139/H139,0)</f>
        <v>0</v>
      </c>
      <c r="L139" s="117">
        <v>893</v>
      </c>
      <c r="M139" s="123">
        <f t="shared" ref="M139:M202" si="5">SUM(I139:L139)</f>
        <v>14158</v>
      </c>
      <c r="N139" s="110"/>
      <c r="O139" s="118">
        <v>9.4124358243006644E-4</v>
      </c>
      <c r="P139" s="118">
        <v>0</v>
      </c>
      <c r="Q139" s="122">
        <v>0.09</v>
      </c>
      <c r="R139" s="122">
        <v>7.8783261750433251E-2</v>
      </c>
      <c r="S139" s="121">
        <v>0</v>
      </c>
      <c r="T139" s="110"/>
      <c r="U139" s="120">
        <v>7283</v>
      </c>
      <c r="V139" s="120">
        <v>0</v>
      </c>
      <c r="W139" s="120">
        <v>0</v>
      </c>
      <c r="X139" s="120">
        <v>491</v>
      </c>
      <c r="Y139" s="120">
        <v>7774</v>
      </c>
      <c r="Z139" s="119" t="e">
        <f>SUMIF($A$10:$A$938,$A139,$Y$10:$Y$938)+SUMIF('[2]17PJ'!$B$10:$K$889,$A139,'[2]17PJ'!K$10:$K$889)</f>
        <v>#VALUE!</v>
      </c>
      <c r="AB139" s="118">
        <v>0</v>
      </c>
      <c r="AC139" s="118">
        <v>0</v>
      </c>
      <c r="AD139" s="117">
        <v>0</v>
      </c>
      <c r="AE139" s="116"/>
    </row>
    <row r="140" spans="1:31" s="105" customFormat="1" x14ac:dyDescent="0.25">
      <c r="A140" s="125">
        <v>420</v>
      </c>
      <c r="B140" s="125">
        <v>420049308</v>
      </c>
      <c r="C140" s="124" t="s">
        <v>98</v>
      </c>
      <c r="D140" s="125">
        <v>49</v>
      </c>
      <c r="E140" s="124" t="s">
        <v>96</v>
      </c>
      <c r="F140" s="125">
        <v>308</v>
      </c>
      <c r="G140" s="124" t="s">
        <v>32</v>
      </c>
      <c r="H140" s="118">
        <v>1</v>
      </c>
      <c r="I140" s="117">
        <v>9137</v>
      </c>
      <c r="J140" s="117">
        <v>5302</v>
      </c>
      <c r="K140" s="117">
        <f t="shared" si="4"/>
        <v>0</v>
      </c>
      <c r="L140" s="117">
        <v>893</v>
      </c>
      <c r="M140" s="123">
        <f t="shared" si="5"/>
        <v>15332</v>
      </c>
      <c r="N140" s="110"/>
      <c r="O140" s="118">
        <v>1.7113519680546662E-3</v>
      </c>
      <c r="P140" s="118">
        <v>0</v>
      </c>
      <c r="Q140" s="122">
        <v>0.09</v>
      </c>
      <c r="R140" s="122">
        <v>2.0352338655245709E-3</v>
      </c>
      <c r="S140" s="121">
        <v>0</v>
      </c>
      <c r="T140" s="110"/>
      <c r="U140" s="120">
        <v>14414</v>
      </c>
      <c r="V140" s="120">
        <v>0</v>
      </c>
      <c r="W140" s="120">
        <v>0</v>
      </c>
      <c r="X140" s="120">
        <v>891</v>
      </c>
      <c r="Y140" s="120">
        <v>15305</v>
      </c>
      <c r="Z140" s="119" t="e">
        <f>SUMIF($A$10:$A$938,$A140,$Y$10:$Y$938)+SUMIF('[2]17PJ'!$B$10:$K$889,$A140,'[2]17PJ'!K$10:$K$889)</f>
        <v>#VALUE!</v>
      </c>
      <c r="AB140" s="118">
        <v>0</v>
      </c>
      <c r="AC140" s="118">
        <v>0</v>
      </c>
      <c r="AD140" s="117">
        <v>0</v>
      </c>
      <c r="AE140" s="116"/>
    </row>
    <row r="141" spans="1:31" s="105" customFormat="1" x14ac:dyDescent="0.25">
      <c r="A141" s="125">
        <v>420</v>
      </c>
      <c r="B141" s="125">
        <v>420049314</v>
      </c>
      <c r="C141" s="124" t="s">
        <v>98</v>
      </c>
      <c r="D141" s="125">
        <v>49</v>
      </c>
      <c r="E141" s="124" t="s">
        <v>96</v>
      </c>
      <c r="F141" s="125">
        <v>314</v>
      </c>
      <c r="G141" s="124" t="s">
        <v>46</v>
      </c>
      <c r="H141" s="118">
        <v>1.46</v>
      </c>
      <c r="I141" s="117">
        <v>12605</v>
      </c>
      <c r="J141" s="117">
        <v>9779</v>
      </c>
      <c r="K141" s="117">
        <f t="shared" si="4"/>
        <v>0</v>
      </c>
      <c r="L141" s="117">
        <v>893</v>
      </c>
      <c r="M141" s="123">
        <f t="shared" si="5"/>
        <v>23277</v>
      </c>
      <c r="N141" s="110"/>
      <c r="O141" s="118">
        <v>2.4985738733598129E-3</v>
      </c>
      <c r="P141" s="118">
        <v>0</v>
      </c>
      <c r="Q141" s="122">
        <v>0.09</v>
      </c>
      <c r="R141" s="122">
        <v>4.7700631071184215E-3</v>
      </c>
      <c r="S141" s="121">
        <v>0</v>
      </c>
      <c r="T141" s="110"/>
      <c r="U141" s="120">
        <v>32625</v>
      </c>
      <c r="V141" s="120">
        <v>0</v>
      </c>
      <c r="W141" s="120">
        <v>0</v>
      </c>
      <c r="X141" s="120">
        <v>1301</v>
      </c>
      <c r="Y141" s="120">
        <v>33926</v>
      </c>
      <c r="Z141" s="119" t="e">
        <f>SUMIF($A$10:$A$938,$A141,$Y$10:$Y$938)+SUMIF('[2]17PJ'!$B$10:$K$889,$A141,'[2]17PJ'!K$10:$K$889)</f>
        <v>#VALUE!</v>
      </c>
      <c r="AB141" s="118">
        <v>0</v>
      </c>
      <c r="AC141" s="118">
        <v>0</v>
      </c>
      <c r="AD141" s="117">
        <v>0</v>
      </c>
      <c r="AE141" s="116"/>
    </row>
    <row r="142" spans="1:31" s="105" customFormat="1" x14ac:dyDescent="0.25">
      <c r="A142" s="125">
        <v>420</v>
      </c>
      <c r="B142" s="125">
        <v>420049347</v>
      </c>
      <c r="C142" s="124" t="s">
        <v>98</v>
      </c>
      <c r="D142" s="125">
        <v>49</v>
      </c>
      <c r="E142" s="124" t="s">
        <v>96</v>
      </c>
      <c r="F142" s="125">
        <v>347</v>
      </c>
      <c r="G142" s="124" t="s">
        <v>106</v>
      </c>
      <c r="H142" s="118">
        <v>5.61</v>
      </c>
      <c r="I142" s="117">
        <v>11277</v>
      </c>
      <c r="J142" s="117">
        <v>4885</v>
      </c>
      <c r="K142" s="117">
        <f t="shared" si="4"/>
        <v>0</v>
      </c>
      <c r="L142" s="117">
        <v>893</v>
      </c>
      <c r="M142" s="123">
        <f t="shared" si="5"/>
        <v>17055</v>
      </c>
      <c r="N142" s="110"/>
      <c r="O142" s="118">
        <v>9.6006845407866775E-3</v>
      </c>
      <c r="P142" s="118">
        <v>0</v>
      </c>
      <c r="Q142" s="122">
        <v>0.09</v>
      </c>
      <c r="R142" s="122">
        <v>4.4022263711121119E-3</v>
      </c>
      <c r="S142" s="121">
        <v>0</v>
      </c>
      <c r="T142" s="110"/>
      <c r="U142" s="120">
        <v>90514</v>
      </c>
      <c r="V142" s="120">
        <v>0</v>
      </c>
      <c r="W142" s="120">
        <v>0</v>
      </c>
      <c r="X142" s="120">
        <v>4999</v>
      </c>
      <c r="Y142" s="120">
        <v>95513</v>
      </c>
      <c r="Z142" s="119" t="e">
        <f>SUMIF($A$10:$A$938,$A142,$Y$10:$Y$938)+SUMIF('[2]17PJ'!$B$10:$K$889,$A142,'[2]17PJ'!K$10:$K$889)</f>
        <v>#VALUE!</v>
      </c>
      <c r="AB142" s="118">
        <v>0</v>
      </c>
      <c r="AC142" s="118">
        <v>0</v>
      </c>
      <c r="AD142" s="117">
        <v>0</v>
      </c>
      <c r="AE142" s="116"/>
    </row>
    <row r="143" spans="1:31" s="105" customFormat="1" x14ac:dyDescent="0.25">
      <c r="A143" s="125">
        <v>420</v>
      </c>
      <c r="B143" s="125">
        <v>420049625</v>
      </c>
      <c r="C143" s="124" t="s">
        <v>98</v>
      </c>
      <c r="D143" s="125">
        <v>49</v>
      </c>
      <c r="E143" s="124" t="s">
        <v>96</v>
      </c>
      <c r="F143" s="125">
        <v>625</v>
      </c>
      <c r="G143" s="124" t="s">
        <v>49</v>
      </c>
      <c r="H143" s="118">
        <v>0.63</v>
      </c>
      <c r="I143" s="117">
        <v>9709</v>
      </c>
      <c r="J143" s="117">
        <v>1833</v>
      </c>
      <c r="K143" s="117">
        <f t="shared" si="4"/>
        <v>0</v>
      </c>
      <c r="L143" s="117">
        <v>893</v>
      </c>
      <c r="M143" s="123">
        <f t="shared" si="5"/>
        <v>12435</v>
      </c>
      <c r="N143" s="110"/>
      <c r="O143" s="118">
        <v>1.0781517398744398E-3</v>
      </c>
      <c r="P143" s="118">
        <v>0</v>
      </c>
      <c r="Q143" s="122">
        <v>0.09</v>
      </c>
      <c r="R143" s="122">
        <v>2.5702490583282295E-3</v>
      </c>
      <c r="S143" s="121">
        <v>0</v>
      </c>
      <c r="T143" s="110"/>
      <c r="U143" s="120">
        <v>7259</v>
      </c>
      <c r="V143" s="120">
        <v>0</v>
      </c>
      <c r="W143" s="120">
        <v>0</v>
      </c>
      <c r="X143" s="120">
        <v>562</v>
      </c>
      <c r="Y143" s="120">
        <v>7821</v>
      </c>
      <c r="Z143" s="119" t="e">
        <f>SUMIF($A$10:$A$938,$A143,$Y$10:$Y$938)+SUMIF('[2]17PJ'!$B$10:$K$889,$A143,'[2]17PJ'!K$10:$K$889)</f>
        <v>#VALUE!</v>
      </c>
      <c r="AB143" s="118">
        <v>0</v>
      </c>
      <c r="AC143" s="118">
        <v>0</v>
      </c>
      <c r="AD143" s="117">
        <v>0</v>
      </c>
      <c r="AE143" s="116"/>
    </row>
    <row r="144" spans="1:31" s="105" customFormat="1" x14ac:dyDescent="0.25">
      <c r="A144" s="125">
        <v>426</v>
      </c>
      <c r="B144" s="125">
        <v>426149009</v>
      </c>
      <c r="C144" s="124" t="s">
        <v>107</v>
      </c>
      <c r="D144" s="125">
        <v>149</v>
      </c>
      <c r="E144" s="124" t="s">
        <v>103</v>
      </c>
      <c r="F144" s="125">
        <v>9</v>
      </c>
      <c r="G144" s="124" t="s">
        <v>108</v>
      </c>
      <c r="H144" s="118">
        <v>2.14</v>
      </c>
      <c r="I144" s="117">
        <v>12587</v>
      </c>
      <c r="J144" s="117">
        <v>7130</v>
      </c>
      <c r="K144" s="117">
        <f t="shared" si="4"/>
        <v>0</v>
      </c>
      <c r="L144" s="117">
        <v>893</v>
      </c>
      <c r="M144" s="123">
        <f t="shared" si="5"/>
        <v>20610</v>
      </c>
      <c r="N144" s="110"/>
      <c r="O144" s="118">
        <v>0</v>
      </c>
      <c r="P144" s="118">
        <v>0</v>
      </c>
      <c r="Q144" s="122">
        <v>0.09</v>
      </c>
      <c r="R144" s="122">
        <v>2.0759903113485335E-3</v>
      </c>
      <c r="S144" s="121">
        <v>0</v>
      </c>
      <c r="T144" s="110"/>
      <c r="U144" s="120">
        <v>42195</v>
      </c>
      <c r="V144" s="120">
        <v>0</v>
      </c>
      <c r="W144" s="120">
        <v>0</v>
      </c>
      <c r="X144" s="120">
        <v>1912</v>
      </c>
      <c r="Y144" s="120">
        <v>44107</v>
      </c>
      <c r="Z144" s="119" t="e">
        <f>SUMIF($A$10:$A$938,$A144,$Y$10:$Y$938)+SUMIF('[2]17PJ'!$B$10:$K$889,$A144,'[2]17PJ'!K$10:$K$889)</f>
        <v>#VALUE!</v>
      </c>
      <c r="AB144" s="118">
        <v>0</v>
      </c>
      <c r="AC144" s="118">
        <v>0</v>
      </c>
      <c r="AD144" s="117">
        <v>0</v>
      </c>
      <c r="AE144" s="116"/>
    </row>
    <row r="145" spans="1:31" s="105" customFormat="1" x14ac:dyDescent="0.25">
      <c r="A145" s="125">
        <v>426</v>
      </c>
      <c r="B145" s="125">
        <v>426149056</v>
      </c>
      <c r="C145" s="124" t="s">
        <v>107</v>
      </c>
      <c r="D145" s="125">
        <v>149</v>
      </c>
      <c r="E145" s="124" t="s">
        <v>103</v>
      </c>
      <c r="F145" s="125">
        <v>56</v>
      </c>
      <c r="G145" s="124" t="s">
        <v>153</v>
      </c>
      <c r="H145" s="118">
        <v>0.17</v>
      </c>
      <c r="I145" s="117">
        <v>9612</v>
      </c>
      <c r="J145" s="117">
        <v>3734</v>
      </c>
      <c r="K145" s="117">
        <f t="shared" si="4"/>
        <v>0</v>
      </c>
      <c r="L145" s="117">
        <v>893</v>
      </c>
      <c r="M145" s="123">
        <f t="shared" si="5"/>
        <v>14239</v>
      </c>
      <c r="N145" s="110"/>
      <c r="O145" s="118">
        <v>0</v>
      </c>
      <c r="P145" s="118">
        <v>0</v>
      </c>
      <c r="Q145" s="122">
        <v>0.09</v>
      </c>
      <c r="R145" s="122">
        <v>2.0474156589421796E-2</v>
      </c>
      <c r="S145" s="121">
        <v>0</v>
      </c>
      <c r="T145" s="110"/>
      <c r="U145" s="120">
        <v>2269</v>
      </c>
      <c r="V145" s="120">
        <v>0</v>
      </c>
      <c r="W145" s="120">
        <v>0</v>
      </c>
      <c r="X145" s="120">
        <v>152</v>
      </c>
      <c r="Y145" s="120">
        <v>2421</v>
      </c>
      <c r="Z145" s="119" t="e">
        <f>SUMIF($A$10:$A$938,$A145,$Y$10:$Y$938)+SUMIF('[2]17PJ'!$B$10:$K$889,$A145,'[2]17PJ'!K$10:$K$889)</f>
        <v>#VALUE!</v>
      </c>
      <c r="AB145" s="118">
        <v>0</v>
      </c>
      <c r="AC145" s="118">
        <v>0</v>
      </c>
      <c r="AD145" s="117">
        <v>0</v>
      </c>
      <c r="AE145" s="116"/>
    </row>
    <row r="146" spans="1:31" s="105" customFormat="1" x14ac:dyDescent="0.25">
      <c r="A146" s="125">
        <v>426</v>
      </c>
      <c r="B146" s="125">
        <v>426149079</v>
      </c>
      <c r="C146" s="124" t="s">
        <v>107</v>
      </c>
      <c r="D146" s="125">
        <v>149</v>
      </c>
      <c r="E146" s="124" t="s">
        <v>103</v>
      </c>
      <c r="F146" s="125">
        <v>79</v>
      </c>
      <c r="G146" s="124" t="s">
        <v>109</v>
      </c>
      <c r="H146" s="118">
        <v>1</v>
      </c>
      <c r="I146" s="117">
        <v>8450</v>
      </c>
      <c r="J146" s="117">
        <v>856</v>
      </c>
      <c r="K146" s="117">
        <f t="shared" si="4"/>
        <v>0</v>
      </c>
      <c r="L146" s="117">
        <v>893</v>
      </c>
      <c r="M146" s="123">
        <f t="shared" si="5"/>
        <v>10199</v>
      </c>
      <c r="N146" s="110"/>
      <c r="O146" s="118">
        <v>0</v>
      </c>
      <c r="P146" s="118">
        <v>0</v>
      </c>
      <c r="Q146" s="122">
        <v>0.09</v>
      </c>
      <c r="R146" s="122">
        <v>6.132665667844843E-2</v>
      </c>
      <c r="S146" s="121">
        <v>0</v>
      </c>
      <c r="T146" s="110"/>
      <c r="U146" s="120">
        <v>9306</v>
      </c>
      <c r="V146" s="120">
        <v>0</v>
      </c>
      <c r="W146" s="120">
        <v>0</v>
      </c>
      <c r="X146" s="120">
        <v>893</v>
      </c>
      <c r="Y146" s="120">
        <v>10199</v>
      </c>
      <c r="Z146" s="119" t="e">
        <f>SUMIF($A$10:$A$938,$A146,$Y$10:$Y$938)+SUMIF('[2]17PJ'!$B$10:$K$889,$A146,'[2]17PJ'!K$10:$K$889)</f>
        <v>#VALUE!</v>
      </c>
      <c r="AB146" s="118">
        <v>0</v>
      </c>
      <c r="AC146" s="118">
        <v>0</v>
      </c>
      <c r="AD146" s="117">
        <v>0</v>
      </c>
      <c r="AE146" s="116"/>
    </row>
    <row r="147" spans="1:31" s="105" customFormat="1" x14ac:dyDescent="0.25">
      <c r="A147" s="125">
        <v>426</v>
      </c>
      <c r="B147" s="125">
        <v>426149128</v>
      </c>
      <c r="C147" s="124" t="s">
        <v>107</v>
      </c>
      <c r="D147" s="125">
        <v>149</v>
      </c>
      <c r="E147" s="124" t="s">
        <v>103</v>
      </c>
      <c r="F147" s="125">
        <v>128</v>
      </c>
      <c r="G147" s="124" t="s">
        <v>110</v>
      </c>
      <c r="H147" s="118">
        <v>6</v>
      </c>
      <c r="I147" s="117">
        <v>12587</v>
      </c>
      <c r="J147" s="117">
        <v>640</v>
      </c>
      <c r="K147" s="117">
        <f t="shared" si="4"/>
        <v>0</v>
      </c>
      <c r="L147" s="117">
        <v>893</v>
      </c>
      <c r="M147" s="123">
        <f t="shared" si="5"/>
        <v>14120</v>
      </c>
      <c r="N147" s="110"/>
      <c r="O147" s="118">
        <v>0</v>
      </c>
      <c r="P147" s="118">
        <v>0</v>
      </c>
      <c r="Q147" s="122">
        <v>0.18</v>
      </c>
      <c r="R147" s="122">
        <v>3.3692444036885129E-2</v>
      </c>
      <c r="S147" s="121">
        <v>0</v>
      </c>
      <c r="T147" s="110"/>
      <c r="U147" s="120">
        <v>79362</v>
      </c>
      <c r="V147" s="120">
        <v>0</v>
      </c>
      <c r="W147" s="120">
        <v>0</v>
      </c>
      <c r="X147" s="120">
        <v>5358</v>
      </c>
      <c r="Y147" s="120">
        <v>84720</v>
      </c>
      <c r="Z147" s="119" t="e">
        <f>SUMIF($A$10:$A$938,$A147,$Y$10:$Y$938)+SUMIF('[2]17PJ'!$B$10:$K$889,$A147,'[2]17PJ'!K$10:$K$889)</f>
        <v>#VALUE!</v>
      </c>
      <c r="AB147" s="118">
        <v>0</v>
      </c>
      <c r="AC147" s="118">
        <v>0</v>
      </c>
      <c r="AD147" s="117">
        <v>0</v>
      </c>
      <c r="AE147" s="116"/>
    </row>
    <row r="148" spans="1:31" s="105" customFormat="1" x14ac:dyDescent="0.25">
      <c r="A148" s="125">
        <v>426</v>
      </c>
      <c r="B148" s="125">
        <v>426149149</v>
      </c>
      <c r="C148" s="124" t="s">
        <v>107</v>
      </c>
      <c r="D148" s="125">
        <v>149</v>
      </c>
      <c r="E148" s="124" t="s">
        <v>103</v>
      </c>
      <c r="F148" s="125">
        <v>149</v>
      </c>
      <c r="G148" s="124" t="s">
        <v>103</v>
      </c>
      <c r="H148" s="118">
        <v>295.02</v>
      </c>
      <c r="I148" s="117">
        <v>11929</v>
      </c>
      <c r="J148" s="117">
        <v>14</v>
      </c>
      <c r="K148" s="117">
        <f t="shared" si="4"/>
        <v>775.5203037082232</v>
      </c>
      <c r="L148" s="117">
        <v>893</v>
      </c>
      <c r="M148" s="123">
        <f t="shared" si="5"/>
        <v>13611.520303708223</v>
      </c>
      <c r="N148" s="110"/>
      <c r="O148" s="118">
        <v>0</v>
      </c>
      <c r="P148" s="118">
        <v>144.99</v>
      </c>
      <c r="Q148" s="122">
        <v>0.12985622607830993</v>
      </c>
      <c r="R148" s="122">
        <v>0.10032197054833102</v>
      </c>
      <c r="S148" s="121">
        <v>0</v>
      </c>
      <c r="T148" s="110"/>
      <c r="U148" s="120">
        <v>3523424</v>
      </c>
      <c r="V148" s="120">
        <v>228794</v>
      </c>
      <c r="W148" s="120">
        <v>0</v>
      </c>
      <c r="X148" s="120">
        <v>263453</v>
      </c>
      <c r="Y148" s="120">
        <v>4015671</v>
      </c>
      <c r="Z148" s="119" t="e">
        <f>SUMIF($A$10:$A$938,$A148,$Y$10:$Y$938)+SUMIF('[2]17PJ'!$B$10:$K$889,$A148,'[2]17PJ'!K$10:$K$889)</f>
        <v>#VALUE!</v>
      </c>
      <c r="AB148" s="118">
        <v>0</v>
      </c>
      <c r="AC148" s="118">
        <v>0</v>
      </c>
      <c r="AD148" s="117">
        <v>0</v>
      </c>
      <c r="AE148" s="116"/>
    </row>
    <row r="149" spans="1:31" s="105" customFormat="1" x14ac:dyDescent="0.25">
      <c r="A149" s="125">
        <v>426</v>
      </c>
      <c r="B149" s="125">
        <v>426149181</v>
      </c>
      <c r="C149" s="124" t="s">
        <v>107</v>
      </c>
      <c r="D149" s="125">
        <v>149</v>
      </c>
      <c r="E149" s="124" t="s">
        <v>103</v>
      </c>
      <c r="F149" s="125">
        <v>181</v>
      </c>
      <c r="G149" s="124" t="s">
        <v>105</v>
      </c>
      <c r="H149" s="118">
        <v>13</v>
      </c>
      <c r="I149" s="117">
        <v>10989</v>
      </c>
      <c r="J149" s="117">
        <v>741</v>
      </c>
      <c r="K149" s="117">
        <f t="shared" si="4"/>
        <v>0</v>
      </c>
      <c r="L149" s="117">
        <v>893</v>
      </c>
      <c r="M149" s="123">
        <f t="shared" si="5"/>
        <v>12623</v>
      </c>
      <c r="N149" s="110"/>
      <c r="O149" s="118">
        <v>0</v>
      </c>
      <c r="P149" s="118">
        <v>0</v>
      </c>
      <c r="Q149" s="122">
        <v>0.09</v>
      </c>
      <c r="R149" s="122">
        <v>1.5623145980024853E-2</v>
      </c>
      <c r="S149" s="121">
        <v>0</v>
      </c>
      <c r="T149" s="110"/>
      <c r="U149" s="120">
        <v>152490</v>
      </c>
      <c r="V149" s="120">
        <v>0</v>
      </c>
      <c r="W149" s="120">
        <v>0</v>
      </c>
      <c r="X149" s="120">
        <v>11609</v>
      </c>
      <c r="Y149" s="120">
        <v>164099</v>
      </c>
      <c r="Z149" s="119" t="e">
        <f>SUMIF($A$10:$A$938,$A149,$Y$10:$Y$938)+SUMIF('[2]17PJ'!$B$10:$K$889,$A149,'[2]17PJ'!K$10:$K$889)</f>
        <v>#VALUE!</v>
      </c>
      <c r="AB149" s="118">
        <v>0</v>
      </c>
      <c r="AC149" s="118">
        <v>0</v>
      </c>
      <c r="AD149" s="117">
        <v>0</v>
      </c>
      <c r="AE149" s="116"/>
    </row>
    <row r="150" spans="1:31" s="105" customFormat="1" x14ac:dyDescent="0.25">
      <c r="A150" s="125">
        <v>426</v>
      </c>
      <c r="B150" s="125">
        <v>426149211</v>
      </c>
      <c r="C150" s="124" t="s">
        <v>107</v>
      </c>
      <c r="D150" s="125">
        <v>149</v>
      </c>
      <c r="E150" s="124" t="s">
        <v>103</v>
      </c>
      <c r="F150" s="125">
        <v>211</v>
      </c>
      <c r="G150" s="124" t="s">
        <v>80</v>
      </c>
      <c r="H150" s="118">
        <v>2</v>
      </c>
      <c r="I150" s="117">
        <v>14594</v>
      </c>
      <c r="J150" s="117">
        <v>2618</v>
      </c>
      <c r="K150" s="117">
        <f t="shared" si="4"/>
        <v>0</v>
      </c>
      <c r="L150" s="117">
        <v>893</v>
      </c>
      <c r="M150" s="123">
        <f t="shared" si="5"/>
        <v>18105</v>
      </c>
      <c r="N150" s="110"/>
      <c r="O150" s="118">
        <v>0</v>
      </c>
      <c r="P150" s="118">
        <v>0</v>
      </c>
      <c r="Q150" s="122">
        <v>0.09</v>
      </c>
      <c r="R150" s="122">
        <v>2.0265210906566032E-3</v>
      </c>
      <c r="S150" s="121">
        <v>0</v>
      </c>
      <c r="T150" s="110"/>
      <c r="U150" s="120">
        <v>34424</v>
      </c>
      <c r="V150" s="120">
        <v>0</v>
      </c>
      <c r="W150" s="120">
        <v>0</v>
      </c>
      <c r="X150" s="120">
        <v>1786</v>
      </c>
      <c r="Y150" s="120">
        <v>36210</v>
      </c>
      <c r="Z150" s="119" t="e">
        <f>SUMIF($A$10:$A$938,$A150,$Y$10:$Y$938)+SUMIF('[2]17PJ'!$B$10:$K$889,$A150,'[2]17PJ'!K$10:$K$889)</f>
        <v>#VALUE!</v>
      </c>
      <c r="AB150" s="118">
        <v>0</v>
      </c>
      <c r="AC150" s="118">
        <v>0</v>
      </c>
      <c r="AD150" s="117">
        <v>0</v>
      </c>
      <c r="AE150" s="116"/>
    </row>
    <row r="151" spans="1:31" s="105" customFormat="1" x14ac:dyDescent="0.25">
      <c r="A151" s="125">
        <v>426</v>
      </c>
      <c r="B151" s="125">
        <v>426149258</v>
      </c>
      <c r="C151" s="124" t="s">
        <v>107</v>
      </c>
      <c r="D151" s="125">
        <v>149</v>
      </c>
      <c r="E151" s="124" t="s">
        <v>103</v>
      </c>
      <c r="F151" s="125">
        <v>258</v>
      </c>
      <c r="G151" s="124" t="s">
        <v>97</v>
      </c>
      <c r="H151" s="118">
        <v>0.41</v>
      </c>
      <c r="I151" s="117">
        <v>11631</v>
      </c>
      <c r="J151" s="117">
        <v>3713</v>
      </c>
      <c r="K151" s="117">
        <f t="shared" si="4"/>
        <v>0</v>
      </c>
      <c r="L151" s="117">
        <v>893</v>
      </c>
      <c r="M151" s="123">
        <f t="shared" si="5"/>
        <v>16237</v>
      </c>
      <c r="N151" s="110"/>
      <c r="O151" s="118">
        <v>0</v>
      </c>
      <c r="P151" s="118">
        <v>0</v>
      </c>
      <c r="Q151" s="122">
        <v>0.18</v>
      </c>
      <c r="R151" s="122">
        <v>8.7712818209417828E-2</v>
      </c>
      <c r="S151" s="121">
        <v>0</v>
      </c>
      <c r="T151" s="110"/>
      <c r="U151" s="120">
        <v>6291</v>
      </c>
      <c r="V151" s="120">
        <v>0</v>
      </c>
      <c r="W151" s="120">
        <v>0</v>
      </c>
      <c r="X151" s="120">
        <v>366</v>
      </c>
      <c r="Y151" s="120">
        <v>6657</v>
      </c>
      <c r="Z151" s="119" t="e">
        <f>SUMIF($A$10:$A$938,$A151,$Y$10:$Y$938)+SUMIF('[2]17PJ'!$B$10:$K$889,$A151,'[2]17PJ'!K$10:$K$889)</f>
        <v>#VALUE!</v>
      </c>
      <c r="AB151" s="118">
        <v>0</v>
      </c>
      <c r="AC151" s="118">
        <v>0</v>
      </c>
      <c r="AD151" s="117">
        <v>0</v>
      </c>
      <c r="AE151" s="116"/>
    </row>
    <row r="152" spans="1:31" s="105" customFormat="1" x14ac:dyDescent="0.25">
      <c r="A152" s="125">
        <v>428</v>
      </c>
      <c r="B152" s="125">
        <v>428035035</v>
      </c>
      <c r="C152" s="124" t="s">
        <v>111</v>
      </c>
      <c r="D152" s="125">
        <v>35</v>
      </c>
      <c r="E152" s="124" t="s">
        <v>22</v>
      </c>
      <c r="F152" s="125">
        <v>35</v>
      </c>
      <c r="G152" s="124" t="s">
        <v>22</v>
      </c>
      <c r="H152" s="118">
        <v>1500.73</v>
      </c>
      <c r="I152" s="117">
        <v>11455</v>
      </c>
      <c r="J152" s="117">
        <v>4027</v>
      </c>
      <c r="K152" s="117">
        <f t="shared" si="4"/>
        <v>0</v>
      </c>
      <c r="L152" s="117">
        <v>893</v>
      </c>
      <c r="M152" s="123">
        <f t="shared" si="5"/>
        <v>16375</v>
      </c>
      <c r="N152" s="110"/>
      <c r="O152" s="118">
        <v>0</v>
      </c>
      <c r="P152" s="118">
        <v>0</v>
      </c>
      <c r="Q152" s="122">
        <v>0.18</v>
      </c>
      <c r="R152" s="122">
        <v>0.14456084490991788</v>
      </c>
      <c r="S152" s="121">
        <v>0</v>
      </c>
      <c r="T152" s="110"/>
      <c r="U152" s="120">
        <v>23234303</v>
      </c>
      <c r="V152" s="120">
        <v>0</v>
      </c>
      <c r="W152" s="120">
        <v>0</v>
      </c>
      <c r="X152" s="120">
        <v>1340154</v>
      </c>
      <c r="Y152" s="120">
        <v>24574457</v>
      </c>
      <c r="Z152" s="119" t="e">
        <f>SUMIF($A$10:$A$938,$A152,$Y$10:$Y$938)+SUMIF('[2]17PJ'!$B$10:$K$889,$A152,'[2]17PJ'!K$10:$K$889)</f>
        <v>#VALUE!</v>
      </c>
      <c r="AB152" s="118">
        <v>0</v>
      </c>
      <c r="AC152" s="118">
        <v>0</v>
      </c>
      <c r="AD152" s="117">
        <v>0</v>
      </c>
      <c r="AE152" s="116"/>
    </row>
    <row r="153" spans="1:31" s="105" customFormat="1" x14ac:dyDescent="0.25">
      <c r="A153" s="125">
        <v>428</v>
      </c>
      <c r="B153" s="125">
        <v>428035044</v>
      </c>
      <c r="C153" s="124" t="s">
        <v>111</v>
      </c>
      <c r="D153" s="125">
        <v>35</v>
      </c>
      <c r="E153" s="124" t="s">
        <v>22</v>
      </c>
      <c r="F153" s="125">
        <v>44</v>
      </c>
      <c r="G153" s="124" t="s">
        <v>35</v>
      </c>
      <c r="H153" s="118">
        <v>13</v>
      </c>
      <c r="I153" s="117">
        <v>9298</v>
      </c>
      <c r="J153" s="117">
        <v>213</v>
      </c>
      <c r="K153" s="117">
        <f t="shared" si="4"/>
        <v>0</v>
      </c>
      <c r="L153" s="117">
        <v>893</v>
      </c>
      <c r="M153" s="123">
        <f t="shared" si="5"/>
        <v>10404</v>
      </c>
      <c r="N153" s="110"/>
      <c r="O153" s="118">
        <v>0</v>
      </c>
      <c r="P153" s="118">
        <v>0</v>
      </c>
      <c r="Q153" s="122">
        <v>0.09</v>
      </c>
      <c r="R153" s="122">
        <v>4.5747299026763673E-2</v>
      </c>
      <c r="S153" s="121">
        <v>0</v>
      </c>
      <c r="T153" s="110"/>
      <c r="U153" s="120">
        <v>123643</v>
      </c>
      <c r="V153" s="120">
        <v>0</v>
      </c>
      <c r="W153" s="120">
        <v>0</v>
      </c>
      <c r="X153" s="120">
        <v>11609</v>
      </c>
      <c r="Y153" s="120">
        <v>135252</v>
      </c>
      <c r="Z153" s="119" t="e">
        <f>SUMIF($A$10:$A$938,$A153,$Y$10:$Y$938)+SUMIF('[2]17PJ'!$B$10:$K$889,$A153,'[2]17PJ'!K$10:$K$889)</f>
        <v>#VALUE!</v>
      </c>
      <c r="AB153" s="118">
        <v>0</v>
      </c>
      <c r="AC153" s="118">
        <v>0</v>
      </c>
      <c r="AD153" s="117">
        <v>0</v>
      </c>
      <c r="AE153" s="116"/>
    </row>
    <row r="154" spans="1:31" s="105" customFormat="1" x14ac:dyDescent="0.25">
      <c r="A154" s="125">
        <v>428</v>
      </c>
      <c r="B154" s="125">
        <v>428035050</v>
      </c>
      <c r="C154" s="124" t="s">
        <v>111</v>
      </c>
      <c r="D154" s="125">
        <v>35</v>
      </c>
      <c r="E154" s="124" t="s">
        <v>22</v>
      </c>
      <c r="F154" s="125">
        <v>50</v>
      </c>
      <c r="G154" s="124" t="s">
        <v>112</v>
      </c>
      <c r="H154" s="118">
        <v>1</v>
      </c>
      <c r="I154" s="117">
        <v>13489</v>
      </c>
      <c r="J154" s="117">
        <v>6355</v>
      </c>
      <c r="K154" s="117">
        <f t="shared" si="4"/>
        <v>0</v>
      </c>
      <c r="L154" s="117">
        <v>893</v>
      </c>
      <c r="M154" s="123">
        <f t="shared" si="5"/>
        <v>20737</v>
      </c>
      <c r="N154" s="110"/>
      <c r="O154" s="118">
        <v>0</v>
      </c>
      <c r="P154" s="118">
        <v>0</v>
      </c>
      <c r="Q154" s="122">
        <v>0.09</v>
      </c>
      <c r="R154" s="122">
        <v>2.7567702807502416E-3</v>
      </c>
      <c r="S154" s="121">
        <v>0</v>
      </c>
      <c r="T154" s="110"/>
      <c r="U154" s="120">
        <v>19844</v>
      </c>
      <c r="V154" s="120">
        <v>0</v>
      </c>
      <c r="W154" s="120">
        <v>0</v>
      </c>
      <c r="X154" s="120">
        <v>893</v>
      </c>
      <c r="Y154" s="120">
        <v>20737</v>
      </c>
      <c r="Z154" s="119" t="e">
        <f>SUMIF($A$10:$A$938,$A154,$Y$10:$Y$938)+SUMIF('[2]17PJ'!$B$10:$K$889,$A154,'[2]17PJ'!K$10:$K$889)</f>
        <v>#VALUE!</v>
      </c>
      <c r="AB154" s="118">
        <v>0</v>
      </c>
      <c r="AC154" s="118">
        <v>0</v>
      </c>
      <c r="AD154" s="117">
        <v>0</v>
      </c>
      <c r="AE154" s="116"/>
    </row>
    <row r="155" spans="1:31" s="105" customFormat="1" x14ac:dyDescent="0.25">
      <c r="A155" s="125">
        <v>428</v>
      </c>
      <c r="B155" s="125">
        <v>428035057</v>
      </c>
      <c r="C155" s="124" t="s">
        <v>111</v>
      </c>
      <c r="D155" s="125">
        <v>35</v>
      </c>
      <c r="E155" s="124" t="s">
        <v>22</v>
      </c>
      <c r="F155" s="125">
        <v>57</v>
      </c>
      <c r="G155" s="124" t="s">
        <v>23</v>
      </c>
      <c r="H155" s="118">
        <v>154.53</v>
      </c>
      <c r="I155" s="117">
        <v>11671</v>
      </c>
      <c r="J155" s="117">
        <v>594</v>
      </c>
      <c r="K155" s="117">
        <f t="shared" si="4"/>
        <v>0</v>
      </c>
      <c r="L155" s="117">
        <v>893</v>
      </c>
      <c r="M155" s="123">
        <f t="shared" si="5"/>
        <v>13158</v>
      </c>
      <c r="N155" s="110"/>
      <c r="O155" s="118">
        <v>0</v>
      </c>
      <c r="P155" s="118">
        <v>0</v>
      </c>
      <c r="Q155" s="122">
        <v>0.18</v>
      </c>
      <c r="R155" s="122">
        <v>0.11752257884657875</v>
      </c>
      <c r="S155" s="121">
        <v>0</v>
      </c>
      <c r="T155" s="110"/>
      <c r="U155" s="120">
        <v>1895311</v>
      </c>
      <c r="V155" s="120">
        <v>0</v>
      </c>
      <c r="W155" s="120">
        <v>0</v>
      </c>
      <c r="X155" s="120">
        <v>137995</v>
      </c>
      <c r="Y155" s="120">
        <v>2033306</v>
      </c>
      <c r="Z155" s="119" t="e">
        <f>SUMIF($A$10:$A$938,$A155,$Y$10:$Y$938)+SUMIF('[2]17PJ'!$B$10:$K$889,$A155,'[2]17PJ'!K$10:$K$889)</f>
        <v>#VALUE!</v>
      </c>
      <c r="AB155" s="118">
        <v>0</v>
      </c>
      <c r="AC155" s="118">
        <v>0</v>
      </c>
      <c r="AD155" s="117">
        <v>0</v>
      </c>
      <c r="AE155" s="116"/>
    </row>
    <row r="156" spans="1:31" s="105" customFormat="1" x14ac:dyDescent="0.25">
      <c r="A156" s="125">
        <v>428</v>
      </c>
      <c r="B156" s="125">
        <v>428035073</v>
      </c>
      <c r="C156" s="124" t="s">
        <v>111</v>
      </c>
      <c r="D156" s="125">
        <v>35</v>
      </c>
      <c r="E156" s="124" t="s">
        <v>22</v>
      </c>
      <c r="F156" s="125">
        <v>73</v>
      </c>
      <c r="G156" s="124" t="s">
        <v>37</v>
      </c>
      <c r="H156" s="118">
        <v>7</v>
      </c>
      <c r="I156" s="117">
        <v>9485</v>
      </c>
      <c r="J156" s="117">
        <v>7380</v>
      </c>
      <c r="K156" s="117">
        <f t="shared" si="4"/>
        <v>0</v>
      </c>
      <c r="L156" s="117">
        <v>893</v>
      </c>
      <c r="M156" s="123">
        <f t="shared" si="5"/>
        <v>17758</v>
      </c>
      <c r="N156" s="110"/>
      <c r="O156" s="118">
        <v>0</v>
      </c>
      <c r="P156" s="118">
        <v>0</v>
      </c>
      <c r="Q156" s="122">
        <v>0.09</v>
      </c>
      <c r="R156" s="122">
        <v>6.0798101377384835E-3</v>
      </c>
      <c r="S156" s="121">
        <v>0</v>
      </c>
      <c r="T156" s="110"/>
      <c r="U156" s="120">
        <v>118055</v>
      </c>
      <c r="V156" s="120">
        <v>0</v>
      </c>
      <c r="W156" s="120">
        <v>0</v>
      </c>
      <c r="X156" s="120">
        <v>6251</v>
      </c>
      <c r="Y156" s="120">
        <v>124306</v>
      </c>
      <c r="Z156" s="119" t="e">
        <f>SUMIF($A$10:$A$938,$A156,$Y$10:$Y$938)+SUMIF('[2]17PJ'!$B$10:$K$889,$A156,'[2]17PJ'!K$10:$K$889)</f>
        <v>#VALUE!</v>
      </c>
      <c r="AB156" s="118">
        <v>0</v>
      </c>
      <c r="AC156" s="118">
        <v>0</v>
      </c>
      <c r="AD156" s="117">
        <v>0</v>
      </c>
      <c r="AE156" s="116"/>
    </row>
    <row r="157" spans="1:31" s="105" customFormat="1" x14ac:dyDescent="0.25">
      <c r="A157" s="125">
        <v>428</v>
      </c>
      <c r="B157" s="125">
        <v>428035093</v>
      </c>
      <c r="C157" s="124" t="s">
        <v>111</v>
      </c>
      <c r="D157" s="125">
        <v>35</v>
      </c>
      <c r="E157" s="124" t="s">
        <v>22</v>
      </c>
      <c r="F157" s="125">
        <v>93</v>
      </c>
      <c r="G157" s="124" t="s">
        <v>25</v>
      </c>
      <c r="H157" s="118">
        <v>4</v>
      </c>
      <c r="I157" s="117">
        <v>12439</v>
      </c>
      <c r="J157" s="117">
        <v>356</v>
      </c>
      <c r="K157" s="117">
        <f t="shared" si="4"/>
        <v>0</v>
      </c>
      <c r="L157" s="117">
        <v>893</v>
      </c>
      <c r="M157" s="123">
        <f t="shared" si="5"/>
        <v>13688</v>
      </c>
      <c r="N157" s="110"/>
      <c r="O157" s="118">
        <v>0</v>
      </c>
      <c r="P157" s="118">
        <v>0</v>
      </c>
      <c r="Q157" s="122">
        <v>0.09</v>
      </c>
      <c r="R157" s="122">
        <v>8.9870379446020443E-2</v>
      </c>
      <c r="S157" s="121">
        <v>0</v>
      </c>
      <c r="T157" s="110"/>
      <c r="U157" s="120">
        <v>51180</v>
      </c>
      <c r="V157" s="120">
        <v>0</v>
      </c>
      <c r="W157" s="120">
        <v>0</v>
      </c>
      <c r="X157" s="120">
        <v>3572</v>
      </c>
      <c r="Y157" s="120">
        <v>54752</v>
      </c>
      <c r="Z157" s="119" t="e">
        <f>SUMIF($A$10:$A$938,$A157,$Y$10:$Y$938)+SUMIF('[2]17PJ'!$B$10:$K$889,$A157,'[2]17PJ'!K$10:$K$889)</f>
        <v>#VALUE!</v>
      </c>
      <c r="AB157" s="118">
        <v>0</v>
      </c>
      <c r="AC157" s="118">
        <v>0</v>
      </c>
      <c r="AD157" s="117">
        <v>0</v>
      </c>
      <c r="AE157" s="116"/>
    </row>
    <row r="158" spans="1:31" s="105" customFormat="1" x14ac:dyDescent="0.25">
      <c r="A158" s="125">
        <v>428</v>
      </c>
      <c r="B158" s="125">
        <v>428035133</v>
      </c>
      <c r="C158" s="124" t="s">
        <v>111</v>
      </c>
      <c r="D158" s="125">
        <v>35</v>
      </c>
      <c r="E158" s="124" t="s">
        <v>22</v>
      </c>
      <c r="F158" s="125">
        <v>133</v>
      </c>
      <c r="G158" s="124" t="s">
        <v>73</v>
      </c>
      <c r="H158" s="118">
        <v>2</v>
      </c>
      <c r="I158" s="117">
        <v>10840</v>
      </c>
      <c r="J158" s="117">
        <v>3397</v>
      </c>
      <c r="K158" s="117">
        <f t="shared" si="4"/>
        <v>0</v>
      </c>
      <c r="L158" s="117">
        <v>893</v>
      </c>
      <c r="M158" s="123">
        <f t="shared" si="5"/>
        <v>15130</v>
      </c>
      <c r="N158" s="110"/>
      <c r="O158" s="118">
        <v>0</v>
      </c>
      <c r="P158" s="118">
        <v>0</v>
      </c>
      <c r="Q158" s="122">
        <v>0.09</v>
      </c>
      <c r="R158" s="122">
        <v>2.5802336413393717E-2</v>
      </c>
      <c r="S158" s="121">
        <v>0</v>
      </c>
      <c r="T158" s="110"/>
      <c r="U158" s="120">
        <v>28474</v>
      </c>
      <c r="V158" s="120">
        <v>0</v>
      </c>
      <c r="W158" s="120">
        <v>0</v>
      </c>
      <c r="X158" s="120">
        <v>1786</v>
      </c>
      <c r="Y158" s="120">
        <v>30260</v>
      </c>
      <c r="Z158" s="119" t="e">
        <f>SUMIF($A$10:$A$938,$A158,$Y$10:$Y$938)+SUMIF('[2]17PJ'!$B$10:$K$889,$A158,'[2]17PJ'!K$10:$K$889)</f>
        <v>#VALUE!</v>
      </c>
      <c r="AB158" s="118">
        <v>0</v>
      </c>
      <c r="AC158" s="118">
        <v>0</v>
      </c>
      <c r="AD158" s="117">
        <v>0</v>
      </c>
      <c r="AE158" s="116"/>
    </row>
    <row r="159" spans="1:31" s="105" customFormat="1" x14ac:dyDescent="0.25">
      <c r="A159" s="125">
        <v>428</v>
      </c>
      <c r="B159" s="125">
        <v>428035163</v>
      </c>
      <c r="C159" s="124" t="s">
        <v>111</v>
      </c>
      <c r="D159" s="125">
        <v>35</v>
      </c>
      <c r="E159" s="124" t="s">
        <v>22</v>
      </c>
      <c r="F159" s="125">
        <v>163</v>
      </c>
      <c r="G159" s="124" t="s">
        <v>27</v>
      </c>
      <c r="H159" s="118">
        <v>11.52</v>
      </c>
      <c r="I159" s="117">
        <v>9738</v>
      </c>
      <c r="J159" s="117">
        <v>411</v>
      </c>
      <c r="K159" s="117">
        <f t="shared" si="4"/>
        <v>0</v>
      </c>
      <c r="L159" s="117">
        <v>893</v>
      </c>
      <c r="M159" s="123">
        <f t="shared" si="5"/>
        <v>11042</v>
      </c>
      <c r="N159" s="110"/>
      <c r="O159" s="118">
        <v>0</v>
      </c>
      <c r="P159" s="118">
        <v>0</v>
      </c>
      <c r="Q159" s="122">
        <v>0.18</v>
      </c>
      <c r="R159" s="122">
        <v>8.6929728917015628E-2</v>
      </c>
      <c r="S159" s="121">
        <v>0</v>
      </c>
      <c r="T159" s="110"/>
      <c r="U159" s="120">
        <v>116916</v>
      </c>
      <c r="V159" s="120">
        <v>0</v>
      </c>
      <c r="W159" s="120">
        <v>0</v>
      </c>
      <c r="X159" s="120">
        <v>10287</v>
      </c>
      <c r="Y159" s="120">
        <v>127203</v>
      </c>
      <c r="Z159" s="119" t="e">
        <f>SUMIF($A$10:$A$938,$A159,$Y$10:$Y$938)+SUMIF('[2]17PJ'!$B$10:$K$889,$A159,'[2]17PJ'!K$10:$K$889)</f>
        <v>#VALUE!</v>
      </c>
      <c r="AB159" s="118">
        <v>0</v>
      </c>
      <c r="AC159" s="118">
        <v>0</v>
      </c>
      <c r="AD159" s="117">
        <v>0</v>
      </c>
      <c r="AE159" s="116"/>
    </row>
    <row r="160" spans="1:31" s="105" customFormat="1" x14ac:dyDescent="0.25">
      <c r="A160" s="125">
        <v>428</v>
      </c>
      <c r="B160" s="125">
        <v>428035165</v>
      </c>
      <c r="C160" s="124" t="s">
        <v>111</v>
      </c>
      <c r="D160" s="125">
        <v>35</v>
      </c>
      <c r="E160" s="124" t="s">
        <v>22</v>
      </c>
      <c r="F160" s="125">
        <v>165</v>
      </c>
      <c r="G160" s="124" t="s">
        <v>28</v>
      </c>
      <c r="H160" s="118">
        <v>4</v>
      </c>
      <c r="I160" s="117">
        <v>11739</v>
      </c>
      <c r="J160" s="117">
        <v>640</v>
      </c>
      <c r="K160" s="117">
        <f t="shared" si="4"/>
        <v>0</v>
      </c>
      <c r="L160" s="117">
        <v>893</v>
      </c>
      <c r="M160" s="123">
        <f t="shared" si="5"/>
        <v>13272</v>
      </c>
      <c r="N160" s="110"/>
      <c r="O160" s="118">
        <v>0</v>
      </c>
      <c r="P160" s="118">
        <v>0</v>
      </c>
      <c r="Q160" s="122">
        <v>9.8299999999999998E-2</v>
      </c>
      <c r="R160" s="122">
        <v>9.8201070211486718E-2</v>
      </c>
      <c r="S160" s="121">
        <v>0</v>
      </c>
      <c r="T160" s="110"/>
      <c r="U160" s="120">
        <v>49516</v>
      </c>
      <c r="V160" s="120">
        <v>0</v>
      </c>
      <c r="W160" s="120">
        <v>0</v>
      </c>
      <c r="X160" s="120">
        <v>3572</v>
      </c>
      <c r="Y160" s="120">
        <v>53088</v>
      </c>
      <c r="Z160" s="119" t="e">
        <f>SUMIF($A$10:$A$938,$A160,$Y$10:$Y$938)+SUMIF('[2]17PJ'!$B$10:$K$889,$A160,'[2]17PJ'!K$10:$K$889)</f>
        <v>#VALUE!</v>
      </c>
      <c r="AB160" s="118">
        <v>0</v>
      </c>
      <c r="AC160" s="118">
        <v>0</v>
      </c>
      <c r="AD160" s="117">
        <v>0</v>
      </c>
      <c r="AE160" s="116"/>
    </row>
    <row r="161" spans="1:31" s="105" customFormat="1" x14ac:dyDescent="0.25">
      <c r="A161" s="125">
        <v>428</v>
      </c>
      <c r="B161" s="125">
        <v>428035176</v>
      </c>
      <c r="C161" s="124" t="s">
        <v>111</v>
      </c>
      <c r="D161" s="125">
        <v>35</v>
      </c>
      <c r="E161" s="124" t="s">
        <v>22</v>
      </c>
      <c r="F161" s="125">
        <v>176</v>
      </c>
      <c r="G161" s="124" t="s">
        <v>29</v>
      </c>
      <c r="H161" s="118">
        <v>1</v>
      </c>
      <c r="I161" s="117">
        <v>11109</v>
      </c>
      <c r="J161" s="117">
        <v>3670</v>
      </c>
      <c r="K161" s="117">
        <f t="shared" si="4"/>
        <v>0</v>
      </c>
      <c r="L161" s="117">
        <v>893</v>
      </c>
      <c r="M161" s="123">
        <f t="shared" si="5"/>
        <v>15672</v>
      </c>
      <c r="N161" s="110"/>
      <c r="O161" s="118">
        <v>0</v>
      </c>
      <c r="P161" s="118">
        <v>0</v>
      </c>
      <c r="Q161" s="122">
        <v>0.09</v>
      </c>
      <c r="R161" s="122">
        <v>6.645275270560716E-2</v>
      </c>
      <c r="S161" s="121">
        <v>0</v>
      </c>
      <c r="T161" s="110"/>
      <c r="U161" s="120">
        <v>14779</v>
      </c>
      <c r="V161" s="120">
        <v>0</v>
      </c>
      <c r="W161" s="120">
        <v>0</v>
      </c>
      <c r="X161" s="120">
        <v>893</v>
      </c>
      <c r="Y161" s="120">
        <v>15672</v>
      </c>
      <c r="Z161" s="119" t="e">
        <f>SUMIF($A$10:$A$938,$A161,$Y$10:$Y$938)+SUMIF('[2]17PJ'!$B$10:$K$889,$A161,'[2]17PJ'!K$10:$K$889)</f>
        <v>#VALUE!</v>
      </c>
      <c r="AB161" s="118">
        <v>0</v>
      </c>
      <c r="AC161" s="118">
        <v>0</v>
      </c>
      <c r="AD161" s="117">
        <v>0</v>
      </c>
      <c r="AE161" s="116"/>
    </row>
    <row r="162" spans="1:31" s="105" customFormat="1" x14ac:dyDescent="0.25">
      <c r="A162" s="125">
        <v>428</v>
      </c>
      <c r="B162" s="125">
        <v>428035189</v>
      </c>
      <c r="C162" s="124" t="s">
        <v>111</v>
      </c>
      <c r="D162" s="125">
        <v>35</v>
      </c>
      <c r="E162" s="124" t="s">
        <v>22</v>
      </c>
      <c r="F162" s="125">
        <v>189</v>
      </c>
      <c r="G162" s="124" t="s">
        <v>38</v>
      </c>
      <c r="H162" s="118">
        <v>2</v>
      </c>
      <c r="I162" s="117">
        <v>10470</v>
      </c>
      <c r="J162" s="117">
        <v>4195</v>
      </c>
      <c r="K162" s="117">
        <f t="shared" si="4"/>
        <v>0</v>
      </c>
      <c r="L162" s="117">
        <v>893</v>
      </c>
      <c r="M162" s="123">
        <f t="shared" si="5"/>
        <v>15558</v>
      </c>
      <c r="N162" s="110"/>
      <c r="O162" s="118">
        <v>0</v>
      </c>
      <c r="P162" s="118">
        <v>0</v>
      </c>
      <c r="Q162" s="122">
        <v>0.09</v>
      </c>
      <c r="R162" s="122">
        <v>2.9108240576110694E-3</v>
      </c>
      <c r="S162" s="121">
        <v>0</v>
      </c>
      <c r="T162" s="110"/>
      <c r="U162" s="120">
        <v>29330</v>
      </c>
      <c r="V162" s="120">
        <v>0</v>
      </c>
      <c r="W162" s="120">
        <v>0</v>
      </c>
      <c r="X162" s="120">
        <v>1786</v>
      </c>
      <c r="Y162" s="120">
        <v>31116</v>
      </c>
      <c r="Z162" s="119" t="e">
        <f>SUMIF($A$10:$A$938,$A162,$Y$10:$Y$938)+SUMIF('[2]17PJ'!$B$10:$K$889,$A162,'[2]17PJ'!K$10:$K$889)</f>
        <v>#VALUE!</v>
      </c>
      <c r="AB162" s="118">
        <v>0</v>
      </c>
      <c r="AC162" s="118">
        <v>0</v>
      </c>
      <c r="AD162" s="117">
        <v>0</v>
      </c>
      <c r="AE162" s="116"/>
    </row>
    <row r="163" spans="1:31" s="105" customFormat="1" x14ac:dyDescent="0.25">
      <c r="A163" s="125">
        <v>428</v>
      </c>
      <c r="B163" s="125">
        <v>428035212</v>
      </c>
      <c r="C163" s="124" t="s">
        <v>111</v>
      </c>
      <c r="D163" s="125">
        <v>35</v>
      </c>
      <c r="E163" s="124" t="s">
        <v>22</v>
      </c>
      <c r="F163" s="125">
        <v>212</v>
      </c>
      <c r="G163" s="124" t="s">
        <v>41</v>
      </c>
      <c r="H163" s="118">
        <v>1</v>
      </c>
      <c r="I163" s="117">
        <v>9711</v>
      </c>
      <c r="J163" s="117">
        <v>1607</v>
      </c>
      <c r="K163" s="117">
        <f t="shared" si="4"/>
        <v>0</v>
      </c>
      <c r="L163" s="117">
        <v>893</v>
      </c>
      <c r="M163" s="123">
        <f t="shared" si="5"/>
        <v>12211</v>
      </c>
      <c r="N163" s="110"/>
      <c r="O163" s="118">
        <v>0</v>
      </c>
      <c r="P163" s="118">
        <v>0</v>
      </c>
      <c r="Q163" s="122">
        <v>0.09</v>
      </c>
      <c r="R163" s="122">
        <v>2.8285439308904835E-2</v>
      </c>
      <c r="S163" s="121">
        <v>0</v>
      </c>
      <c r="T163" s="110"/>
      <c r="U163" s="120">
        <v>11318</v>
      </c>
      <c r="V163" s="120">
        <v>0</v>
      </c>
      <c r="W163" s="120">
        <v>0</v>
      </c>
      <c r="X163" s="120">
        <v>893</v>
      </c>
      <c r="Y163" s="120">
        <v>12211</v>
      </c>
      <c r="Z163" s="119" t="e">
        <f>SUMIF($A$10:$A$938,$A163,$Y$10:$Y$938)+SUMIF('[2]17PJ'!$B$10:$K$889,$A163,'[2]17PJ'!K$10:$K$889)</f>
        <v>#VALUE!</v>
      </c>
      <c r="AB163" s="118">
        <v>0</v>
      </c>
      <c r="AC163" s="118">
        <v>0</v>
      </c>
      <c r="AD163" s="117">
        <v>0</v>
      </c>
      <c r="AE163" s="116"/>
    </row>
    <row r="164" spans="1:31" s="105" customFormat="1" x14ac:dyDescent="0.25">
      <c r="A164" s="125">
        <v>428</v>
      </c>
      <c r="B164" s="125">
        <v>428035220</v>
      </c>
      <c r="C164" s="124" t="s">
        <v>111</v>
      </c>
      <c r="D164" s="125">
        <v>35</v>
      </c>
      <c r="E164" s="124" t="s">
        <v>22</v>
      </c>
      <c r="F164" s="125">
        <v>220</v>
      </c>
      <c r="G164" s="124" t="s">
        <v>42</v>
      </c>
      <c r="H164" s="118">
        <v>5</v>
      </c>
      <c r="I164" s="117">
        <v>12080</v>
      </c>
      <c r="J164" s="117">
        <v>4917</v>
      </c>
      <c r="K164" s="117">
        <f t="shared" si="4"/>
        <v>0</v>
      </c>
      <c r="L164" s="117">
        <v>893</v>
      </c>
      <c r="M164" s="123">
        <f t="shared" si="5"/>
        <v>17890</v>
      </c>
      <c r="N164" s="110"/>
      <c r="O164" s="118">
        <v>0</v>
      </c>
      <c r="P164" s="118">
        <v>0</v>
      </c>
      <c r="Q164" s="122">
        <v>0.09</v>
      </c>
      <c r="R164" s="122">
        <v>1.1758606395051932E-2</v>
      </c>
      <c r="S164" s="121">
        <v>0</v>
      </c>
      <c r="T164" s="110"/>
      <c r="U164" s="120">
        <v>84985</v>
      </c>
      <c r="V164" s="120">
        <v>0</v>
      </c>
      <c r="W164" s="120">
        <v>0</v>
      </c>
      <c r="X164" s="120">
        <v>4465</v>
      </c>
      <c r="Y164" s="120">
        <v>89450</v>
      </c>
      <c r="Z164" s="119" t="e">
        <f>SUMIF($A$10:$A$938,$A164,$Y$10:$Y$938)+SUMIF('[2]17PJ'!$B$10:$K$889,$A164,'[2]17PJ'!K$10:$K$889)</f>
        <v>#VALUE!</v>
      </c>
      <c r="AB164" s="118">
        <v>0</v>
      </c>
      <c r="AC164" s="118">
        <v>0</v>
      </c>
      <c r="AD164" s="117">
        <v>0</v>
      </c>
      <c r="AE164" s="116"/>
    </row>
    <row r="165" spans="1:31" s="105" customFormat="1" x14ac:dyDescent="0.25">
      <c r="A165" s="125">
        <v>428</v>
      </c>
      <c r="B165" s="125">
        <v>428035229</v>
      </c>
      <c r="C165" s="124" t="s">
        <v>111</v>
      </c>
      <c r="D165" s="125">
        <v>35</v>
      </c>
      <c r="E165" s="124" t="s">
        <v>22</v>
      </c>
      <c r="F165" s="125">
        <v>229</v>
      </c>
      <c r="G165" s="124" t="s">
        <v>113</v>
      </c>
      <c r="H165" s="118">
        <v>1</v>
      </c>
      <c r="I165" s="117">
        <v>10820</v>
      </c>
      <c r="J165" s="117">
        <v>1866</v>
      </c>
      <c r="K165" s="117">
        <f t="shared" si="4"/>
        <v>0</v>
      </c>
      <c r="L165" s="117">
        <v>893</v>
      </c>
      <c r="M165" s="123">
        <f t="shared" si="5"/>
        <v>13579</v>
      </c>
      <c r="N165" s="110"/>
      <c r="O165" s="118">
        <v>0</v>
      </c>
      <c r="P165" s="118">
        <v>0</v>
      </c>
      <c r="Q165" s="122">
        <v>0.09</v>
      </c>
      <c r="R165" s="122">
        <v>1.1153540828177228E-2</v>
      </c>
      <c r="S165" s="121">
        <v>0</v>
      </c>
      <c r="T165" s="110"/>
      <c r="U165" s="120">
        <v>12686</v>
      </c>
      <c r="V165" s="120">
        <v>0</v>
      </c>
      <c r="W165" s="120">
        <v>0</v>
      </c>
      <c r="X165" s="120">
        <v>893</v>
      </c>
      <c r="Y165" s="120">
        <v>13579</v>
      </c>
      <c r="Z165" s="119" t="e">
        <f>SUMIF($A$10:$A$938,$A165,$Y$10:$Y$938)+SUMIF('[2]17PJ'!$B$10:$K$889,$A165,'[2]17PJ'!K$10:$K$889)</f>
        <v>#VALUE!</v>
      </c>
      <c r="AB165" s="118">
        <v>0</v>
      </c>
      <c r="AC165" s="118">
        <v>0</v>
      </c>
      <c r="AD165" s="117">
        <v>0</v>
      </c>
      <c r="AE165" s="116"/>
    </row>
    <row r="166" spans="1:31" s="105" customFormat="1" x14ac:dyDescent="0.25">
      <c r="A166" s="125">
        <v>428</v>
      </c>
      <c r="B166" s="125">
        <v>428035243</v>
      </c>
      <c r="C166" s="124" t="s">
        <v>111</v>
      </c>
      <c r="D166" s="125">
        <v>35</v>
      </c>
      <c r="E166" s="124" t="s">
        <v>22</v>
      </c>
      <c r="F166" s="125">
        <v>243</v>
      </c>
      <c r="G166" s="124" t="s">
        <v>74</v>
      </c>
      <c r="H166" s="118">
        <v>4</v>
      </c>
      <c r="I166" s="117">
        <v>10694</v>
      </c>
      <c r="J166" s="117">
        <v>2524</v>
      </c>
      <c r="K166" s="117">
        <f t="shared" si="4"/>
        <v>0</v>
      </c>
      <c r="L166" s="117">
        <v>893</v>
      </c>
      <c r="M166" s="123">
        <f t="shared" si="5"/>
        <v>14111</v>
      </c>
      <c r="N166" s="110"/>
      <c r="O166" s="118">
        <v>0</v>
      </c>
      <c r="P166" s="118">
        <v>0</v>
      </c>
      <c r="Q166" s="122">
        <v>0.09</v>
      </c>
      <c r="R166" s="122">
        <v>5.3763165448022874E-3</v>
      </c>
      <c r="S166" s="121">
        <v>0</v>
      </c>
      <c r="T166" s="110"/>
      <c r="U166" s="120">
        <v>52872</v>
      </c>
      <c r="V166" s="120">
        <v>0</v>
      </c>
      <c r="W166" s="120">
        <v>0</v>
      </c>
      <c r="X166" s="120">
        <v>3572</v>
      </c>
      <c r="Y166" s="120">
        <v>56444</v>
      </c>
      <c r="Z166" s="119" t="e">
        <f>SUMIF($A$10:$A$938,$A166,$Y$10:$Y$938)+SUMIF('[2]17PJ'!$B$10:$K$889,$A166,'[2]17PJ'!K$10:$K$889)</f>
        <v>#VALUE!</v>
      </c>
      <c r="AB166" s="118">
        <v>0</v>
      </c>
      <c r="AC166" s="118">
        <v>0</v>
      </c>
      <c r="AD166" s="117">
        <v>0</v>
      </c>
      <c r="AE166" s="116"/>
    </row>
    <row r="167" spans="1:31" s="105" customFormat="1" x14ac:dyDescent="0.25">
      <c r="A167" s="125">
        <v>428</v>
      </c>
      <c r="B167" s="125">
        <v>428035244</v>
      </c>
      <c r="C167" s="124" t="s">
        <v>111</v>
      </c>
      <c r="D167" s="125">
        <v>35</v>
      </c>
      <c r="E167" s="124" t="s">
        <v>22</v>
      </c>
      <c r="F167" s="125">
        <v>244</v>
      </c>
      <c r="G167" s="124" t="s">
        <v>43</v>
      </c>
      <c r="H167" s="118">
        <v>14</v>
      </c>
      <c r="I167" s="117">
        <v>11170</v>
      </c>
      <c r="J167" s="117">
        <v>4526</v>
      </c>
      <c r="K167" s="117">
        <f t="shared" si="4"/>
        <v>0</v>
      </c>
      <c r="L167" s="117">
        <v>893</v>
      </c>
      <c r="M167" s="123">
        <f t="shared" si="5"/>
        <v>16589</v>
      </c>
      <c r="N167" s="110"/>
      <c r="O167" s="118">
        <v>0</v>
      </c>
      <c r="P167" s="118">
        <v>0</v>
      </c>
      <c r="Q167" s="122">
        <v>0.18</v>
      </c>
      <c r="R167" s="122">
        <v>9.1081897987744451E-2</v>
      </c>
      <c r="S167" s="121">
        <v>0</v>
      </c>
      <c r="T167" s="110"/>
      <c r="U167" s="120">
        <v>219744</v>
      </c>
      <c r="V167" s="120">
        <v>0</v>
      </c>
      <c r="W167" s="120">
        <v>0</v>
      </c>
      <c r="X167" s="120">
        <v>12502</v>
      </c>
      <c r="Y167" s="120">
        <v>232246</v>
      </c>
      <c r="Z167" s="119" t="e">
        <f>SUMIF($A$10:$A$938,$A167,$Y$10:$Y$938)+SUMIF('[2]17PJ'!$B$10:$K$889,$A167,'[2]17PJ'!K$10:$K$889)</f>
        <v>#VALUE!</v>
      </c>
      <c r="AB167" s="118">
        <v>0</v>
      </c>
      <c r="AC167" s="118">
        <v>0</v>
      </c>
      <c r="AD167" s="117">
        <v>0</v>
      </c>
      <c r="AE167" s="116"/>
    </row>
    <row r="168" spans="1:31" s="105" customFormat="1" x14ac:dyDescent="0.25">
      <c r="A168" s="125">
        <v>428</v>
      </c>
      <c r="B168" s="125">
        <v>428035248</v>
      </c>
      <c r="C168" s="124" t="s">
        <v>111</v>
      </c>
      <c r="D168" s="125">
        <v>35</v>
      </c>
      <c r="E168" s="124" t="s">
        <v>22</v>
      </c>
      <c r="F168" s="125">
        <v>248</v>
      </c>
      <c r="G168" s="124" t="s">
        <v>30</v>
      </c>
      <c r="H168" s="118">
        <v>21</v>
      </c>
      <c r="I168" s="117">
        <v>11924</v>
      </c>
      <c r="J168" s="117">
        <v>1179</v>
      </c>
      <c r="K168" s="117">
        <f t="shared" si="4"/>
        <v>0</v>
      </c>
      <c r="L168" s="117">
        <v>893</v>
      </c>
      <c r="M168" s="123">
        <f t="shared" si="5"/>
        <v>13996</v>
      </c>
      <c r="N168" s="110"/>
      <c r="O168" s="118">
        <v>0</v>
      </c>
      <c r="P168" s="118">
        <v>0</v>
      </c>
      <c r="Q168" s="122">
        <v>0.09</v>
      </c>
      <c r="R168" s="122">
        <v>3.9140350816507199E-2</v>
      </c>
      <c r="S168" s="121">
        <v>0</v>
      </c>
      <c r="T168" s="110"/>
      <c r="U168" s="120">
        <v>275163</v>
      </c>
      <c r="V168" s="120">
        <v>0</v>
      </c>
      <c r="W168" s="120">
        <v>0</v>
      </c>
      <c r="X168" s="120">
        <v>18753</v>
      </c>
      <c r="Y168" s="120">
        <v>293916</v>
      </c>
      <c r="Z168" s="119" t="e">
        <f>SUMIF($A$10:$A$938,$A168,$Y$10:$Y$938)+SUMIF('[2]17PJ'!$B$10:$K$889,$A168,'[2]17PJ'!K$10:$K$889)</f>
        <v>#VALUE!</v>
      </c>
      <c r="AB168" s="118">
        <v>0</v>
      </c>
      <c r="AC168" s="118">
        <v>0</v>
      </c>
      <c r="AD168" s="117">
        <v>0</v>
      </c>
      <c r="AE168" s="116"/>
    </row>
    <row r="169" spans="1:31" s="105" customFormat="1" x14ac:dyDescent="0.25">
      <c r="A169" s="125">
        <v>428</v>
      </c>
      <c r="B169" s="125">
        <v>428035346</v>
      </c>
      <c r="C169" s="124" t="s">
        <v>111</v>
      </c>
      <c r="D169" s="125">
        <v>35</v>
      </c>
      <c r="E169" s="124" t="s">
        <v>22</v>
      </c>
      <c r="F169" s="125">
        <v>346</v>
      </c>
      <c r="G169" s="124" t="s">
        <v>33</v>
      </c>
      <c r="H169" s="118">
        <v>6</v>
      </c>
      <c r="I169" s="117">
        <v>10215</v>
      </c>
      <c r="J169" s="117">
        <v>1136</v>
      </c>
      <c r="K169" s="117">
        <f t="shared" si="4"/>
        <v>0</v>
      </c>
      <c r="L169" s="117">
        <v>893</v>
      </c>
      <c r="M169" s="123">
        <f t="shared" si="5"/>
        <v>12244</v>
      </c>
      <c r="N169" s="110"/>
      <c r="O169" s="118">
        <v>0</v>
      </c>
      <c r="P169" s="118">
        <v>0</v>
      </c>
      <c r="Q169" s="122">
        <v>0.09</v>
      </c>
      <c r="R169" s="122">
        <v>9.3572471757987288E-3</v>
      </c>
      <c r="S169" s="121">
        <v>0</v>
      </c>
      <c r="T169" s="110"/>
      <c r="U169" s="120">
        <v>68106</v>
      </c>
      <c r="V169" s="120">
        <v>0</v>
      </c>
      <c r="W169" s="120">
        <v>0</v>
      </c>
      <c r="X169" s="120">
        <v>5358</v>
      </c>
      <c r="Y169" s="120">
        <v>73464</v>
      </c>
      <c r="Z169" s="119" t="e">
        <f>SUMIF($A$10:$A$938,$A169,$Y$10:$Y$938)+SUMIF('[2]17PJ'!$B$10:$K$889,$A169,'[2]17PJ'!K$10:$K$889)</f>
        <v>#VALUE!</v>
      </c>
      <c r="AB169" s="118">
        <v>0</v>
      </c>
      <c r="AC169" s="118">
        <v>0</v>
      </c>
      <c r="AD169" s="117">
        <v>0</v>
      </c>
      <c r="AE169" s="116"/>
    </row>
    <row r="170" spans="1:31" s="105" customFormat="1" x14ac:dyDescent="0.25">
      <c r="A170" s="125">
        <v>429</v>
      </c>
      <c r="B170" s="125">
        <v>429163030</v>
      </c>
      <c r="C170" s="124" t="s">
        <v>114</v>
      </c>
      <c r="D170" s="125">
        <v>163</v>
      </c>
      <c r="E170" s="124" t="s">
        <v>27</v>
      </c>
      <c r="F170" s="125">
        <v>30</v>
      </c>
      <c r="G170" s="124" t="s">
        <v>115</v>
      </c>
      <c r="H170" s="118">
        <v>7</v>
      </c>
      <c r="I170" s="117">
        <v>13295</v>
      </c>
      <c r="J170" s="117">
        <v>3255</v>
      </c>
      <c r="K170" s="117">
        <f t="shared" si="4"/>
        <v>0</v>
      </c>
      <c r="L170" s="117">
        <v>893</v>
      </c>
      <c r="M170" s="123">
        <f t="shared" si="5"/>
        <v>17443</v>
      </c>
      <c r="N170" s="110"/>
      <c r="O170" s="118">
        <v>0</v>
      </c>
      <c r="P170" s="118">
        <v>0</v>
      </c>
      <c r="Q170" s="122">
        <v>0.09</v>
      </c>
      <c r="R170" s="122">
        <v>2.7030013012020672E-3</v>
      </c>
      <c r="S170" s="121">
        <v>0</v>
      </c>
      <c r="T170" s="110"/>
      <c r="U170" s="120">
        <v>115850</v>
      </c>
      <c r="V170" s="120">
        <v>0</v>
      </c>
      <c r="W170" s="120">
        <v>0</v>
      </c>
      <c r="X170" s="120">
        <v>6251</v>
      </c>
      <c r="Y170" s="120">
        <v>122101</v>
      </c>
      <c r="Z170" s="119" t="e">
        <f>SUMIF($A$10:$A$938,$A170,$Y$10:$Y$938)+SUMIF('[2]17PJ'!$B$10:$K$889,$A170,'[2]17PJ'!K$10:$K$889)</f>
        <v>#VALUE!</v>
      </c>
      <c r="AB170" s="118">
        <v>0</v>
      </c>
      <c r="AC170" s="118">
        <v>0</v>
      </c>
      <c r="AD170" s="117">
        <v>0</v>
      </c>
      <c r="AE170" s="116"/>
    </row>
    <row r="171" spans="1:31" s="105" customFormat="1" x14ac:dyDescent="0.25">
      <c r="A171" s="125">
        <v>429</v>
      </c>
      <c r="B171" s="125">
        <v>429163035</v>
      </c>
      <c r="C171" s="124" t="s">
        <v>114</v>
      </c>
      <c r="D171" s="125">
        <v>163</v>
      </c>
      <c r="E171" s="124" t="s">
        <v>27</v>
      </c>
      <c r="F171" s="125">
        <v>35</v>
      </c>
      <c r="G171" s="124" t="s">
        <v>22</v>
      </c>
      <c r="H171" s="118">
        <v>2</v>
      </c>
      <c r="I171" s="117">
        <v>14284</v>
      </c>
      <c r="J171" s="117">
        <v>5022</v>
      </c>
      <c r="K171" s="117">
        <f t="shared" si="4"/>
        <v>0</v>
      </c>
      <c r="L171" s="117">
        <v>893</v>
      </c>
      <c r="M171" s="123">
        <f t="shared" si="5"/>
        <v>20199</v>
      </c>
      <c r="N171" s="110"/>
      <c r="O171" s="118">
        <v>0</v>
      </c>
      <c r="P171" s="118">
        <v>0</v>
      </c>
      <c r="Q171" s="122">
        <v>0.18</v>
      </c>
      <c r="R171" s="122">
        <v>0.14456084490991788</v>
      </c>
      <c r="S171" s="121">
        <v>0</v>
      </c>
      <c r="T171" s="110"/>
      <c r="U171" s="120">
        <v>38612</v>
      </c>
      <c r="V171" s="120">
        <v>0</v>
      </c>
      <c r="W171" s="120">
        <v>0</v>
      </c>
      <c r="X171" s="120">
        <v>1786</v>
      </c>
      <c r="Y171" s="120">
        <v>40398</v>
      </c>
      <c r="Z171" s="119" t="e">
        <f>SUMIF($A$10:$A$938,$A171,$Y$10:$Y$938)+SUMIF('[2]17PJ'!$B$10:$K$889,$A171,'[2]17PJ'!K$10:$K$889)</f>
        <v>#VALUE!</v>
      </c>
      <c r="AB171" s="118">
        <v>0</v>
      </c>
      <c r="AC171" s="118">
        <v>0</v>
      </c>
      <c r="AD171" s="117">
        <v>0</v>
      </c>
      <c r="AE171" s="116"/>
    </row>
    <row r="172" spans="1:31" s="105" customFormat="1" x14ac:dyDescent="0.25">
      <c r="A172" s="125">
        <v>429</v>
      </c>
      <c r="B172" s="125">
        <v>429163057</v>
      </c>
      <c r="C172" s="124" t="s">
        <v>114</v>
      </c>
      <c r="D172" s="125">
        <v>163</v>
      </c>
      <c r="E172" s="124" t="s">
        <v>27</v>
      </c>
      <c r="F172" s="125">
        <v>57</v>
      </c>
      <c r="G172" s="124" t="s">
        <v>23</v>
      </c>
      <c r="H172" s="118">
        <v>1</v>
      </c>
      <c r="I172" s="117">
        <v>14594</v>
      </c>
      <c r="J172" s="117">
        <v>743</v>
      </c>
      <c r="K172" s="117">
        <f t="shared" si="4"/>
        <v>0</v>
      </c>
      <c r="L172" s="117">
        <v>893</v>
      </c>
      <c r="M172" s="123">
        <f t="shared" si="5"/>
        <v>16230</v>
      </c>
      <c r="N172" s="110"/>
      <c r="O172" s="118">
        <v>0</v>
      </c>
      <c r="P172" s="118">
        <v>0</v>
      </c>
      <c r="Q172" s="122">
        <v>0.18</v>
      </c>
      <c r="R172" s="122">
        <v>0.11752257884657875</v>
      </c>
      <c r="S172" s="121">
        <v>0</v>
      </c>
      <c r="T172" s="110"/>
      <c r="U172" s="120">
        <v>15337</v>
      </c>
      <c r="V172" s="120">
        <v>0</v>
      </c>
      <c r="W172" s="120">
        <v>0</v>
      </c>
      <c r="X172" s="120">
        <v>893</v>
      </c>
      <c r="Y172" s="120">
        <v>16230</v>
      </c>
      <c r="Z172" s="119" t="e">
        <f>SUMIF($A$10:$A$938,$A172,$Y$10:$Y$938)+SUMIF('[2]17PJ'!$B$10:$K$889,$A172,'[2]17PJ'!K$10:$K$889)</f>
        <v>#VALUE!</v>
      </c>
      <c r="AB172" s="118">
        <v>0</v>
      </c>
      <c r="AC172" s="118">
        <v>0</v>
      </c>
      <c r="AD172" s="117">
        <v>0</v>
      </c>
      <c r="AE172" s="116"/>
    </row>
    <row r="173" spans="1:31" s="105" customFormat="1" x14ac:dyDescent="0.25">
      <c r="A173" s="125">
        <v>429</v>
      </c>
      <c r="B173" s="125">
        <v>429163128</v>
      </c>
      <c r="C173" s="124" t="s">
        <v>114</v>
      </c>
      <c r="D173" s="125">
        <v>163</v>
      </c>
      <c r="E173" s="124" t="s">
        <v>27</v>
      </c>
      <c r="F173" s="125">
        <v>128</v>
      </c>
      <c r="G173" s="124" t="s">
        <v>110</v>
      </c>
      <c r="H173" s="118">
        <v>0.55000000000000004</v>
      </c>
      <c r="I173" s="117">
        <v>11023</v>
      </c>
      <c r="J173" s="117">
        <v>561</v>
      </c>
      <c r="K173" s="117">
        <f t="shared" si="4"/>
        <v>0</v>
      </c>
      <c r="L173" s="117">
        <v>893</v>
      </c>
      <c r="M173" s="123">
        <f t="shared" si="5"/>
        <v>12477</v>
      </c>
      <c r="N173" s="110"/>
      <c r="O173" s="118">
        <v>0</v>
      </c>
      <c r="P173" s="118">
        <v>0</v>
      </c>
      <c r="Q173" s="122">
        <v>0.18</v>
      </c>
      <c r="R173" s="122">
        <v>3.3692444036885129E-2</v>
      </c>
      <c r="S173" s="121">
        <v>0</v>
      </c>
      <c r="T173" s="110"/>
      <c r="U173" s="120">
        <v>6371</v>
      </c>
      <c r="V173" s="120">
        <v>0</v>
      </c>
      <c r="W173" s="120">
        <v>0</v>
      </c>
      <c r="X173" s="120">
        <v>491</v>
      </c>
      <c r="Y173" s="120">
        <v>6862</v>
      </c>
      <c r="Z173" s="119" t="e">
        <f>SUMIF($A$10:$A$938,$A173,$Y$10:$Y$938)+SUMIF('[2]17PJ'!$B$10:$K$889,$A173,'[2]17PJ'!K$10:$K$889)</f>
        <v>#VALUE!</v>
      </c>
      <c r="AB173" s="118">
        <v>0</v>
      </c>
      <c r="AC173" s="118">
        <v>0</v>
      </c>
      <c r="AD173" s="117">
        <v>0</v>
      </c>
      <c r="AE173" s="116"/>
    </row>
    <row r="174" spans="1:31" s="105" customFormat="1" x14ac:dyDescent="0.25">
      <c r="A174" s="125">
        <v>429</v>
      </c>
      <c r="B174" s="125">
        <v>429163149</v>
      </c>
      <c r="C174" s="124" t="s">
        <v>114</v>
      </c>
      <c r="D174" s="125">
        <v>163</v>
      </c>
      <c r="E174" s="124" t="s">
        <v>27</v>
      </c>
      <c r="F174" s="125">
        <v>149</v>
      </c>
      <c r="G174" s="124" t="s">
        <v>103</v>
      </c>
      <c r="H174" s="118">
        <v>1</v>
      </c>
      <c r="I174" s="117">
        <v>12390</v>
      </c>
      <c r="J174" s="117">
        <v>15</v>
      </c>
      <c r="K174" s="117">
        <f t="shared" si="4"/>
        <v>0</v>
      </c>
      <c r="L174" s="117">
        <v>893</v>
      </c>
      <c r="M174" s="123">
        <f t="shared" si="5"/>
        <v>13298</v>
      </c>
      <c r="N174" s="110"/>
      <c r="O174" s="118">
        <v>0</v>
      </c>
      <c r="P174" s="118">
        <v>0</v>
      </c>
      <c r="Q174" s="122">
        <v>0.12985622607830993</v>
      </c>
      <c r="R174" s="122">
        <v>0.10032197054833102</v>
      </c>
      <c r="S174" s="121">
        <v>0</v>
      </c>
      <c r="T174" s="110"/>
      <c r="U174" s="120">
        <v>12405</v>
      </c>
      <c r="V174" s="120">
        <v>0</v>
      </c>
      <c r="W174" s="120">
        <v>0</v>
      </c>
      <c r="X174" s="120">
        <v>893</v>
      </c>
      <c r="Y174" s="120">
        <v>13298</v>
      </c>
      <c r="Z174" s="119" t="e">
        <f>SUMIF($A$10:$A$938,$A174,$Y$10:$Y$938)+SUMIF('[2]17PJ'!$B$10:$K$889,$A174,'[2]17PJ'!K$10:$K$889)</f>
        <v>#VALUE!</v>
      </c>
      <c r="AB174" s="118">
        <v>0</v>
      </c>
      <c r="AC174" s="118">
        <v>0</v>
      </c>
      <c r="AD174" s="117">
        <v>0</v>
      </c>
      <c r="AE174" s="116"/>
    </row>
    <row r="175" spans="1:31" s="105" customFormat="1" x14ac:dyDescent="0.25">
      <c r="A175" s="125">
        <v>429</v>
      </c>
      <c r="B175" s="125">
        <v>429163163</v>
      </c>
      <c r="C175" s="124" t="s">
        <v>114</v>
      </c>
      <c r="D175" s="125">
        <v>163</v>
      </c>
      <c r="E175" s="124" t="s">
        <v>27</v>
      </c>
      <c r="F175" s="125">
        <v>163</v>
      </c>
      <c r="G175" s="124" t="s">
        <v>27</v>
      </c>
      <c r="H175" s="118">
        <v>1271.0799999999997</v>
      </c>
      <c r="I175" s="117">
        <v>11625</v>
      </c>
      <c r="J175" s="117">
        <v>491</v>
      </c>
      <c r="K175" s="117">
        <f t="shared" si="4"/>
        <v>790.73465084809789</v>
      </c>
      <c r="L175" s="117">
        <v>893</v>
      </c>
      <c r="M175" s="123">
        <f t="shared" si="5"/>
        <v>13799.734650848099</v>
      </c>
      <c r="N175" s="110"/>
      <c r="O175" s="118">
        <v>0</v>
      </c>
      <c r="P175" s="118">
        <v>461.25999999999993</v>
      </c>
      <c r="Q175" s="122">
        <v>0.18</v>
      </c>
      <c r="R175" s="122">
        <v>8.6929728917015628E-2</v>
      </c>
      <c r="S175" s="121">
        <v>0</v>
      </c>
      <c r="T175" s="110"/>
      <c r="U175" s="120">
        <v>15400407</v>
      </c>
      <c r="V175" s="120">
        <v>1005087</v>
      </c>
      <c r="W175" s="120">
        <v>0</v>
      </c>
      <c r="X175" s="120">
        <v>1135071</v>
      </c>
      <c r="Y175" s="120">
        <v>17540565</v>
      </c>
      <c r="Z175" s="119" t="e">
        <f>SUMIF($A$10:$A$938,$A175,$Y$10:$Y$938)+SUMIF('[2]17PJ'!$B$10:$K$889,$A175,'[2]17PJ'!K$10:$K$889)</f>
        <v>#VALUE!</v>
      </c>
      <c r="AB175" s="118">
        <v>0</v>
      </c>
      <c r="AC175" s="118">
        <v>0</v>
      </c>
      <c r="AD175" s="117">
        <v>0</v>
      </c>
      <c r="AE175" s="116"/>
    </row>
    <row r="176" spans="1:31" s="105" customFormat="1" x14ac:dyDescent="0.25">
      <c r="A176" s="125">
        <v>429</v>
      </c>
      <c r="B176" s="125">
        <v>429163164</v>
      </c>
      <c r="C176" s="124" t="s">
        <v>114</v>
      </c>
      <c r="D176" s="125">
        <v>163</v>
      </c>
      <c r="E176" s="124" t="s">
        <v>27</v>
      </c>
      <c r="F176" s="125">
        <v>164</v>
      </c>
      <c r="G176" s="124" t="s">
        <v>116</v>
      </c>
      <c r="H176" s="118">
        <v>2</v>
      </c>
      <c r="I176" s="117">
        <v>12194</v>
      </c>
      <c r="J176" s="117">
        <v>5808</v>
      </c>
      <c r="K176" s="117">
        <f t="shared" si="4"/>
        <v>0</v>
      </c>
      <c r="L176" s="117">
        <v>893</v>
      </c>
      <c r="M176" s="123">
        <f t="shared" si="5"/>
        <v>18895</v>
      </c>
      <c r="N176" s="110"/>
      <c r="O176" s="118">
        <v>0</v>
      </c>
      <c r="P176" s="118">
        <v>0</v>
      </c>
      <c r="Q176" s="122">
        <v>0.09</v>
      </c>
      <c r="R176" s="122">
        <v>2.0522894520740541E-3</v>
      </c>
      <c r="S176" s="121">
        <v>0</v>
      </c>
      <c r="T176" s="110"/>
      <c r="U176" s="120">
        <v>36004</v>
      </c>
      <c r="V176" s="120">
        <v>0</v>
      </c>
      <c r="W176" s="120">
        <v>0</v>
      </c>
      <c r="X176" s="120">
        <v>1786</v>
      </c>
      <c r="Y176" s="120">
        <v>37790</v>
      </c>
      <c r="Z176" s="119" t="e">
        <f>SUMIF($A$10:$A$938,$A176,$Y$10:$Y$938)+SUMIF('[2]17PJ'!$B$10:$K$889,$A176,'[2]17PJ'!K$10:$K$889)</f>
        <v>#VALUE!</v>
      </c>
      <c r="AB176" s="118">
        <v>0</v>
      </c>
      <c r="AC176" s="118">
        <v>0</v>
      </c>
      <c r="AD176" s="117">
        <v>0</v>
      </c>
      <c r="AE176" s="116"/>
    </row>
    <row r="177" spans="1:31" s="105" customFormat="1" x14ac:dyDescent="0.25">
      <c r="A177" s="125">
        <v>429</v>
      </c>
      <c r="B177" s="125">
        <v>429163168</v>
      </c>
      <c r="C177" s="124" t="s">
        <v>114</v>
      </c>
      <c r="D177" s="125">
        <v>163</v>
      </c>
      <c r="E177" s="124" t="s">
        <v>27</v>
      </c>
      <c r="F177" s="125">
        <v>168</v>
      </c>
      <c r="G177" s="124" t="s">
        <v>117</v>
      </c>
      <c r="H177" s="118">
        <v>2</v>
      </c>
      <c r="I177" s="117">
        <v>8944</v>
      </c>
      <c r="J177" s="117">
        <v>4620</v>
      </c>
      <c r="K177" s="117">
        <f t="shared" si="4"/>
        <v>0</v>
      </c>
      <c r="L177" s="117">
        <v>893</v>
      </c>
      <c r="M177" s="123">
        <f t="shared" si="5"/>
        <v>14457</v>
      </c>
      <c r="N177" s="110"/>
      <c r="O177" s="118">
        <v>0</v>
      </c>
      <c r="P177" s="118">
        <v>0</v>
      </c>
      <c r="Q177" s="122">
        <v>0.09</v>
      </c>
      <c r="R177" s="122">
        <v>4.5496721082746036E-2</v>
      </c>
      <c r="S177" s="121">
        <v>0</v>
      </c>
      <c r="T177" s="110"/>
      <c r="U177" s="120">
        <v>27128</v>
      </c>
      <c r="V177" s="120">
        <v>0</v>
      </c>
      <c r="W177" s="120">
        <v>0</v>
      </c>
      <c r="X177" s="120">
        <v>1786</v>
      </c>
      <c r="Y177" s="120">
        <v>28914</v>
      </c>
      <c r="Z177" s="119" t="e">
        <f>SUMIF($A$10:$A$938,$A177,$Y$10:$Y$938)+SUMIF('[2]17PJ'!$B$10:$K$889,$A177,'[2]17PJ'!K$10:$K$889)</f>
        <v>#VALUE!</v>
      </c>
      <c r="AB177" s="118">
        <v>0</v>
      </c>
      <c r="AC177" s="118">
        <v>0</v>
      </c>
      <c r="AD177" s="117">
        <v>0</v>
      </c>
      <c r="AE177" s="116"/>
    </row>
    <row r="178" spans="1:31" s="105" customFormat="1" x14ac:dyDescent="0.25">
      <c r="A178" s="125">
        <v>429</v>
      </c>
      <c r="B178" s="125">
        <v>429163176</v>
      </c>
      <c r="C178" s="124" t="s">
        <v>114</v>
      </c>
      <c r="D178" s="125">
        <v>163</v>
      </c>
      <c r="E178" s="124" t="s">
        <v>27</v>
      </c>
      <c r="F178" s="125">
        <v>176</v>
      </c>
      <c r="G178" s="124" t="s">
        <v>29</v>
      </c>
      <c r="H178" s="118">
        <v>2</v>
      </c>
      <c r="I178" s="117">
        <v>9794</v>
      </c>
      <c r="J178" s="117">
        <v>3235</v>
      </c>
      <c r="K178" s="117">
        <f t="shared" si="4"/>
        <v>0</v>
      </c>
      <c r="L178" s="117">
        <v>893</v>
      </c>
      <c r="M178" s="123">
        <f t="shared" si="5"/>
        <v>13922</v>
      </c>
      <c r="N178" s="110"/>
      <c r="O178" s="118">
        <v>0</v>
      </c>
      <c r="P178" s="118">
        <v>0</v>
      </c>
      <c r="Q178" s="122">
        <v>0.09</v>
      </c>
      <c r="R178" s="122">
        <v>6.645275270560716E-2</v>
      </c>
      <c r="S178" s="121">
        <v>0</v>
      </c>
      <c r="T178" s="110"/>
      <c r="U178" s="120">
        <v>26058</v>
      </c>
      <c r="V178" s="120">
        <v>0</v>
      </c>
      <c r="W178" s="120">
        <v>0</v>
      </c>
      <c r="X178" s="120">
        <v>1786</v>
      </c>
      <c r="Y178" s="120">
        <v>27844</v>
      </c>
      <c r="Z178" s="119" t="e">
        <f>SUMIF($A$10:$A$938,$A178,$Y$10:$Y$938)+SUMIF('[2]17PJ'!$B$10:$K$889,$A178,'[2]17PJ'!K$10:$K$889)</f>
        <v>#VALUE!</v>
      </c>
      <c r="AB178" s="118">
        <v>0</v>
      </c>
      <c r="AC178" s="118">
        <v>0</v>
      </c>
      <c r="AD178" s="117">
        <v>0</v>
      </c>
      <c r="AE178" s="116"/>
    </row>
    <row r="179" spans="1:31" s="105" customFormat="1" x14ac:dyDescent="0.25">
      <c r="A179" s="125">
        <v>429</v>
      </c>
      <c r="B179" s="125">
        <v>429163229</v>
      </c>
      <c r="C179" s="124" t="s">
        <v>114</v>
      </c>
      <c r="D179" s="125">
        <v>163</v>
      </c>
      <c r="E179" s="124" t="s">
        <v>27</v>
      </c>
      <c r="F179" s="125">
        <v>229</v>
      </c>
      <c r="G179" s="124" t="s">
        <v>113</v>
      </c>
      <c r="H179" s="118">
        <v>11.07</v>
      </c>
      <c r="I179" s="117">
        <v>13268</v>
      </c>
      <c r="J179" s="117">
        <v>2288</v>
      </c>
      <c r="K179" s="117">
        <f t="shared" si="4"/>
        <v>0</v>
      </c>
      <c r="L179" s="117">
        <v>893</v>
      </c>
      <c r="M179" s="123">
        <f t="shared" si="5"/>
        <v>16449</v>
      </c>
      <c r="N179" s="110"/>
      <c r="O179" s="118">
        <v>0</v>
      </c>
      <c r="P179" s="118">
        <v>0</v>
      </c>
      <c r="Q179" s="122">
        <v>0.09</v>
      </c>
      <c r="R179" s="122">
        <v>1.1153540828177228E-2</v>
      </c>
      <c r="S179" s="121">
        <v>0</v>
      </c>
      <c r="T179" s="110"/>
      <c r="U179" s="120">
        <v>172205</v>
      </c>
      <c r="V179" s="120">
        <v>0</v>
      </c>
      <c r="W179" s="120">
        <v>0</v>
      </c>
      <c r="X179" s="120">
        <v>9886</v>
      </c>
      <c r="Y179" s="120">
        <v>182091</v>
      </c>
      <c r="Z179" s="119" t="e">
        <f>SUMIF($A$10:$A$938,$A179,$Y$10:$Y$938)+SUMIF('[2]17PJ'!$B$10:$K$889,$A179,'[2]17PJ'!K$10:$K$889)</f>
        <v>#VALUE!</v>
      </c>
      <c r="AB179" s="118">
        <v>0</v>
      </c>
      <c r="AC179" s="118">
        <v>0</v>
      </c>
      <c r="AD179" s="117">
        <v>0</v>
      </c>
      <c r="AE179" s="116"/>
    </row>
    <row r="180" spans="1:31" s="105" customFormat="1" x14ac:dyDescent="0.25">
      <c r="A180" s="125">
        <v>429</v>
      </c>
      <c r="B180" s="125">
        <v>429163248</v>
      </c>
      <c r="C180" s="124" t="s">
        <v>114</v>
      </c>
      <c r="D180" s="125">
        <v>163</v>
      </c>
      <c r="E180" s="124" t="s">
        <v>27</v>
      </c>
      <c r="F180" s="125">
        <v>248</v>
      </c>
      <c r="G180" s="124" t="s">
        <v>30</v>
      </c>
      <c r="H180" s="118">
        <v>4.4000000000000004</v>
      </c>
      <c r="I180" s="117">
        <v>10413</v>
      </c>
      <c r="J180" s="117">
        <v>1029</v>
      </c>
      <c r="K180" s="117">
        <f t="shared" si="4"/>
        <v>0</v>
      </c>
      <c r="L180" s="117">
        <v>893</v>
      </c>
      <c r="M180" s="123">
        <f t="shared" si="5"/>
        <v>12335</v>
      </c>
      <c r="N180" s="110"/>
      <c r="O180" s="118">
        <v>0</v>
      </c>
      <c r="P180" s="118">
        <v>0</v>
      </c>
      <c r="Q180" s="122">
        <v>0.09</v>
      </c>
      <c r="R180" s="122">
        <v>3.9140350816507199E-2</v>
      </c>
      <c r="S180" s="121">
        <v>0</v>
      </c>
      <c r="T180" s="110"/>
      <c r="U180" s="120">
        <v>50345</v>
      </c>
      <c r="V180" s="120">
        <v>0</v>
      </c>
      <c r="W180" s="120">
        <v>0</v>
      </c>
      <c r="X180" s="120">
        <v>3930</v>
      </c>
      <c r="Y180" s="120">
        <v>54275</v>
      </c>
      <c r="Z180" s="119" t="e">
        <f>SUMIF($A$10:$A$938,$A180,$Y$10:$Y$938)+SUMIF('[2]17PJ'!$B$10:$K$889,$A180,'[2]17PJ'!K$10:$K$889)</f>
        <v>#VALUE!</v>
      </c>
      <c r="AB180" s="118">
        <v>0</v>
      </c>
      <c r="AC180" s="118">
        <v>0</v>
      </c>
      <c r="AD180" s="117">
        <v>0</v>
      </c>
      <c r="AE180" s="116"/>
    </row>
    <row r="181" spans="1:31" s="105" customFormat="1" x14ac:dyDescent="0.25">
      <c r="A181" s="125">
        <v>429</v>
      </c>
      <c r="B181" s="125">
        <v>429163258</v>
      </c>
      <c r="C181" s="124" t="s">
        <v>114</v>
      </c>
      <c r="D181" s="125">
        <v>163</v>
      </c>
      <c r="E181" s="124" t="s">
        <v>27</v>
      </c>
      <c r="F181" s="125">
        <v>258</v>
      </c>
      <c r="G181" s="124" t="s">
        <v>97</v>
      </c>
      <c r="H181" s="118">
        <v>11.59</v>
      </c>
      <c r="I181" s="117">
        <v>12787</v>
      </c>
      <c r="J181" s="117">
        <v>4082</v>
      </c>
      <c r="K181" s="117">
        <f t="shared" si="4"/>
        <v>0</v>
      </c>
      <c r="L181" s="117">
        <v>893</v>
      </c>
      <c r="M181" s="123">
        <f t="shared" si="5"/>
        <v>17762</v>
      </c>
      <c r="N181" s="110"/>
      <c r="O181" s="118">
        <v>0</v>
      </c>
      <c r="P181" s="118">
        <v>0</v>
      </c>
      <c r="Q181" s="122">
        <v>0.18</v>
      </c>
      <c r="R181" s="122">
        <v>8.7712818209417828E-2</v>
      </c>
      <c r="S181" s="121">
        <v>0</v>
      </c>
      <c r="T181" s="110"/>
      <c r="U181" s="120">
        <v>195512</v>
      </c>
      <c r="V181" s="120">
        <v>0</v>
      </c>
      <c r="W181" s="120">
        <v>0</v>
      </c>
      <c r="X181" s="120">
        <v>10350</v>
      </c>
      <c r="Y181" s="120">
        <v>205862</v>
      </c>
      <c r="Z181" s="119" t="e">
        <f>SUMIF($A$10:$A$938,$A181,$Y$10:$Y$938)+SUMIF('[2]17PJ'!$B$10:$K$889,$A181,'[2]17PJ'!K$10:$K$889)</f>
        <v>#VALUE!</v>
      </c>
      <c r="AB181" s="118">
        <v>0</v>
      </c>
      <c r="AC181" s="118">
        <v>0</v>
      </c>
      <c r="AD181" s="117">
        <v>0</v>
      </c>
      <c r="AE181" s="116"/>
    </row>
    <row r="182" spans="1:31" s="105" customFormat="1" x14ac:dyDescent="0.25">
      <c r="A182" s="125">
        <v>429</v>
      </c>
      <c r="B182" s="125">
        <v>429163262</v>
      </c>
      <c r="C182" s="124" t="s">
        <v>114</v>
      </c>
      <c r="D182" s="125">
        <v>163</v>
      </c>
      <c r="E182" s="124" t="s">
        <v>27</v>
      </c>
      <c r="F182" s="125">
        <v>262</v>
      </c>
      <c r="G182" s="124" t="s">
        <v>31</v>
      </c>
      <c r="H182" s="118">
        <v>6.89</v>
      </c>
      <c r="I182" s="117">
        <v>11746</v>
      </c>
      <c r="J182" s="117">
        <v>5415</v>
      </c>
      <c r="K182" s="117">
        <f t="shared" si="4"/>
        <v>0</v>
      </c>
      <c r="L182" s="117">
        <v>893</v>
      </c>
      <c r="M182" s="123">
        <f t="shared" si="5"/>
        <v>18054</v>
      </c>
      <c r="N182" s="110"/>
      <c r="O182" s="118">
        <v>0</v>
      </c>
      <c r="P182" s="118">
        <v>0</v>
      </c>
      <c r="Q182" s="122">
        <v>0.09</v>
      </c>
      <c r="R182" s="122">
        <v>5.2966569410615699E-2</v>
      </c>
      <c r="S182" s="121">
        <v>0</v>
      </c>
      <c r="T182" s="110"/>
      <c r="U182" s="120">
        <v>118239</v>
      </c>
      <c r="V182" s="120">
        <v>0</v>
      </c>
      <c r="W182" s="120">
        <v>0</v>
      </c>
      <c r="X182" s="120">
        <v>6153</v>
      </c>
      <c r="Y182" s="120">
        <v>124392</v>
      </c>
      <c r="Z182" s="119" t="e">
        <f>SUMIF($A$10:$A$938,$A182,$Y$10:$Y$938)+SUMIF('[2]17PJ'!$B$10:$K$889,$A182,'[2]17PJ'!K$10:$K$889)</f>
        <v>#VALUE!</v>
      </c>
      <c r="AB182" s="118">
        <v>0</v>
      </c>
      <c r="AC182" s="118">
        <v>0</v>
      </c>
      <c r="AD182" s="117">
        <v>0</v>
      </c>
      <c r="AE182" s="116"/>
    </row>
    <row r="183" spans="1:31" s="105" customFormat="1" x14ac:dyDescent="0.25">
      <c r="A183" s="125">
        <v>429</v>
      </c>
      <c r="B183" s="125">
        <v>429163291</v>
      </c>
      <c r="C183" s="124" t="s">
        <v>114</v>
      </c>
      <c r="D183" s="125">
        <v>163</v>
      </c>
      <c r="E183" s="124" t="s">
        <v>27</v>
      </c>
      <c r="F183" s="125">
        <v>291</v>
      </c>
      <c r="G183" s="124" t="s">
        <v>118</v>
      </c>
      <c r="H183" s="118">
        <v>7.99</v>
      </c>
      <c r="I183" s="117">
        <v>12771</v>
      </c>
      <c r="J183" s="117">
        <v>7799</v>
      </c>
      <c r="K183" s="117">
        <f t="shared" si="4"/>
        <v>0</v>
      </c>
      <c r="L183" s="117">
        <v>893</v>
      </c>
      <c r="M183" s="123">
        <f t="shared" si="5"/>
        <v>21463</v>
      </c>
      <c r="N183" s="110"/>
      <c r="O183" s="118">
        <v>0</v>
      </c>
      <c r="P183" s="118">
        <v>0</v>
      </c>
      <c r="Q183" s="122">
        <v>0.09</v>
      </c>
      <c r="R183" s="122">
        <v>1.1070899139685432E-2</v>
      </c>
      <c r="S183" s="121">
        <v>0</v>
      </c>
      <c r="T183" s="110"/>
      <c r="U183" s="120">
        <v>164355</v>
      </c>
      <c r="V183" s="120">
        <v>0</v>
      </c>
      <c r="W183" s="120">
        <v>0</v>
      </c>
      <c r="X183" s="120">
        <v>7135</v>
      </c>
      <c r="Y183" s="120">
        <v>171490</v>
      </c>
      <c r="Z183" s="119" t="e">
        <f>SUMIF($A$10:$A$938,$A183,$Y$10:$Y$938)+SUMIF('[2]17PJ'!$B$10:$K$889,$A183,'[2]17PJ'!K$10:$K$889)</f>
        <v>#VALUE!</v>
      </c>
      <c r="AB183" s="118">
        <v>0</v>
      </c>
      <c r="AC183" s="118">
        <v>0</v>
      </c>
      <c r="AD183" s="117">
        <v>0</v>
      </c>
      <c r="AE183" s="116"/>
    </row>
    <row r="184" spans="1:31" s="105" customFormat="1" x14ac:dyDescent="0.25">
      <c r="A184" s="125">
        <v>430</v>
      </c>
      <c r="B184" s="125">
        <v>430170009</v>
      </c>
      <c r="C184" s="124" t="s">
        <v>119</v>
      </c>
      <c r="D184" s="125">
        <v>170</v>
      </c>
      <c r="E184" s="124" t="s">
        <v>87</v>
      </c>
      <c r="F184" s="125">
        <v>9</v>
      </c>
      <c r="G184" s="124" t="s">
        <v>108</v>
      </c>
      <c r="H184" s="118">
        <v>1</v>
      </c>
      <c r="I184" s="117">
        <v>8448</v>
      </c>
      <c r="J184" s="117">
        <v>4785</v>
      </c>
      <c r="K184" s="117">
        <f t="shared" si="4"/>
        <v>0</v>
      </c>
      <c r="L184" s="117">
        <v>893</v>
      </c>
      <c r="M184" s="123">
        <f t="shared" si="5"/>
        <v>14126</v>
      </c>
      <c r="N184" s="110"/>
      <c r="O184" s="118">
        <v>2.4390243902439226E-2</v>
      </c>
      <c r="P184" s="118">
        <v>0</v>
      </c>
      <c r="Q184" s="122">
        <v>0.09</v>
      </c>
      <c r="R184" s="122">
        <v>2.0759903113485335E-3</v>
      </c>
      <c r="S184" s="121">
        <v>0</v>
      </c>
      <c r="T184" s="110"/>
      <c r="U184" s="120">
        <v>12910</v>
      </c>
      <c r="V184" s="120">
        <v>0</v>
      </c>
      <c r="W184" s="120">
        <v>0</v>
      </c>
      <c r="X184" s="120">
        <v>871</v>
      </c>
      <c r="Y184" s="120">
        <v>13781</v>
      </c>
      <c r="Z184" s="119" t="e">
        <f>SUMIF($A$10:$A$938,$A184,$Y$10:$Y$938)+SUMIF('[2]17PJ'!$B$10:$K$889,$A184,'[2]17PJ'!K$10:$K$889)</f>
        <v>#VALUE!</v>
      </c>
      <c r="AB184" s="118">
        <v>0</v>
      </c>
      <c r="AC184" s="118">
        <v>0</v>
      </c>
      <c r="AD184" s="117">
        <v>0</v>
      </c>
      <c r="AE184" s="116"/>
    </row>
    <row r="185" spans="1:31" s="105" customFormat="1" x14ac:dyDescent="0.25">
      <c r="A185" s="125">
        <v>430</v>
      </c>
      <c r="B185" s="125">
        <v>430170014</v>
      </c>
      <c r="C185" s="124" t="s">
        <v>119</v>
      </c>
      <c r="D185" s="125">
        <v>170</v>
      </c>
      <c r="E185" s="124" t="s">
        <v>87</v>
      </c>
      <c r="F185" s="125">
        <v>14</v>
      </c>
      <c r="G185" s="124" t="s">
        <v>83</v>
      </c>
      <c r="H185" s="118">
        <v>13.5</v>
      </c>
      <c r="I185" s="117">
        <v>10191</v>
      </c>
      <c r="J185" s="117">
        <v>3398</v>
      </c>
      <c r="K185" s="117">
        <f t="shared" si="4"/>
        <v>0</v>
      </c>
      <c r="L185" s="117">
        <v>893</v>
      </c>
      <c r="M185" s="123">
        <f t="shared" si="5"/>
        <v>14482</v>
      </c>
      <c r="N185" s="110"/>
      <c r="O185" s="118">
        <v>0.32926829268292945</v>
      </c>
      <c r="P185" s="118">
        <v>0</v>
      </c>
      <c r="Q185" s="122">
        <v>0.09</v>
      </c>
      <c r="R185" s="122">
        <v>9.6676799766543531E-3</v>
      </c>
      <c r="S185" s="121">
        <v>0</v>
      </c>
      <c r="T185" s="110"/>
      <c r="U185" s="120">
        <v>178983</v>
      </c>
      <c r="V185" s="120">
        <v>0</v>
      </c>
      <c r="W185" s="120">
        <v>0</v>
      </c>
      <c r="X185" s="120">
        <v>11759</v>
      </c>
      <c r="Y185" s="120">
        <v>190742</v>
      </c>
      <c r="Z185" s="119" t="e">
        <f>SUMIF($A$10:$A$938,$A185,$Y$10:$Y$938)+SUMIF('[2]17PJ'!$B$10:$K$889,$A185,'[2]17PJ'!K$10:$K$889)</f>
        <v>#VALUE!</v>
      </c>
      <c r="AB185" s="118">
        <v>0</v>
      </c>
      <c r="AC185" s="118">
        <v>0</v>
      </c>
      <c r="AD185" s="117">
        <v>0</v>
      </c>
      <c r="AE185" s="116"/>
    </row>
    <row r="186" spans="1:31" s="105" customFormat="1" x14ac:dyDescent="0.25">
      <c r="A186" s="125">
        <v>430</v>
      </c>
      <c r="B186" s="125">
        <v>430170025</v>
      </c>
      <c r="C186" s="124" t="s">
        <v>119</v>
      </c>
      <c r="D186" s="125">
        <v>170</v>
      </c>
      <c r="E186" s="124" t="s">
        <v>87</v>
      </c>
      <c r="F186" s="125">
        <v>25</v>
      </c>
      <c r="G186" s="124" t="s">
        <v>120</v>
      </c>
      <c r="H186" s="118">
        <v>0.98</v>
      </c>
      <c r="I186" s="117">
        <v>9839</v>
      </c>
      <c r="J186" s="117">
        <v>3407</v>
      </c>
      <c r="K186" s="117">
        <f t="shared" si="4"/>
        <v>0</v>
      </c>
      <c r="L186" s="117">
        <v>893</v>
      </c>
      <c r="M186" s="123">
        <f t="shared" si="5"/>
        <v>14139</v>
      </c>
      <c r="N186" s="110"/>
      <c r="O186" s="118">
        <v>2.3902439024390442E-2</v>
      </c>
      <c r="P186" s="118">
        <v>0</v>
      </c>
      <c r="Q186" s="122">
        <v>0.09</v>
      </c>
      <c r="R186" s="122">
        <v>1.8266437841881231E-2</v>
      </c>
      <c r="S186" s="121">
        <v>0</v>
      </c>
      <c r="T186" s="110"/>
      <c r="U186" s="120">
        <v>12664</v>
      </c>
      <c r="V186" s="120">
        <v>0</v>
      </c>
      <c r="W186" s="120">
        <v>0</v>
      </c>
      <c r="X186" s="120">
        <v>854</v>
      </c>
      <c r="Y186" s="120">
        <v>13518</v>
      </c>
      <c r="Z186" s="119" t="e">
        <f>SUMIF($A$10:$A$938,$A186,$Y$10:$Y$938)+SUMIF('[2]17PJ'!$B$10:$K$889,$A186,'[2]17PJ'!K$10:$K$889)</f>
        <v>#VALUE!</v>
      </c>
      <c r="AB186" s="118">
        <v>0</v>
      </c>
      <c r="AC186" s="118">
        <v>0</v>
      </c>
      <c r="AD186" s="117">
        <v>0</v>
      </c>
      <c r="AE186" s="116"/>
    </row>
    <row r="187" spans="1:31" s="105" customFormat="1" x14ac:dyDescent="0.25">
      <c r="A187" s="125">
        <v>430</v>
      </c>
      <c r="B187" s="125">
        <v>430170031</v>
      </c>
      <c r="C187" s="124" t="s">
        <v>119</v>
      </c>
      <c r="D187" s="125">
        <v>170</v>
      </c>
      <c r="E187" s="124" t="s">
        <v>87</v>
      </c>
      <c r="F187" s="125">
        <v>31</v>
      </c>
      <c r="G187" s="124" t="s">
        <v>101</v>
      </c>
      <c r="H187" s="118">
        <v>1</v>
      </c>
      <c r="I187" s="117">
        <v>10226</v>
      </c>
      <c r="J187" s="117">
        <v>4744</v>
      </c>
      <c r="K187" s="117">
        <f t="shared" si="4"/>
        <v>0</v>
      </c>
      <c r="L187" s="117">
        <v>893</v>
      </c>
      <c r="M187" s="123">
        <f t="shared" si="5"/>
        <v>15863</v>
      </c>
      <c r="N187" s="110"/>
      <c r="O187" s="118">
        <v>2.4390243902439226E-2</v>
      </c>
      <c r="P187" s="118">
        <v>0</v>
      </c>
      <c r="Q187" s="122">
        <v>0.09</v>
      </c>
      <c r="R187" s="122">
        <v>3.0859245332986639E-2</v>
      </c>
      <c r="S187" s="121">
        <v>0</v>
      </c>
      <c r="T187" s="110"/>
      <c r="U187" s="120">
        <v>14605</v>
      </c>
      <c r="V187" s="120">
        <v>0</v>
      </c>
      <c r="W187" s="120">
        <v>0</v>
      </c>
      <c r="X187" s="120">
        <v>871</v>
      </c>
      <c r="Y187" s="120">
        <v>15476</v>
      </c>
      <c r="Z187" s="119" t="e">
        <f>SUMIF($A$10:$A$938,$A187,$Y$10:$Y$938)+SUMIF('[2]17PJ'!$B$10:$K$889,$A187,'[2]17PJ'!K$10:$K$889)</f>
        <v>#VALUE!</v>
      </c>
      <c r="AB187" s="118">
        <v>0</v>
      </c>
      <c r="AC187" s="118">
        <v>0</v>
      </c>
      <c r="AD187" s="117">
        <v>0</v>
      </c>
      <c r="AE187" s="116"/>
    </row>
    <row r="188" spans="1:31" s="105" customFormat="1" x14ac:dyDescent="0.25">
      <c r="A188" s="125">
        <v>430</v>
      </c>
      <c r="B188" s="125">
        <v>430170064</v>
      </c>
      <c r="C188" s="124" t="s">
        <v>119</v>
      </c>
      <c r="D188" s="125">
        <v>170</v>
      </c>
      <c r="E188" s="124" t="s">
        <v>87</v>
      </c>
      <c r="F188" s="125">
        <v>64</v>
      </c>
      <c r="G188" s="124" t="s">
        <v>121</v>
      </c>
      <c r="H188" s="118">
        <v>57.14</v>
      </c>
      <c r="I188" s="117">
        <v>9519</v>
      </c>
      <c r="J188" s="117">
        <v>1519</v>
      </c>
      <c r="K188" s="117">
        <f t="shared" si="4"/>
        <v>0</v>
      </c>
      <c r="L188" s="117">
        <v>893</v>
      </c>
      <c r="M188" s="123">
        <f t="shared" si="5"/>
        <v>11931</v>
      </c>
      <c r="N188" s="110"/>
      <c r="O188" s="118">
        <v>1.3936585365853786</v>
      </c>
      <c r="P188" s="118">
        <v>0</v>
      </c>
      <c r="Q188" s="122">
        <v>0.18</v>
      </c>
      <c r="R188" s="122">
        <v>2.6255390850916226E-2</v>
      </c>
      <c r="S188" s="121">
        <v>0</v>
      </c>
      <c r="T188" s="110"/>
      <c r="U188" s="120">
        <v>615340</v>
      </c>
      <c r="V188" s="120">
        <v>0</v>
      </c>
      <c r="W188" s="120">
        <v>0</v>
      </c>
      <c r="X188" s="120">
        <v>49769</v>
      </c>
      <c r="Y188" s="120">
        <v>665109</v>
      </c>
      <c r="Z188" s="119" t="e">
        <f>SUMIF($A$10:$A$938,$A188,$Y$10:$Y$938)+SUMIF('[2]17PJ'!$B$10:$K$889,$A188,'[2]17PJ'!K$10:$K$889)</f>
        <v>#VALUE!</v>
      </c>
      <c r="AB188" s="118">
        <v>0</v>
      </c>
      <c r="AC188" s="118">
        <v>0</v>
      </c>
      <c r="AD188" s="117">
        <v>0</v>
      </c>
      <c r="AE188" s="116"/>
    </row>
    <row r="189" spans="1:31" s="105" customFormat="1" x14ac:dyDescent="0.25">
      <c r="A189" s="125">
        <v>430</v>
      </c>
      <c r="B189" s="125">
        <v>430170100</v>
      </c>
      <c r="C189" s="124" t="s">
        <v>119</v>
      </c>
      <c r="D189" s="125">
        <v>170</v>
      </c>
      <c r="E189" s="124" t="s">
        <v>87</v>
      </c>
      <c r="F189" s="125">
        <v>100</v>
      </c>
      <c r="G189" s="124" t="s">
        <v>79</v>
      </c>
      <c r="H189" s="118">
        <v>24</v>
      </c>
      <c r="I189" s="117">
        <v>9884</v>
      </c>
      <c r="J189" s="117">
        <v>5079</v>
      </c>
      <c r="K189" s="117">
        <f t="shared" si="4"/>
        <v>0</v>
      </c>
      <c r="L189" s="117">
        <v>893</v>
      </c>
      <c r="M189" s="123">
        <f t="shared" si="5"/>
        <v>15856</v>
      </c>
      <c r="N189" s="110"/>
      <c r="O189" s="118">
        <v>0.58536585365854144</v>
      </c>
      <c r="P189" s="118">
        <v>0</v>
      </c>
      <c r="Q189" s="122">
        <v>0.09</v>
      </c>
      <c r="R189" s="122">
        <v>3.1256891479000334E-2</v>
      </c>
      <c r="S189" s="121">
        <v>0</v>
      </c>
      <c r="T189" s="110"/>
      <c r="U189" s="120">
        <v>350352</v>
      </c>
      <c r="V189" s="120">
        <v>0</v>
      </c>
      <c r="W189" s="120">
        <v>0</v>
      </c>
      <c r="X189" s="120">
        <v>20904</v>
      </c>
      <c r="Y189" s="120">
        <v>371256</v>
      </c>
      <c r="Z189" s="119" t="e">
        <f>SUMIF($A$10:$A$938,$A189,$Y$10:$Y$938)+SUMIF('[2]17PJ'!$B$10:$K$889,$A189,'[2]17PJ'!K$10:$K$889)</f>
        <v>#VALUE!</v>
      </c>
      <c r="AB189" s="118">
        <v>0</v>
      </c>
      <c r="AC189" s="118">
        <v>0</v>
      </c>
      <c r="AD189" s="117">
        <v>0</v>
      </c>
      <c r="AE189" s="116"/>
    </row>
    <row r="190" spans="1:31" s="105" customFormat="1" x14ac:dyDescent="0.25">
      <c r="A190" s="125">
        <v>430</v>
      </c>
      <c r="B190" s="125">
        <v>430170101</v>
      </c>
      <c r="C190" s="124" t="s">
        <v>119</v>
      </c>
      <c r="D190" s="125">
        <v>170</v>
      </c>
      <c r="E190" s="124" t="s">
        <v>87</v>
      </c>
      <c r="F190" s="125">
        <v>101</v>
      </c>
      <c r="G190" s="124" t="s">
        <v>84</v>
      </c>
      <c r="H190" s="118">
        <v>0.5</v>
      </c>
      <c r="I190" s="117">
        <v>8448</v>
      </c>
      <c r="J190" s="117">
        <v>1934</v>
      </c>
      <c r="K190" s="117">
        <f t="shared" si="4"/>
        <v>0</v>
      </c>
      <c r="L190" s="117">
        <v>893</v>
      </c>
      <c r="M190" s="123">
        <f t="shared" si="5"/>
        <v>11275</v>
      </c>
      <c r="N190" s="110"/>
      <c r="O190" s="118">
        <v>1.2195121951219613E-2</v>
      </c>
      <c r="P190" s="118">
        <v>0</v>
      </c>
      <c r="Q190" s="122">
        <v>0.09</v>
      </c>
      <c r="R190" s="122">
        <v>4.9836865172888503E-2</v>
      </c>
      <c r="S190" s="121">
        <v>0</v>
      </c>
      <c r="T190" s="110"/>
      <c r="U190" s="120">
        <v>5064</v>
      </c>
      <c r="V190" s="120">
        <v>0</v>
      </c>
      <c r="W190" s="120">
        <v>0</v>
      </c>
      <c r="X190" s="120">
        <v>436</v>
      </c>
      <c r="Y190" s="120">
        <v>5500</v>
      </c>
      <c r="Z190" s="119" t="e">
        <f>SUMIF($A$10:$A$938,$A190,$Y$10:$Y$938)+SUMIF('[2]17PJ'!$B$10:$K$889,$A190,'[2]17PJ'!K$10:$K$889)</f>
        <v>#VALUE!</v>
      </c>
      <c r="AB190" s="118">
        <v>0</v>
      </c>
      <c r="AC190" s="118">
        <v>0</v>
      </c>
      <c r="AD190" s="117">
        <v>0</v>
      </c>
      <c r="AE190" s="116"/>
    </row>
    <row r="191" spans="1:31" s="105" customFormat="1" x14ac:dyDescent="0.25">
      <c r="A191" s="125">
        <v>430</v>
      </c>
      <c r="B191" s="125">
        <v>430170110</v>
      </c>
      <c r="C191" s="124" t="s">
        <v>119</v>
      </c>
      <c r="D191" s="125">
        <v>170</v>
      </c>
      <c r="E191" s="124" t="s">
        <v>87</v>
      </c>
      <c r="F191" s="125">
        <v>110</v>
      </c>
      <c r="G191" s="124" t="s">
        <v>122</v>
      </c>
      <c r="H191" s="118">
        <v>23.96</v>
      </c>
      <c r="I191" s="117">
        <v>9929</v>
      </c>
      <c r="J191" s="117">
        <v>1843</v>
      </c>
      <c r="K191" s="117">
        <f t="shared" si="4"/>
        <v>0</v>
      </c>
      <c r="L191" s="117">
        <v>893</v>
      </c>
      <c r="M191" s="123">
        <f t="shared" si="5"/>
        <v>12665</v>
      </c>
      <c r="N191" s="110"/>
      <c r="O191" s="118">
        <v>0.58439024390244387</v>
      </c>
      <c r="P191" s="118">
        <v>0</v>
      </c>
      <c r="Q191" s="122">
        <v>0.09</v>
      </c>
      <c r="R191" s="122">
        <v>8.4075756412868678E-3</v>
      </c>
      <c r="S191" s="121">
        <v>0</v>
      </c>
      <c r="T191" s="110"/>
      <c r="U191" s="120">
        <v>275180</v>
      </c>
      <c r="V191" s="120">
        <v>0</v>
      </c>
      <c r="W191" s="120">
        <v>0</v>
      </c>
      <c r="X191" s="120">
        <v>20870</v>
      </c>
      <c r="Y191" s="120">
        <v>296050</v>
      </c>
      <c r="Z191" s="119" t="e">
        <f>SUMIF($A$10:$A$938,$A191,$Y$10:$Y$938)+SUMIF('[2]17PJ'!$B$10:$K$889,$A191,'[2]17PJ'!K$10:$K$889)</f>
        <v>#VALUE!</v>
      </c>
      <c r="AB191" s="118">
        <v>0</v>
      </c>
      <c r="AC191" s="118">
        <v>0</v>
      </c>
      <c r="AD191" s="117">
        <v>0</v>
      </c>
      <c r="AE191" s="116"/>
    </row>
    <row r="192" spans="1:31" s="105" customFormat="1" x14ac:dyDescent="0.25">
      <c r="A192" s="125">
        <v>430</v>
      </c>
      <c r="B192" s="125">
        <v>430170136</v>
      </c>
      <c r="C192" s="124" t="s">
        <v>119</v>
      </c>
      <c r="D192" s="125">
        <v>170</v>
      </c>
      <c r="E192" s="124" t="s">
        <v>87</v>
      </c>
      <c r="F192" s="125">
        <v>136</v>
      </c>
      <c r="G192" s="124" t="s">
        <v>85</v>
      </c>
      <c r="H192" s="118">
        <v>1</v>
      </c>
      <c r="I192" s="117">
        <v>10226</v>
      </c>
      <c r="J192" s="117">
        <v>3355</v>
      </c>
      <c r="K192" s="117">
        <f t="shared" si="4"/>
        <v>0</v>
      </c>
      <c r="L192" s="117">
        <v>893</v>
      </c>
      <c r="M192" s="123">
        <f t="shared" si="5"/>
        <v>14474</v>
      </c>
      <c r="N192" s="110"/>
      <c r="O192" s="118">
        <v>2.4390243902439226E-2</v>
      </c>
      <c r="P192" s="118">
        <v>0</v>
      </c>
      <c r="Q192" s="122">
        <v>0.09</v>
      </c>
      <c r="R192" s="122">
        <v>3.8630420991725041E-3</v>
      </c>
      <c r="S192" s="121">
        <v>0</v>
      </c>
      <c r="T192" s="110"/>
      <c r="U192" s="120">
        <v>13250</v>
      </c>
      <c r="V192" s="120">
        <v>0</v>
      </c>
      <c r="W192" s="120">
        <v>0</v>
      </c>
      <c r="X192" s="120">
        <v>871</v>
      </c>
      <c r="Y192" s="120">
        <v>14121</v>
      </c>
      <c r="Z192" s="119" t="e">
        <f>SUMIF($A$10:$A$938,$A192,$Y$10:$Y$938)+SUMIF('[2]17PJ'!$B$10:$K$889,$A192,'[2]17PJ'!K$10:$K$889)</f>
        <v>#VALUE!</v>
      </c>
      <c r="AB192" s="118">
        <v>0</v>
      </c>
      <c r="AC192" s="118">
        <v>0</v>
      </c>
      <c r="AD192" s="117">
        <v>0</v>
      </c>
      <c r="AE192" s="116"/>
    </row>
    <row r="193" spans="1:31" s="105" customFormat="1" x14ac:dyDescent="0.25">
      <c r="A193" s="125">
        <v>430</v>
      </c>
      <c r="B193" s="125">
        <v>430170139</v>
      </c>
      <c r="C193" s="124" t="s">
        <v>119</v>
      </c>
      <c r="D193" s="125">
        <v>170</v>
      </c>
      <c r="E193" s="124" t="s">
        <v>87</v>
      </c>
      <c r="F193" s="125">
        <v>139</v>
      </c>
      <c r="G193" s="124" t="s">
        <v>86</v>
      </c>
      <c r="H193" s="118">
        <v>8.02</v>
      </c>
      <c r="I193" s="117">
        <v>9972</v>
      </c>
      <c r="J193" s="117">
        <v>3978</v>
      </c>
      <c r="K193" s="117">
        <f t="shared" si="4"/>
        <v>0</v>
      </c>
      <c r="L193" s="117">
        <v>893</v>
      </c>
      <c r="M193" s="123">
        <f t="shared" si="5"/>
        <v>14843</v>
      </c>
      <c r="N193" s="110"/>
      <c r="O193" s="118">
        <v>0.19560975609756259</v>
      </c>
      <c r="P193" s="118">
        <v>0</v>
      </c>
      <c r="Q193" s="122">
        <v>0.09</v>
      </c>
      <c r="R193" s="122">
        <v>3.4626982599907357E-3</v>
      </c>
      <c r="S193" s="121">
        <v>0</v>
      </c>
      <c r="T193" s="110"/>
      <c r="U193" s="120">
        <v>109152</v>
      </c>
      <c r="V193" s="120">
        <v>0</v>
      </c>
      <c r="W193" s="120">
        <v>0</v>
      </c>
      <c r="X193" s="120">
        <v>6986</v>
      </c>
      <c r="Y193" s="120">
        <v>116138</v>
      </c>
      <c r="Z193" s="119" t="e">
        <f>SUMIF($A$10:$A$938,$A193,$Y$10:$Y$938)+SUMIF('[2]17PJ'!$B$10:$K$889,$A193,'[2]17PJ'!K$10:$K$889)</f>
        <v>#VALUE!</v>
      </c>
      <c r="AB193" s="118">
        <v>0</v>
      </c>
      <c r="AC193" s="118">
        <v>0</v>
      </c>
      <c r="AD193" s="117">
        <v>0</v>
      </c>
      <c r="AE193" s="116"/>
    </row>
    <row r="194" spans="1:31" s="105" customFormat="1" x14ac:dyDescent="0.25">
      <c r="A194" s="125">
        <v>430</v>
      </c>
      <c r="B194" s="125">
        <v>430170141</v>
      </c>
      <c r="C194" s="124" t="s">
        <v>119</v>
      </c>
      <c r="D194" s="125">
        <v>170</v>
      </c>
      <c r="E194" s="124" t="s">
        <v>87</v>
      </c>
      <c r="F194" s="125">
        <v>141</v>
      </c>
      <c r="G194" s="124" t="s">
        <v>123</v>
      </c>
      <c r="H194" s="118">
        <v>119.32999999999998</v>
      </c>
      <c r="I194" s="117">
        <v>9629</v>
      </c>
      <c r="J194" s="117">
        <v>4511</v>
      </c>
      <c r="K194" s="117">
        <f t="shared" si="4"/>
        <v>0</v>
      </c>
      <c r="L194" s="117">
        <v>893</v>
      </c>
      <c r="M194" s="123">
        <f t="shared" si="5"/>
        <v>15033</v>
      </c>
      <c r="N194" s="110"/>
      <c r="O194" s="118">
        <v>2.9104878048780685</v>
      </c>
      <c r="P194" s="118">
        <v>0</v>
      </c>
      <c r="Q194" s="122">
        <v>0.09</v>
      </c>
      <c r="R194" s="122">
        <v>3.8689956813139532E-2</v>
      </c>
      <c r="S194" s="121">
        <v>0</v>
      </c>
      <c r="T194" s="110"/>
      <c r="U194" s="120">
        <v>1646157</v>
      </c>
      <c r="V194" s="120">
        <v>0</v>
      </c>
      <c r="W194" s="120">
        <v>0</v>
      </c>
      <c r="X194" s="120">
        <v>103940</v>
      </c>
      <c r="Y194" s="120">
        <v>1750097</v>
      </c>
      <c r="Z194" s="119" t="e">
        <f>SUMIF($A$10:$A$938,$A194,$Y$10:$Y$938)+SUMIF('[2]17PJ'!$B$10:$K$889,$A194,'[2]17PJ'!K$10:$K$889)</f>
        <v>#VALUE!</v>
      </c>
      <c r="AB194" s="118">
        <v>0</v>
      </c>
      <c r="AC194" s="118">
        <v>0</v>
      </c>
      <c r="AD194" s="117">
        <v>0</v>
      </c>
      <c r="AE194" s="116"/>
    </row>
    <row r="195" spans="1:31" s="105" customFormat="1" x14ac:dyDescent="0.25">
      <c r="A195" s="125">
        <v>430</v>
      </c>
      <c r="B195" s="125">
        <v>430170153</v>
      </c>
      <c r="C195" s="124" t="s">
        <v>119</v>
      </c>
      <c r="D195" s="125">
        <v>170</v>
      </c>
      <c r="E195" s="124" t="s">
        <v>87</v>
      </c>
      <c r="F195" s="125">
        <v>153</v>
      </c>
      <c r="G195" s="124" t="s">
        <v>124</v>
      </c>
      <c r="H195" s="118">
        <v>2</v>
      </c>
      <c r="I195" s="117">
        <v>11066</v>
      </c>
      <c r="J195" s="117">
        <v>586</v>
      </c>
      <c r="K195" s="117">
        <f t="shared" si="4"/>
        <v>0</v>
      </c>
      <c r="L195" s="117">
        <v>893</v>
      </c>
      <c r="M195" s="123">
        <f t="shared" si="5"/>
        <v>12545</v>
      </c>
      <c r="N195" s="110"/>
      <c r="O195" s="118">
        <v>4.8780487804878453E-2</v>
      </c>
      <c r="P195" s="118">
        <v>0</v>
      </c>
      <c r="Q195" s="122">
        <v>0.09</v>
      </c>
      <c r="R195" s="122">
        <v>1.3064621745680596E-2</v>
      </c>
      <c r="S195" s="121">
        <v>0</v>
      </c>
      <c r="T195" s="110"/>
      <c r="U195" s="120">
        <v>22736</v>
      </c>
      <c r="V195" s="120">
        <v>0</v>
      </c>
      <c r="W195" s="120">
        <v>0</v>
      </c>
      <c r="X195" s="120">
        <v>1742</v>
      </c>
      <c r="Y195" s="120">
        <v>24478</v>
      </c>
      <c r="Z195" s="119" t="e">
        <f>SUMIF($A$10:$A$938,$A195,$Y$10:$Y$938)+SUMIF('[2]17PJ'!$B$10:$K$889,$A195,'[2]17PJ'!K$10:$K$889)</f>
        <v>#VALUE!</v>
      </c>
      <c r="AB195" s="118">
        <v>0</v>
      </c>
      <c r="AC195" s="118">
        <v>0</v>
      </c>
      <c r="AD195" s="117">
        <v>0</v>
      </c>
      <c r="AE195" s="116"/>
    </row>
    <row r="196" spans="1:31" s="105" customFormat="1" x14ac:dyDescent="0.25">
      <c r="A196" s="125">
        <v>430</v>
      </c>
      <c r="B196" s="125">
        <v>430170158</v>
      </c>
      <c r="C196" s="124" t="s">
        <v>119</v>
      </c>
      <c r="D196" s="125">
        <v>170</v>
      </c>
      <c r="E196" s="124" t="s">
        <v>87</v>
      </c>
      <c r="F196" s="125">
        <v>158</v>
      </c>
      <c r="G196" s="124" t="s">
        <v>125</v>
      </c>
      <c r="H196" s="118">
        <v>2</v>
      </c>
      <c r="I196" s="117">
        <v>9337</v>
      </c>
      <c r="J196" s="117">
        <v>4600</v>
      </c>
      <c r="K196" s="117">
        <f t="shared" si="4"/>
        <v>0</v>
      </c>
      <c r="L196" s="117">
        <v>893</v>
      </c>
      <c r="M196" s="123">
        <f t="shared" si="5"/>
        <v>14830</v>
      </c>
      <c r="N196" s="110"/>
      <c r="O196" s="118">
        <v>4.8780487804878453E-2</v>
      </c>
      <c r="P196" s="118">
        <v>0</v>
      </c>
      <c r="Q196" s="122">
        <v>0.09</v>
      </c>
      <c r="R196" s="122">
        <v>3.3372491763020873E-2</v>
      </c>
      <c r="S196" s="121">
        <v>0</v>
      </c>
      <c r="T196" s="110"/>
      <c r="U196" s="120">
        <v>27194</v>
      </c>
      <c r="V196" s="120">
        <v>0</v>
      </c>
      <c r="W196" s="120">
        <v>0</v>
      </c>
      <c r="X196" s="120">
        <v>1742</v>
      </c>
      <c r="Y196" s="120">
        <v>28936</v>
      </c>
      <c r="Z196" s="119" t="e">
        <f>SUMIF($A$10:$A$938,$A196,$Y$10:$Y$938)+SUMIF('[2]17PJ'!$B$10:$K$889,$A196,'[2]17PJ'!K$10:$K$889)</f>
        <v>#VALUE!</v>
      </c>
      <c r="AB196" s="118">
        <v>0</v>
      </c>
      <c r="AC196" s="118">
        <v>0</v>
      </c>
      <c r="AD196" s="117">
        <v>0</v>
      </c>
      <c r="AE196" s="116"/>
    </row>
    <row r="197" spans="1:31" s="105" customFormat="1" x14ac:dyDescent="0.25">
      <c r="A197" s="125">
        <v>430</v>
      </c>
      <c r="B197" s="125">
        <v>430170170</v>
      </c>
      <c r="C197" s="124" t="s">
        <v>119</v>
      </c>
      <c r="D197" s="125">
        <v>170</v>
      </c>
      <c r="E197" s="124" t="s">
        <v>87</v>
      </c>
      <c r="F197" s="125">
        <v>170</v>
      </c>
      <c r="G197" s="124" t="s">
        <v>87</v>
      </c>
      <c r="H197" s="118">
        <v>556.90000000000009</v>
      </c>
      <c r="I197" s="117">
        <v>9677</v>
      </c>
      <c r="J197" s="117">
        <v>3780</v>
      </c>
      <c r="K197" s="117">
        <f t="shared" si="4"/>
        <v>0</v>
      </c>
      <c r="L197" s="117">
        <v>893</v>
      </c>
      <c r="M197" s="123">
        <f t="shared" si="5"/>
        <v>14350</v>
      </c>
      <c r="N197" s="110"/>
      <c r="O197" s="118">
        <v>13.582926829268523</v>
      </c>
      <c r="P197" s="118">
        <v>0</v>
      </c>
      <c r="Q197" s="122">
        <v>0.09</v>
      </c>
      <c r="R197" s="122">
        <v>8.9350920886556662E-2</v>
      </c>
      <c r="S197" s="121">
        <v>0</v>
      </c>
      <c r="T197" s="110"/>
      <c r="U197" s="120">
        <v>7311531</v>
      </c>
      <c r="V197" s="120">
        <v>0</v>
      </c>
      <c r="W197" s="120">
        <v>0</v>
      </c>
      <c r="X197" s="120">
        <v>485069</v>
      </c>
      <c r="Y197" s="120">
        <v>7796600</v>
      </c>
      <c r="Z197" s="119" t="e">
        <f>SUMIF($A$10:$A$938,$A197,$Y$10:$Y$938)+SUMIF('[2]17PJ'!$B$10:$K$889,$A197,'[2]17PJ'!K$10:$K$889)</f>
        <v>#VALUE!</v>
      </c>
      <c r="AB197" s="118">
        <v>32.25</v>
      </c>
      <c r="AC197" s="118">
        <v>0</v>
      </c>
      <c r="AD197" s="117">
        <v>0</v>
      </c>
      <c r="AE197" s="116"/>
    </row>
    <row r="198" spans="1:31" s="105" customFormat="1" x14ac:dyDescent="0.25">
      <c r="A198" s="125">
        <v>430</v>
      </c>
      <c r="B198" s="125">
        <v>430170174</v>
      </c>
      <c r="C198" s="124" t="s">
        <v>119</v>
      </c>
      <c r="D198" s="125">
        <v>170</v>
      </c>
      <c r="E198" s="124" t="s">
        <v>87</v>
      </c>
      <c r="F198" s="125">
        <v>174</v>
      </c>
      <c r="G198" s="124" t="s">
        <v>126</v>
      </c>
      <c r="H198" s="118">
        <v>43.15</v>
      </c>
      <c r="I198" s="117">
        <v>9208</v>
      </c>
      <c r="J198" s="117">
        <v>3654</v>
      </c>
      <c r="K198" s="117">
        <f t="shared" si="4"/>
        <v>0</v>
      </c>
      <c r="L198" s="117">
        <v>893</v>
      </c>
      <c r="M198" s="123">
        <f t="shared" si="5"/>
        <v>13755</v>
      </c>
      <c r="N198" s="110"/>
      <c r="O198" s="118">
        <v>1.0524390243902533</v>
      </c>
      <c r="P198" s="118">
        <v>0</v>
      </c>
      <c r="Q198" s="122">
        <v>0.09</v>
      </c>
      <c r="R198" s="122">
        <v>2.8058366023205345E-2</v>
      </c>
      <c r="S198" s="121">
        <v>0</v>
      </c>
      <c r="T198" s="110"/>
      <c r="U198" s="120">
        <v>541447</v>
      </c>
      <c r="V198" s="120">
        <v>0</v>
      </c>
      <c r="W198" s="120">
        <v>0</v>
      </c>
      <c r="X198" s="120">
        <v>37584</v>
      </c>
      <c r="Y198" s="120">
        <v>579031</v>
      </c>
      <c r="Z198" s="119" t="e">
        <f>SUMIF($A$10:$A$938,$A198,$Y$10:$Y$938)+SUMIF('[2]17PJ'!$B$10:$K$889,$A198,'[2]17PJ'!K$10:$K$889)</f>
        <v>#VALUE!</v>
      </c>
      <c r="AB198" s="118">
        <v>0</v>
      </c>
      <c r="AC198" s="118">
        <v>0</v>
      </c>
      <c r="AD198" s="117">
        <v>0</v>
      </c>
      <c r="AE198" s="116"/>
    </row>
    <row r="199" spans="1:31" s="105" customFormat="1" x14ac:dyDescent="0.25">
      <c r="A199" s="125">
        <v>430</v>
      </c>
      <c r="B199" s="125">
        <v>430170177</v>
      </c>
      <c r="C199" s="124" t="s">
        <v>119</v>
      </c>
      <c r="D199" s="125">
        <v>170</v>
      </c>
      <c r="E199" s="124" t="s">
        <v>87</v>
      </c>
      <c r="F199" s="125">
        <v>177</v>
      </c>
      <c r="G199" s="124" t="s">
        <v>127</v>
      </c>
      <c r="H199" s="118">
        <v>1</v>
      </c>
      <c r="I199" s="117">
        <v>10226</v>
      </c>
      <c r="J199" s="117">
        <v>3761</v>
      </c>
      <c r="K199" s="117">
        <f t="shared" si="4"/>
        <v>0</v>
      </c>
      <c r="L199" s="117">
        <v>893</v>
      </c>
      <c r="M199" s="123">
        <f t="shared" si="5"/>
        <v>14880</v>
      </c>
      <c r="N199" s="110"/>
      <c r="O199" s="118">
        <v>2.4390243902439226E-2</v>
      </c>
      <c r="P199" s="118">
        <v>0</v>
      </c>
      <c r="Q199" s="122">
        <v>0.09</v>
      </c>
      <c r="R199" s="122">
        <v>5.4522435519441101E-3</v>
      </c>
      <c r="S199" s="121">
        <v>0</v>
      </c>
      <c r="T199" s="110"/>
      <c r="U199" s="120">
        <v>13646</v>
      </c>
      <c r="V199" s="120">
        <v>0</v>
      </c>
      <c r="W199" s="120">
        <v>0</v>
      </c>
      <c r="X199" s="120">
        <v>871</v>
      </c>
      <c r="Y199" s="120">
        <v>14517</v>
      </c>
      <c r="Z199" s="119" t="e">
        <f>SUMIF($A$10:$A$938,$A199,$Y$10:$Y$938)+SUMIF('[2]17PJ'!$B$10:$K$889,$A199,'[2]17PJ'!K$10:$K$889)</f>
        <v>#VALUE!</v>
      </c>
      <c r="AB199" s="118">
        <v>0</v>
      </c>
      <c r="AC199" s="118">
        <v>0</v>
      </c>
      <c r="AD199" s="117">
        <v>0</v>
      </c>
      <c r="AE199" s="116"/>
    </row>
    <row r="200" spans="1:31" s="105" customFormat="1" x14ac:dyDescent="0.25">
      <c r="A200" s="125">
        <v>430</v>
      </c>
      <c r="B200" s="125">
        <v>430170185</v>
      </c>
      <c r="C200" s="124" t="s">
        <v>119</v>
      </c>
      <c r="D200" s="125">
        <v>170</v>
      </c>
      <c r="E200" s="124" t="s">
        <v>87</v>
      </c>
      <c r="F200" s="125">
        <v>185</v>
      </c>
      <c r="G200" s="124" t="s">
        <v>88</v>
      </c>
      <c r="H200" s="118">
        <v>1</v>
      </c>
      <c r="I200" s="117">
        <v>10930</v>
      </c>
      <c r="J200" s="117">
        <v>2048</v>
      </c>
      <c r="K200" s="117">
        <f t="shared" si="4"/>
        <v>0</v>
      </c>
      <c r="L200" s="117">
        <v>893</v>
      </c>
      <c r="M200" s="123">
        <f t="shared" si="5"/>
        <v>13871</v>
      </c>
      <c r="N200" s="110"/>
      <c r="O200" s="118">
        <v>2.4390243902439226E-2</v>
      </c>
      <c r="P200" s="118">
        <v>0</v>
      </c>
      <c r="Q200" s="122">
        <v>0.09</v>
      </c>
      <c r="R200" s="122">
        <v>5.2702888037423779E-3</v>
      </c>
      <c r="S200" s="121">
        <v>0</v>
      </c>
      <c r="T200" s="110"/>
      <c r="U200" s="120">
        <v>12661</v>
      </c>
      <c r="V200" s="120">
        <v>0</v>
      </c>
      <c r="W200" s="120">
        <v>0</v>
      </c>
      <c r="X200" s="120">
        <v>871</v>
      </c>
      <c r="Y200" s="120">
        <v>13532</v>
      </c>
      <c r="Z200" s="119" t="e">
        <f>SUMIF($A$10:$A$938,$A200,$Y$10:$Y$938)+SUMIF('[2]17PJ'!$B$10:$K$889,$A200,'[2]17PJ'!K$10:$K$889)</f>
        <v>#VALUE!</v>
      </c>
      <c r="AB200" s="118">
        <v>0</v>
      </c>
      <c r="AC200" s="118">
        <v>0</v>
      </c>
      <c r="AD200" s="117">
        <v>0</v>
      </c>
      <c r="AE200" s="116"/>
    </row>
    <row r="201" spans="1:31" s="105" customFormat="1" x14ac:dyDescent="0.25">
      <c r="A201" s="125">
        <v>430</v>
      </c>
      <c r="B201" s="125">
        <v>430170198</v>
      </c>
      <c r="C201" s="124" t="s">
        <v>119</v>
      </c>
      <c r="D201" s="125">
        <v>170</v>
      </c>
      <c r="E201" s="124" t="s">
        <v>87</v>
      </c>
      <c r="F201" s="125">
        <v>198</v>
      </c>
      <c r="G201" s="124" t="s">
        <v>39</v>
      </c>
      <c r="H201" s="118">
        <v>4</v>
      </c>
      <c r="I201" s="117">
        <v>9781</v>
      </c>
      <c r="J201" s="117">
        <v>3933</v>
      </c>
      <c r="K201" s="117">
        <f t="shared" si="4"/>
        <v>0</v>
      </c>
      <c r="L201" s="117">
        <v>893</v>
      </c>
      <c r="M201" s="123">
        <f t="shared" si="5"/>
        <v>14607</v>
      </c>
      <c r="N201" s="110"/>
      <c r="O201" s="118">
        <v>9.7560975609756906E-2</v>
      </c>
      <c r="P201" s="118">
        <v>0</v>
      </c>
      <c r="Q201" s="122">
        <v>0.09</v>
      </c>
      <c r="R201" s="122">
        <v>4.8293990632196065E-3</v>
      </c>
      <c r="S201" s="121">
        <v>0</v>
      </c>
      <c r="T201" s="110"/>
      <c r="U201" s="120">
        <v>53520</v>
      </c>
      <c r="V201" s="120">
        <v>0</v>
      </c>
      <c r="W201" s="120">
        <v>0</v>
      </c>
      <c r="X201" s="120">
        <v>3484</v>
      </c>
      <c r="Y201" s="120">
        <v>57004</v>
      </c>
      <c r="Z201" s="119" t="e">
        <f>SUMIF($A$10:$A$938,$A201,$Y$10:$Y$938)+SUMIF('[2]17PJ'!$B$10:$K$889,$A201,'[2]17PJ'!K$10:$K$889)</f>
        <v>#VALUE!</v>
      </c>
      <c r="AB201" s="118">
        <v>0</v>
      </c>
      <c r="AC201" s="118">
        <v>0</v>
      </c>
      <c r="AD201" s="117">
        <v>0</v>
      </c>
      <c r="AE201" s="116"/>
    </row>
    <row r="202" spans="1:31" s="105" customFormat="1" x14ac:dyDescent="0.25">
      <c r="A202" s="125">
        <v>430</v>
      </c>
      <c r="B202" s="125">
        <v>430170213</v>
      </c>
      <c r="C202" s="124" t="s">
        <v>119</v>
      </c>
      <c r="D202" s="125">
        <v>170</v>
      </c>
      <c r="E202" s="124" t="s">
        <v>87</v>
      </c>
      <c r="F202" s="125">
        <v>213</v>
      </c>
      <c r="G202" s="124" t="s">
        <v>128</v>
      </c>
      <c r="H202" s="118">
        <v>2.76</v>
      </c>
      <c r="I202" s="117">
        <v>9145</v>
      </c>
      <c r="J202" s="117">
        <v>7104</v>
      </c>
      <c r="K202" s="117">
        <f t="shared" si="4"/>
        <v>0</v>
      </c>
      <c r="L202" s="117">
        <v>893</v>
      </c>
      <c r="M202" s="123">
        <f t="shared" si="5"/>
        <v>17142</v>
      </c>
      <c r="N202" s="110"/>
      <c r="O202" s="118">
        <v>6.7317073170732267E-2</v>
      </c>
      <c r="P202" s="118">
        <v>0</v>
      </c>
      <c r="Q202" s="122">
        <v>0.09</v>
      </c>
      <c r="R202" s="122">
        <v>1.593625380904884E-3</v>
      </c>
      <c r="S202" s="121">
        <v>0</v>
      </c>
      <c r="T202" s="110"/>
      <c r="U202" s="120">
        <v>43754</v>
      </c>
      <c r="V202" s="120">
        <v>0</v>
      </c>
      <c r="W202" s="120">
        <v>0</v>
      </c>
      <c r="X202" s="120">
        <v>2404</v>
      </c>
      <c r="Y202" s="120">
        <v>46158</v>
      </c>
      <c r="Z202" s="119" t="e">
        <f>SUMIF($A$10:$A$938,$A202,$Y$10:$Y$938)+SUMIF('[2]17PJ'!$B$10:$K$889,$A202,'[2]17PJ'!K$10:$K$889)</f>
        <v>#VALUE!</v>
      </c>
      <c r="AB202" s="118">
        <v>0</v>
      </c>
      <c r="AC202" s="118">
        <v>0</v>
      </c>
      <c r="AD202" s="117">
        <v>0</v>
      </c>
      <c r="AE202" s="116"/>
    </row>
    <row r="203" spans="1:31" s="105" customFormat="1" x14ac:dyDescent="0.25">
      <c r="A203" s="125">
        <v>430</v>
      </c>
      <c r="B203" s="125">
        <v>430170271</v>
      </c>
      <c r="C203" s="124" t="s">
        <v>119</v>
      </c>
      <c r="D203" s="125">
        <v>170</v>
      </c>
      <c r="E203" s="124" t="s">
        <v>87</v>
      </c>
      <c r="F203" s="125">
        <v>271</v>
      </c>
      <c r="G203" s="124" t="s">
        <v>129</v>
      </c>
      <c r="H203" s="118">
        <v>29.58</v>
      </c>
      <c r="I203" s="117">
        <v>9965</v>
      </c>
      <c r="J203" s="117">
        <v>2791</v>
      </c>
      <c r="K203" s="117">
        <f t="shared" ref="K203:K266" si="6">IFERROR(V203/H203,0)</f>
        <v>0</v>
      </c>
      <c r="L203" s="117">
        <v>893</v>
      </c>
      <c r="M203" s="123">
        <f t="shared" ref="M203:M266" si="7">SUM(I203:L203)</f>
        <v>13649</v>
      </c>
      <c r="N203" s="110"/>
      <c r="O203" s="118">
        <v>0.72146341463415242</v>
      </c>
      <c r="P203" s="118">
        <v>0</v>
      </c>
      <c r="Q203" s="122">
        <v>0.09</v>
      </c>
      <c r="R203" s="122">
        <v>5.5320159227313561E-3</v>
      </c>
      <c r="S203" s="121">
        <v>0</v>
      </c>
      <c r="T203" s="110"/>
      <c r="U203" s="120">
        <v>368122</v>
      </c>
      <c r="V203" s="120">
        <v>0</v>
      </c>
      <c r="W203" s="120">
        <v>0</v>
      </c>
      <c r="X203" s="120">
        <v>25766</v>
      </c>
      <c r="Y203" s="120">
        <v>393888</v>
      </c>
      <c r="Z203" s="119" t="e">
        <f>SUMIF($A$10:$A$938,$A203,$Y$10:$Y$938)+SUMIF('[2]17PJ'!$B$10:$K$889,$A203,'[2]17PJ'!K$10:$K$889)</f>
        <v>#VALUE!</v>
      </c>
      <c r="AB203" s="118">
        <v>0</v>
      </c>
      <c r="AC203" s="118">
        <v>0</v>
      </c>
      <c r="AD203" s="117">
        <v>0</v>
      </c>
      <c r="AE203" s="116"/>
    </row>
    <row r="204" spans="1:31" s="105" customFormat="1" x14ac:dyDescent="0.25">
      <c r="A204" s="125">
        <v>430</v>
      </c>
      <c r="B204" s="125">
        <v>430170276</v>
      </c>
      <c r="C204" s="124" t="s">
        <v>119</v>
      </c>
      <c r="D204" s="125">
        <v>170</v>
      </c>
      <c r="E204" s="124" t="s">
        <v>87</v>
      </c>
      <c r="F204" s="125">
        <v>276</v>
      </c>
      <c r="G204" s="124" t="s">
        <v>90</v>
      </c>
      <c r="H204" s="118">
        <v>1</v>
      </c>
      <c r="I204" s="117">
        <v>8448</v>
      </c>
      <c r="J204" s="117">
        <v>8050</v>
      </c>
      <c r="K204" s="117">
        <f t="shared" si="6"/>
        <v>0</v>
      </c>
      <c r="L204" s="117">
        <v>893</v>
      </c>
      <c r="M204" s="123">
        <f t="shared" si="7"/>
        <v>17391</v>
      </c>
      <c r="N204" s="110"/>
      <c r="O204" s="118">
        <v>2.4390243902439226E-2</v>
      </c>
      <c r="P204" s="118">
        <v>0</v>
      </c>
      <c r="Q204" s="122">
        <v>0.09</v>
      </c>
      <c r="R204" s="122">
        <v>1.4089716301337093E-3</v>
      </c>
      <c r="S204" s="121">
        <v>0</v>
      </c>
      <c r="T204" s="110"/>
      <c r="U204" s="120">
        <v>16096</v>
      </c>
      <c r="V204" s="120">
        <v>0</v>
      </c>
      <c r="W204" s="120">
        <v>0</v>
      </c>
      <c r="X204" s="120">
        <v>871</v>
      </c>
      <c r="Y204" s="120">
        <v>16967</v>
      </c>
      <c r="Z204" s="119" t="e">
        <f>SUMIF($A$10:$A$938,$A204,$Y$10:$Y$938)+SUMIF('[2]17PJ'!$B$10:$K$889,$A204,'[2]17PJ'!K$10:$K$889)</f>
        <v>#VALUE!</v>
      </c>
      <c r="AB204" s="118">
        <v>0</v>
      </c>
      <c r="AC204" s="118">
        <v>0</v>
      </c>
      <c r="AD204" s="117">
        <v>0</v>
      </c>
      <c r="AE204" s="116"/>
    </row>
    <row r="205" spans="1:31" s="105" customFormat="1" x14ac:dyDescent="0.25">
      <c r="A205" s="125">
        <v>430</v>
      </c>
      <c r="B205" s="125">
        <v>430170288</v>
      </c>
      <c r="C205" s="124" t="s">
        <v>119</v>
      </c>
      <c r="D205" s="125">
        <v>170</v>
      </c>
      <c r="E205" s="124" t="s">
        <v>87</v>
      </c>
      <c r="F205" s="125">
        <v>288</v>
      </c>
      <c r="G205" s="124" t="s">
        <v>91</v>
      </c>
      <c r="H205" s="118">
        <v>1</v>
      </c>
      <c r="I205" s="117">
        <v>9137</v>
      </c>
      <c r="J205" s="117">
        <v>5580</v>
      </c>
      <c r="K205" s="117">
        <f t="shared" si="6"/>
        <v>0</v>
      </c>
      <c r="L205" s="117">
        <v>893</v>
      </c>
      <c r="M205" s="123">
        <f t="shared" si="7"/>
        <v>15610</v>
      </c>
      <c r="N205" s="110"/>
      <c r="O205" s="118">
        <v>2.4390243902439226E-2</v>
      </c>
      <c r="P205" s="118">
        <v>0</v>
      </c>
      <c r="Q205" s="122">
        <v>0.09</v>
      </c>
      <c r="R205" s="122">
        <v>1.3814430966453072E-3</v>
      </c>
      <c r="S205" s="121">
        <v>0</v>
      </c>
      <c r="T205" s="110"/>
      <c r="U205" s="120">
        <v>14358</v>
      </c>
      <c r="V205" s="120">
        <v>0</v>
      </c>
      <c r="W205" s="120">
        <v>0</v>
      </c>
      <c r="X205" s="120">
        <v>871</v>
      </c>
      <c r="Y205" s="120">
        <v>15229</v>
      </c>
      <c r="Z205" s="119" t="e">
        <f>SUMIF($A$10:$A$938,$A205,$Y$10:$Y$938)+SUMIF('[2]17PJ'!$B$10:$K$889,$A205,'[2]17PJ'!K$10:$K$889)</f>
        <v>#VALUE!</v>
      </c>
      <c r="AB205" s="118">
        <v>0</v>
      </c>
      <c r="AC205" s="118">
        <v>0</v>
      </c>
      <c r="AD205" s="117">
        <v>0</v>
      </c>
      <c r="AE205" s="116"/>
    </row>
    <row r="206" spans="1:31" s="105" customFormat="1" x14ac:dyDescent="0.25">
      <c r="A206" s="125">
        <v>430</v>
      </c>
      <c r="B206" s="125">
        <v>430170304</v>
      </c>
      <c r="C206" s="124" t="s">
        <v>119</v>
      </c>
      <c r="D206" s="125">
        <v>170</v>
      </c>
      <c r="E206" s="124" t="s">
        <v>87</v>
      </c>
      <c r="F206" s="125">
        <v>304</v>
      </c>
      <c r="G206" s="124" t="s">
        <v>130</v>
      </c>
      <c r="H206" s="118">
        <v>1</v>
      </c>
      <c r="I206" s="117">
        <v>10226</v>
      </c>
      <c r="J206" s="117">
        <v>3373</v>
      </c>
      <c r="K206" s="117">
        <f t="shared" si="6"/>
        <v>0</v>
      </c>
      <c r="L206" s="117">
        <v>893</v>
      </c>
      <c r="M206" s="123">
        <f t="shared" si="7"/>
        <v>14492</v>
      </c>
      <c r="N206" s="110"/>
      <c r="O206" s="118">
        <v>2.4390243902439226E-2</v>
      </c>
      <c r="P206" s="118">
        <v>0</v>
      </c>
      <c r="Q206" s="122">
        <v>0.09</v>
      </c>
      <c r="R206" s="122">
        <v>5.2116329380981973E-4</v>
      </c>
      <c r="S206" s="121">
        <v>0</v>
      </c>
      <c r="T206" s="110"/>
      <c r="U206" s="120">
        <v>13267</v>
      </c>
      <c r="V206" s="120">
        <v>0</v>
      </c>
      <c r="W206" s="120">
        <v>0</v>
      </c>
      <c r="X206" s="120">
        <v>871</v>
      </c>
      <c r="Y206" s="120">
        <v>14138</v>
      </c>
      <c r="Z206" s="119" t="e">
        <f>SUMIF($A$10:$A$938,$A206,$Y$10:$Y$938)+SUMIF('[2]17PJ'!$B$10:$K$889,$A206,'[2]17PJ'!K$10:$K$889)</f>
        <v>#VALUE!</v>
      </c>
      <c r="AB206" s="118">
        <v>0</v>
      </c>
      <c r="AC206" s="118">
        <v>0</v>
      </c>
      <c r="AD206" s="117">
        <v>0</v>
      </c>
      <c r="AE206" s="116"/>
    </row>
    <row r="207" spans="1:31" s="105" customFormat="1" x14ac:dyDescent="0.25">
      <c r="A207" s="125">
        <v>430</v>
      </c>
      <c r="B207" s="125">
        <v>430170314</v>
      </c>
      <c r="C207" s="124" t="s">
        <v>119</v>
      </c>
      <c r="D207" s="125">
        <v>170</v>
      </c>
      <c r="E207" s="124" t="s">
        <v>87</v>
      </c>
      <c r="F207" s="125">
        <v>314</v>
      </c>
      <c r="G207" s="124" t="s">
        <v>46</v>
      </c>
      <c r="H207" s="118">
        <v>1</v>
      </c>
      <c r="I207" s="117">
        <v>10226</v>
      </c>
      <c r="J207" s="117">
        <v>7934</v>
      </c>
      <c r="K207" s="117">
        <f t="shared" si="6"/>
        <v>0</v>
      </c>
      <c r="L207" s="117">
        <v>893</v>
      </c>
      <c r="M207" s="123">
        <f t="shared" si="7"/>
        <v>19053</v>
      </c>
      <c r="N207" s="110"/>
      <c r="O207" s="118">
        <v>2.4390243902439226E-2</v>
      </c>
      <c r="P207" s="118">
        <v>0</v>
      </c>
      <c r="Q207" s="122">
        <v>0.09</v>
      </c>
      <c r="R207" s="122">
        <v>4.7700631071184215E-3</v>
      </c>
      <c r="S207" s="121">
        <v>0</v>
      </c>
      <c r="T207" s="110"/>
      <c r="U207" s="120">
        <v>17717</v>
      </c>
      <c r="V207" s="120">
        <v>0</v>
      </c>
      <c r="W207" s="120">
        <v>0</v>
      </c>
      <c r="X207" s="120">
        <v>871</v>
      </c>
      <c r="Y207" s="120">
        <v>18588</v>
      </c>
      <c r="Z207" s="119" t="e">
        <f>SUMIF($A$10:$A$938,$A207,$Y$10:$Y$938)+SUMIF('[2]17PJ'!$B$10:$K$889,$A207,'[2]17PJ'!K$10:$K$889)</f>
        <v>#VALUE!</v>
      </c>
      <c r="AB207" s="118">
        <v>0</v>
      </c>
      <c r="AC207" s="118">
        <v>0</v>
      </c>
      <c r="AD207" s="117">
        <v>0</v>
      </c>
      <c r="AE207" s="116"/>
    </row>
    <row r="208" spans="1:31" s="105" customFormat="1" x14ac:dyDescent="0.25">
      <c r="A208" s="125">
        <v>430</v>
      </c>
      <c r="B208" s="125">
        <v>430170321</v>
      </c>
      <c r="C208" s="124" t="s">
        <v>119</v>
      </c>
      <c r="D208" s="125">
        <v>170</v>
      </c>
      <c r="E208" s="124" t="s">
        <v>87</v>
      </c>
      <c r="F208" s="125">
        <v>321</v>
      </c>
      <c r="G208" s="124" t="s">
        <v>92</v>
      </c>
      <c r="H208" s="118">
        <v>10</v>
      </c>
      <c r="I208" s="117">
        <v>9337</v>
      </c>
      <c r="J208" s="117">
        <v>4587</v>
      </c>
      <c r="K208" s="117">
        <f t="shared" si="6"/>
        <v>0</v>
      </c>
      <c r="L208" s="117">
        <v>893</v>
      </c>
      <c r="M208" s="123">
        <f t="shared" si="7"/>
        <v>14817</v>
      </c>
      <c r="N208" s="110"/>
      <c r="O208" s="118">
        <v>0.24390243902439224</v>
      </c>
      <c r="P208" s="118">
        <v>0</v>
      </c>
      <c r="Q208" s="122">
        <v>0.09</v>
      </c>
      <c r="R208" s="122">
        <v>2.4447422921316797E-3</v>
      </c>
      <c r="S208" s="121">
        <v>0</v>
      </c>
      <c r="T208" s="110"/>
      <c r="U208" s="120">
        <v>135840</v>
      </c>
      <c r="V208" s="120">
        <v>0</v>
      </c>
      <c r="W208" s="120">
        <v>0</v>
      </c>
      <c r="X208" s="120">
        <v>8710</v>
      </c>
      <c r="Y208" s="120">
        <v>144550</v>
      </c>
      <c r="Z208" s="119" t="e">
        <f>SUMIF($A$10:$A$938,$A208,$Y$10:$Y$938)+SUMIF('[2]17PJ'!$B$10:$K$889,$A208,'[2]17PJ'!K$10:$K$889)</f>
        <v>#VALUE!</v>
      </c>
      <c r="AB208" s="118">
        <v>0</v>
      </c>
      <c r="AC208" s="118">
        <v>0</v>
      </c>
      <c r="AD208" s="117">
        <v>0</v>
      </c>
      <c r="AE208" s="116"/>
    </row>
    <row r="209" spans="1:31" s="105" customFormat="1" x14ac:dyDescent="0.25">
      <c r="A209" s="125">
        <v>430</v>
      </c>
      <c r="B209" s="125">
        <v>430170322</v>
      </c>
      <c r="C209" s="124" t="s">
        <v>119</v>
      </c>
      <c r="D209" s="125">
        <v>170</v>
      </c>
      <c r="E209" s="124" t="s">
        <v>87</v>
      </c>
      <c r="F209" s="125">
        <v>322</v>
      </c>
      <c r="G209" s="124" t="s">
        <v>131</v>
      </c>
      <c r="H209" s="118">
        <v>7.4399999999999995</v>
      </c>
      <c r="I209" s="117">
        <v>9903</v>
      </c>
      <c r="J209" s="117">
        <v>4870</v>
      </c>
      <c r="K209" s="117">
        <f t="shared" si="6"/>
        <v>0</v>
      </c>
      <c r="L209" s="117">
        <v>893</v>
      </c>
      <c r="M209" s="123">
        <f t="shared" si="7"/>
        <v>15666</v>
      </c>
      <c r="N209" s="110"/>
      <c r="O209" s="118">
        <v>0.18146341463414783</v>
      </c>
      <c r="P209" s="118">
        <v>0</v>
      </c>
      <c r="Q209" s="122">
        <v>0.09</v>
      </c>
      <c r="R209" s="122">
        <v>8.9361873139157718E-3</v>
      </c>
      <c r="S209" s="121">
        <v>0</v>
      </c>
      <c r="T209" s="110"/>
      <c r="U209" s="120">
        <v>107233</v>
      </c>
      <c r="V209" s="120">
        <v>0</v>
      </c>
      <c r="W209" s="120">
        <v>0</v>
      </c>
      <c r="X209" s="120">
        <v>6481</v>
      </c>
      <c r="Y209" s="120">
        <v>113714</v>
      </c>
      <c r="Z209" s="119" t="e">
        <f>SUMIF($A$10:$A$938,$A209,$Y$10:$Y$938)+SUMIF('[2]17PJ'!$B$10:$K$889,$A209,'[2]17PJ'!K$10:$K$889)</f>
        <v>#VALUE!</v>
      </c>
      <c r="AB209" s="118">
        <v>0</v>
      </c>
      <c r="AC209" s="118">
        <v>0</v>
      </c>
      <c r="AD209" s="117">
        <v>0</v>
      </c>
      <c r="AE209" s="116"/>
    </row>
    <row r="210" spans="1:31" s="105" customFormat="1" x14ac:dyDescent="0.25">
      <c r="A210" s="125">
        <v>430</v>
      </c>
      <c r="B210" s="125">
        <v>430170348</v>
      </c>
      <c r="C210" s="124" t="s">
        <v>119</v>
      </c>
      <c r="D210" s="125">
        <v>170</v>
      </c>
      <c r="E210" s="124" t="s">
        <v>87</v>
      </c>
      <c r="F210" s="125">
        <v>348</v>
      </c>
      <c r="G210" s="124" t="s">
        <v>132</v>
      </c>
      <c r="H210" s="118">
        <v>21</v>
      </c>
      <c r="I210" s="117">
        <v>10541</v>
      </c>
      <c r="J210" s="117">
        <v>88</v>
      </c>
      <c r="K210" s="117">
        <f t="shared" si="6"/>
        <v>0</v>
      </c>
      <c r="L210" s="117">
        <v>893</v>
      </c>
      <c r="M210" s="123">
        <f t="shared" si="7"/>
        <v>11522</v>
      </c>
      <c r="N210" s="110"/>
      <c r="O210" s="118">
        <v>0.51219512195122363</v>
      </c>
      <c r="P210" s="118">
        <v>0</v>
      </c>
      <c r="Q210" s="122">
        <v>0.09</v>
      </c>
      <c r="R210" s="122">
        <v>6.4403312359116588E-2</v>
      </c>
      <c r="S210" s="121">
        <v>0</v>
      </c>
      <c r="T210" s="110"/>
      <c r="U210" s="120">
        <v>217770</v>
      </c>
      <c r="V210" s="120">
        <v>0</v>
      </c>
      <c r="W210" s="120">
        <v>0</v>
      </c>
      <c r="X210" s="120">
        <v>18291</v>
      </c>
      <c r="Y210" s="120">
        <v>236061</v>
      </c>
      <c r="Z210" s="119" t="e">
        <f>SUMIF($A$10:$A$938,$A210,$Y$10:$Y$938)+SUMIF('[2]17PJ'!$B$10:$K$889,$A210,'[2]17PJ'!K$10:$K$889)</f>
        <v>#VALUE!</v>
      </c>
      <c r="AB210" s="118">
        <v>0</v>
      </c>
      <c r="AC210" s="118">
        <v>0</v>
      </c>
      <c r="AD210" s="117">
        <v>0</v>
      </c>
      <c r="AE210" s="116"/>
    </row>
    <row r="211" spans="1:31" s="105" customFormat="1" x14ac:dyDescent="0.25">
      <c r="A211" s="125">
        <v>430</v>
      </c>
      <c r="B211" s="125">
        <v>430170616</v>
      </c>
      <c r="C211" s="124" t="s">
        <v>119</v>
      </c>
      <c r="D211" s="125">
        <v>170</v>
      </c>
      <c r="E211" s="124" t="s">
        <v>87</v>
      </c>
      <c r="F211" s="125">
        <v>616</v>
      </c>
      <c r="G211" s="124" t="s">
        <v>133</v>
      </c>
      <c r="H211" s="118">
        <v>1</v>
      </c>
      <c r="I211" s="117">
        <v>10226</v>
      </c>
      <c r="J211" s="117">
        <v>3450</v>
      </c>
      <c r="K211" s="117">
        <f t="shared" si="6"/>
        <v>0</v>
      </c>
      <c r="L211" s="117">
        <v>893</v>
      </c>
      <c r="M211" s="123">
        <f t="shared" si="7"/>
        <v>14569</v>
      </c>
      <c r="N211" s="110"/>
      <c r="O211" s="118">
        <v>2.4390243902439226E-2</v>
      </c>
      <c r="P211" s="118">
        <v>0</v>
      </c>
      <c r="Q211" s="122">
        <v>0.09</v>
      </c>
      <c r="R211" s="122">
        <v>3.6936632904566308E-2</v>
      </c>
      <c r="S211" s="121">
        <v>0</v>
      </c>
      <c r="T211" s="110"/>
      <c r="U211" s="120">
        <v>13342</v>
      </c>
      <c r="V211" s="120">
        <v>0</v>
      </c>
      <c r="W211" s="120">
        <v>0</v>
      </c>
      <c r="X211" s="120">
        <v>871</v>
      </c>
      <c r="Y211" s="120">
        <v>14213</v>
      </c>
      <c r="Z211" s="119" t="e">
        <f>SUMIF($A$10:$A$938,$A211,$Y$10:$Y$938)+SUMIF('[2]17PJ'!$B$10:$K$889,$A211,'[2]17PJ'!K$10:$K$889)</f>
        <v>#VALUE!</v>
      </c>
      <c r="AB211" s="118">
        <v>0</v>
      </c>
      <c r="AC211" s="118">
        <v>0</v>
      </c>
      <c r="AD211" s="117">
        <v>0</v>
      </c>
      <c r="AE211" s="116"/>
    </row>
    <row r="212" spans="1:31" s="105" customFormat="1" x14ac:dyDescent="0.25">
      <c r="A212" s="125">
        <v>430</v>
      </c>
      <c r="B212" s="125">
        <v>430170620</v>
      </c>
      <c r="C212" s="124" t="s">
        <v>119</v>
      </c>
      <c r="D212" s="125">
        <v>170</v>
      </c>
      <c r="E212" s="124" t="s">
        <v>87</v>
      </c>
      <c r="F212" s="125">
        <v>620</v>
      </c>
      <c r="G212" s="124" t="s">
        <v>134</v>
      </c>
      <c r="H212" s="118">
        <v>12.399999999999999</v>
      </c>
      <c r="I212" s="117">
        <v>10766</v>
      </c>
      <c r="J212" s="117">
        <v>4618</v>
      </c>
      <c r="K212" s="117">
        <f t="shared" si="6"/>
        <v>0</v>
      </c>
      <c r="L212" s="117">
        <v>893</v>
      </c>
      <c r="M212" s="123">
        <f t="shared" si="7"/>
        <v>16277</v>
      </c>
      <c r="N212" s="110"/>
      <c r="O212" s="118">
        <v>0.30243902439024639</v>
      </c>
      <c r="P212" s="118">
        <v>0</v>
      </c>
      <c r="Q212" s="122">
        <v>0.09</v>
      </c>
      <c r="R212" s="122">
        <v>2.9038079192480512E-2</v>
      </c>
      <c r="S212" s="121">
        <v>0</v>
      </c>
      <c r="T212" s="110"/>
      <c r="U212" s="120">
        <v>186111</v>
      </c>
      <c r="V212" s="120">
        <v>0</v>
      </c>
      <c r="W212" s="120">
        <v>0</v>
      </c>
      <c r="X212" s="120">
        <v>10802</v>
      </c>
      <c r="Y212" s="120">
        <v>196913</v>
      </c>
      <c r="Z212" s="119" t="e">
        <f>SUMIF($A$10:$A$938,$A212,$Y$10:$Y$938)+SUMIF('[2]17PJ'!$B$10:$K$889,$A212,'[2]17PJ'!K$10:$K$889)</f>
        <v>#VALUE!</v>
      </c>
      <c r="AB212" s="118">
        <v>0</v>
      </c>
      <c r="AC212" s="118">
        <v>0</v>
      </c>
      <c r="AD212" s="117">
        <v>0</v>
      </c>
      <c r="AE212" s="116"/>
    </row>
    <row r="213" spans="1:31" s="105" customFormat="1" x14ac:dyDescent="0.25">
      <c r="A213" s="125">
        <v>430</v>
      </c>
      <c r="B213" s="125">
        <v>430170695</v>
      </c>
      <c r="C213" s="124" t="s">
        <v>119</v>
      </c>
      <c r="D213" s="125">
        <v>170</v>
      </c>
      <c r="E213" s="124" t="s">
        <v>87</v>
      </c>
      <c r="F213" s="125">
        <v>695</v>
      </c>
      <c r="G213" s="124" t="s">
        <v>135</v>
      </c>
      <c r="H213" s="118">
        <v>1</v>
      </c>
      <c r="I213" s="117">
        <v>10226</v>
      </c>
      <c r="J213" s="117">
        <v>5771</v>
      </c>
      <c r="K213" s="117">
        <f t="shared" si="6"/>
        <v>0</v>
      </c>
      <c r="L213" s="117">
        <v>893</v>
      </c>
      <c r="M213" s="123">
        <f t="shared" si="7"/>
        <v>16890</v>
      </c>
      <c r="N213" s="110"/>
      <c r="O213" s="118">
        <v>2.4390243902439226E-2</v>
      </c>
      <c r="P213" s="118">
        <v>0</v>
      </c>
      <c r="Q213" s="122">
        <v>0.09</v>
      </c>
      <c r="R213" s="122">
        <v>5.3983430300238425E-4</v>
      </c>
      <c r="S213" s="121">
        <v>0</v>
      </c>
      <c r="T213" s="110"/>
      <c r="U213" s="120">
        <v>15607</v>
      </c>
      <c r="V213" s="120">
        <v>0</v>
      </c>
      <c r="W213" s="120">
        <v>0</v>
      </c>
      <c r="X213" s="120">
        <v>871</v>
      </c>
      <c r="Y213" s="120">
        <v>16478</v>
      </c>
      <c r="Z213" s="119" t="e">
        <f>SUMIF($A$10:$A$938,$A213,$Y$10:$Y$938)+SUMIF('[2]17PJ'!$B$10:$K$889,$A213,'[2]17PJ'!K$10:$K$889)</f>
        <v>#VALUE!</v>
      </c>
      <c r="AB213" s="118">
        <v>0</v>
      </c>
      <c r="AC213" s="118">
        <v>0</v>
      </c>
      <c r="AD213" s="117">
        <v>0</v>
      </c>
      <c r="AE213" s="116"/>
    </row>
    <row r="214" spans="1:31" s="105" customFormat="1" x14ac:dyDescent="0.25">
      <c r="A214" s="125">
        <v>430</v>
      </c>
      <c r="B214" s="125">
        <v>430170710</v>
      </c>
      <c r="C214" s="124" t="s">
        <v>119</v>
      </c>
      <c r="D214" s="125">
        <v>170</v>
      </c>
      <c r="E214" s="124" t="s">
        <v>87</v>
      </c>
      <c r="F214" s="125">
        <v>710</v>
      </c>
      <c r="G214" s="124" t="s">
        <v>93</v>
      </c>
      <c r="H214" s="118">
        <v>6</v>
      </c>
      <c r="I214" s="117">
        <v>9515</v>
      </c>
      <c r="J214" s="117">
        <v>4620</v>
      </c>
      <c r="K214" s="117">
        <f t="shared" si="6"/>
        <v>0</v>
      </c>
      <c r="L214" s="117">
        <v>893</v>
      </c>
      <c r="M214" s="123">
        <f t="shared" si="7"/>
        <v>15028</v>
      </c>
      <c r="N214" s="110"/>
      <c r="O214" s="118">
        <v>0.14634146341463536</v>
      </c>
      <c r="P214" s="118">
        <v>0</v>
      </c>
      <c r="Q214" s="122">
        <v>0.09</v>
      </c>
      <c r="R214" s="122">
        <v>3.5130030526084664E-3</v>
      </c>
      <c r="S214" s="121">
        <v>0</v>
      </c>
      <c r="T214" s="110"/>
      <c r="U214" s="120">
        <v>82740</v>
      </c>
      <c r="V214" s="120">
        <v>0</v>
      </c>
      <c r="W214" s="120">
        <v>0</v>
      </c>
      <c r="X214" s="120">
        <v>5226</v>
      </c>
      <c r="Y214" s="120">
        <v>87966</v>
      </c>
      <c r="Z214" s="119" t="e">
        <f>SUMIF($A$10:$A$938,$A214,$Y$10:$Y$938)+SUMIF('[2]17PJ'!$B$10:$K$889,$A214,'[2]17PJ'!K$10:$K$889)</f>
        <v>#VALUE!</v>
      </c>
      <c r="AB214" s="118">
        <v>0</v>
      </c>
      <c r="AC214" s="118">
        <v>0</v>
      </c>
      <c r="AD214" s="117">
        <v>0</v>
      </c>
      <c r="AE214" s="116"/>
    </row>
    <row r="215" spans="1:31" s="105" customFormat="1" x14ac:dyDescent="0.25">
      <c r="A215" s="125">
        <v>430</v>
      </c>
      <c r="B215" s="125">
        <v>430170725</v>
      </c>
      <c r="C215" s="124" t="s">
        <v>119</v>
      </c>
      <c r="D215" s="125">
        <v>170</v>
      </c>
      <c r="E215" s="124" t="s">
        <v>87</v>
      </c>
      <c r="F215" s="125">
        <v>725</v>
      </c>
      <c r="G215" s="124" t="s">
        <v>136</v>
      </c>
      <c r="H215" s="118">
        <v>12.28</v>
      </c>
      <c r="I215" s="117">
        <v>10226</v>
      </c>
      <c r="J215" s="117">
        <v>2934</v>
      </c>
      <c r="K215" s="117">
        <f t="shared" si="6"/>
        <v>0</v>
      </c>
      <c r="L215" s="117">
        <v>893</v>
      </c>
      <c r="M215" s="123">
        <f t="shared" si="7"/>
        <v>14053</v>
      </c>
      <c r="N215" s="110"/>
      <c r="O215" s="118">
        <v>0.29951219512195359</v>
      </c>
      <c r="P215" s="118">
        <v>0</v>
      </c>
      <c r="Q215" s="122">
        <v>0.09</v>
      </c>
      <c r="R215" s="122">
        <v>9.9651934238605307E-3</v>
      </c>
      <c r="S215" s="121">
        <v>0</v>
      </c>
      <c r="T215" s="110"/>
      <c r="U215" s="120">
        <v>157663</v>
      </c>
      <c r="V215" s="120">
        <v>0</v>
      </c>
      <c r="W215" s="120">
        <v>0</v>
      </c>
      <c r="X215" s="120">
        <v>10697</v>
      </c>
      <c r="Y215" s="120">
        <v>168360</v>
      </c>
      <c r="Z215" s="119" t="e">
        <f>SUMIF($A$10:$A$938,$A215,$Y$10:$Y$938)+SUMIF('[2]17PJ'!$B$10:$K$889,$A215,'[2]17PJ'!K$10:$K$889)</f>
        <v>#VALUE!</v>
      </c>
      <c r="AB215" s="118">
        <v>0</v>
      </c>
      <c r="AC215" s="118">
        <v>0</v>
      </c>
      <c r="AD215" s="117">
        <v>0</v>
      </c>
      <c r="AE215" s="116"/>
    </row>
    <row r="216" spans="1:31" s="105" customFormat="1" x14ac:dyDescent="0.25">
      <c r="A216" s="125">
        <v>430</v>
      </c>
      <c r="B216" s="125">
        <v>430170730</v>
      </c>
      <c r="C216" s="124" t="s">
        <v>119</v>
      </c>
      <c r="D216" s="125">
        <v>170</v>
      </c>
      <c r="E216" s="124" t="s">
        <v>87</v>
      </c>
      <c r="F216" s="125">
        <v>730</v>
      </c>
      <c r="G216" s="124" t="s">
        <v>137</v>
      </c>
      <c r="H216" s="118">
        <v>16.670000000000002</v>
      </c>
      <c r="I216" s="117">
        <v>10226</v>
      </c>
      <c r="J216" s="117">
        <v>3575</v>
      </c>
      <c r="K216" s="117">
        <f t="shared" si="6"/>
        <v>0</v>
      </c>
      <c r="L216" s="117">
        <v>893</v>
      </c>
      <c r="M216" s="123">
        <f t="shared" si="7"/>
        <v>14694</v>
      </c>
      <c r="N216" s="110"/>
      <c r="O216" s="118">
        <v>0.40658536585366178</v>
      </c>
      <c r="P216" s="118">
        <v>0</v>
      </c>
      <c r="Q216" s="122">
        <v>0.09</v>
      </c>
      <c r="R216" s="122">
        <v>1.2704587340535221E-2</v>
      </c>
      <c r="S216" s="121">
        <v>0</v>
      </c>
      <c r="T216" s="110"/>
      <c r="U216" s="120">
        <v>224445</v>
      </c>
      <c r="V216" s="120">
        <v>0</v>
      </c>
      <c r="W216" s="120">
        <v>0</v>
      </c>
      <c r="X216" s="120">
        <v>14520</v>
      </c>
      <c r="Y216" s="120">
        <v>238965</v>
      </c>
      <c r="Z216" s="119" t="e">
        <f>SUMIF($A$10:$A$938,$A216,$Y$10:$Y$938)+SUMIF('[2]17PJ'!$B$10:$K$889,$A216,'[2]17PJ'!K$10:$K$889)</f>
        <v>#VALUE!</v>
      </c>
      <c r="AB216" s="118">
        <v>0</v>
      </c>
      <c r="AC216" s="118">
        <v>0</v>
      </c>
      <c r="AD216" s="117">
        <v>0</v>
      </c>
      <c r="AE216" s="116"/>
    </row>
    <row r="217" spans="1:31" s="105" customFormat="1" x14ac:dyDescent="0.25">
      <c r="A217" s="125">
        <v>430</v>
      </c>
      <c r="B217" s="125">
        <v>430170735</v>
      </c>
      <c r="C217" s="124" t="s">
        <v>119</v>
      </c>
      <c r="D217" s="125">
        <v>170</v>
      </c>
      <c r="E217" s="124" t="s">
        <v>87</v>
      </c>
      <c r="F217" s="125">
        <v>735</v>
      </c>
      <c r="G217" s="124" t="s">
        <v>138</v>
      </c>
      <c r="H217" s="118">
        <v>3</v>
      </c>
      <c r="I217" s="117">
        <v>9337</v>
      </c>
      <c r="J217" s="117">
        <v>3737</v>
      </c>
      <c r="K217" s="117">
        <f t="shared" si="6"/>
        <v>0</v>
      </c>
      <c r="L217" s="117">
        <v>893</v>
      </c>
      <c r="M217" s="123">
        <f t="shared" si="7"/>
        <v>13967</v>
      </c>
      <c r="N217" s="110"/>
      <c r="O217" s="118">
        <v>7.3170731707317679E-2</v>
      </c>
      <c r="P217" s="118">
        <v>0</v>
      </c>
      <c r="Q217" s="122">
        <v>0.09</v>
      </c>
      <c r="R217" s="122">
        <v>2.0288207025652885E-2</v>
      </c>
      <c r="S217" s="121">
        <v>0</v>
      </c>
      <c r="T217" s="110"/>
      <c r="U217" s="120">
        <v>38265</v>
      </c>
      <c r="V217" s="120">
        <v>0</v>
      </c>
      <c r="W217" s="120">
        <v>0</v>
      </c>
      <c r="X217" s="120">
        <v>2613</v>
      </c>
      <c r="Y217" s="120">
        <v>40878</v>
      </c>
      <c r="Z217" s="119" t="e">
        <f>SUMIF($A$10:$A$938,$A217,$Y$10:$Y$938)+SUMIF('[2]17PJ'!$B$10:$K$889,$A217,'[2]17PJ'!K$10:$K$889)</f>
        <v>#VALUE!</v>
      </c>
      <c r="AB217" s="118">
        <v>0</v>
      </c>
      <c r="AC217" s="118">
        <v>0</v>
      </c>
      <c r="AD217" s="117">
        <v>0</v>
      </c>
      <c r="AE217" s="116"/>
    </row>
    <row r="218" spans="1:31" s="105" customFormat="1" x14ac:dyDescent="0.25">
      <c r="A218" s="125">
        <v>430</v>
      </c>
      <c r="B218" s="125">
        <v>430170775</v>
      </c>
      <c r="C218" s="124" t="s">
        <v>119</v>
      </c>
      <c r="D218" s="125">
        <v>170</v>
      </c>
      <c r="E218" s="124" t="s">
        <v>87</v>
      </c>
      <c r="F218" s="125">
        <v>775</v>
      </c>
      <c r="G218" s="124" t="s">
        <v>77</v>
      </c>
      <c r="H218" s="118">
        <v>2.54</v>
      </c>
      <c r="I218" s="117">
        <v>10226</v>
      </c>
      <c r="J218" s="117">
        <v>1940</v>
      </c>
      <c r="K218" s="117">
        <f t="shared" si="6"/>
        <v>0</v>
      </c>
      <c r="L218" s="117">
        <v>893</v>
      </c>
      <c r="M218" s="123">
        <f t="shared" si="7"/>
        <v>13059</v>
      </c>
      <c r="N218" s="110"/>
      <c r="O218" s="118">
        <v>6.1951219512195635E-2</v>
      </c>
      <c r="P218" s="118">
        <v>0</v>
      </c>
      <c r="Q218" s="122">
        <v>0.09</v>
      </c>
      <c r="R218" s="122">
        <v>5.9447349443697431E-3</v>
      </c>
      <c r="S218" s="121">
        <v>0</v>
      </c>
      <c r="T218" s="110"/>
      <c r="U218" s="120">
        <v>30147</v>
      </c>
      <c r="V218" s="120">
        <v>0</v>
      </c>
      <c r="W218" s="120">
        <v>0</v>
      </c>
      <c r="X218" s="120">
        <v>2212</v>
      </c>
      <c r="Y218" s="120">
        <v>32359</v>
      </c>
      <c r="Z218" s="119" t="e">
        <f>SUMIF($A$10:$A$938,$A218,$Y$10:$Y$938)+SUMIF('[2]17PJ'!$B$10:$K$889,$A218,'[2]17PJ'!K$10:$K$889)</f>
        <v>#VALUE!</v>
      </c>
      <c r="AB218" s="118">
        <v>0</v>
      </c>
      <c r="AC218" s="118">
        <v>0</v>
      </c>
      <c r="AD218" s="117">
        <v>0</v>
      </c>
      <c r="AE218" s="116"/>
    </row>
    <row r="219" spans="1:31" s="105" customFormat="1" x14ac:dyDescent="0.25">
      <c r="A219" s="125">
        <v>431</v>
      </c>
      <c r="B219" s="125">
        <v>431149100</v>
      </c>
      <c r="C219" s="124" t="s">
        <v>139</v>
      </c>
      <c r="D219" s="125">
        <v>149</v>
      </c>
      <c r="E219" s="124" t="s">
        <v>103</v>
      </c>
      <c r="F219" s="125">
        <v>100</v>
      </c>
      <c r="G219" s="124" t="s">
        <v>79</v>
      </c>
      <c r="H219" s="118">
        <v>0.08</v>
      </c>
      <c r="I219" s="117">
        <v>11116</v>
      </c>
      <c r="J219" s="117">
        <v>5713</v>
      </c>
      <c r="K219" s="117">
        <f t="shared" si="6"/>
        <v>0</v>
      </c>
      <c r="L219" s="117">
        <v>893</v>
      </c>
      <c r="M219" s="123">
        <f t="shared" si="7"/>
        <v>17722</v>
      </c>
      <c r="N219" s="110"/>
      <c r="O219" s="118">
        <v>0</v>
      </c>
      <c r="P219" s="118">
        <v>0</v>
      </c>
      <c r="Q219" s="122">
        <v>0.09</v>
      </c>
      <c r="R219" s="122">
        <v>3.1256891479000334E-2</v>
      </c>
      <c r="S219" s="121">
        <v>0</v>
      </c>
      <c r="T219" s="110"/>
      <c r="U219" s="120">
        <v>1346</v>
      </c>
      <c r="V219" s="120">
        <v>0</v>
      </c>
      <c r="W219" s="120">
        <v>0</v>
      </c>
      <c r="X219" s="120">
        <v>71</v>
      </c>
      <c r="Y219" s="120">
        <v>1417</v>
      </c>
      <c r="Z219" s="119" t="e">
        <f>SUMIF($A$10:$A$938,$A219,$Y$10:$Y$938)+SUMIF('[2]17PJ'!$B$10:$K$889,$A219,'[2]17PJ'!K$10:$K$889)</f>
        <v>#VALUE!</v>
      </c>
      <c r="AB219" s="118">
        <v>0</v>
      </c>
      <c r="AC219" s="118">
        <v>0</v>
      </c>
      <c r="AD219" s="117">
        <v>0</v>
      </c>
      <c r="AE219" s="116"/>
    </row>
    <row r="220" spans="1:31" s="105" customFormat="1" x14ac:dyDescent="0.25">
      <c r="A220" s="125">
        <v>431</v>
      </c>
      <c r="B220" s="125">
        <v>431149128</v>
      </c>
      <c r="C220" s="124" t="s">
        <v>139</v>
      </c>
      <c r="D220" s="125">
        <v>149</v>
      </c>
      <c r="E220" s="124" t="s">
        <v>103</v>
      </c>
      <c r="F220" s="125">
        <v>128</v>
      </c>
      <c r="G220" s="124" t="s">
        <v>110</v>
      </c>
      <c r="H220" s="118">
        <v>4</v>
      </c>
      <c r="I220" s="117">
        <v>8450</v>
      </c>
      <c r="J220" s="117">
        <v>430</v>
      </c>
      <c r="K220" s="117">
        <f t="shared" si="6"/>
        <v>0</v>
      </c>
      <c r="L220" s="117">
        <v>893</v>
      </c>
      <c r="M220" s="123">
        <f t="shared" si="7"/>
        <v>9773</v>
      </c>
      <c r="N220" s="110"/>
      <c r="O220" s="118">
        <v>0</v>
      </c>
      <c r="P220" s="118">
        <v>0</v>
      </c>
      <c r="Q220" s="122">
        <v>0.18</v>
      </c>
      <c r="R220" s="122">
        <v>3.3692444036885129E-2</v>
      </c>
      <c r="S220" s="121">
        <v>0</v>
      </c>
      <c r="T220" s="110"/>
      <c r="U220" s="120">
        <v>35520</v>
      </c>
      <c r="V220" s="120">
        <v>0</v>
      </c>
      <c r="W220" s="120">
        <v>0</v>
      </c>
      <c r="X220" s="120">
        <v>3572</v>
      </c>
      <c r="Y220" s="120">
        <v>39092</v>
      </c>
      <c r="Z220" s="119" t="e">
        <f>SUMIF($A$10:$A$938,$A220,$Y$10:$Y$938)+SUMIF('[2]17PJ'!$B$10:$K$889,$A220,'[2]17PJ'!K$10:$K$889)</f>
        <v>#VALUE!</v>
      </c>
      <c r="AB220" s="118">
        <v>0</v>
      </c>
      <c r="AC220" s="118">
        <v>0</v>
      </c>
      <c r="AD220" s="117">
        <v>0</v>
      </c>
      <c r="AE220" s="116"/>
    </row>
    <row r="221" spans="1:31" s="105" customFormat="1" x14ac:dyDescent="0.25">
      <c r="A221" s="125">
        <v>431</v>
      </c>
      <c r="B221" s="125">
        <v>431149149</v>
      </c>
      <c r="C221" s="124" t="s">
        <v>139</v>
      </c>
      <c r="D221" s="125">
        <v>149</v>
      </c>
      <c r="E221" s="124" t="s">
        <v>103</v>
      </c>
      <c r="F221" s="125">
        <v>149</v>
      </c>
      <c r="G221" s="124" t="s">
        <v>103</v>
      </c>
      <c r="H221" s="118">
        <v>300.06</v>
      </c>
      <c r="I221" s="117">
        <v>11657</v>
      </c>
      <c r="J221" s="117">
        <v>14</v>
      </c>
      <c r="K221" s="117">
        <f t="shared" si="6"/>
        <v>763.88388988868894</v>
      </c>
      <c r="L221" s="117">
        <v>893</v>
      </c>
      <c r="M221" s="123">
        <f t="shared" si="7"/>
        <v>13327.88388988869</v>
      </c>
      <c r="N221" s="110"/>
      <c r="O221" s="118">
        <v>0</v>
      </c>
      <c r="P221" s="118">
        <v>136.67999999999998</v>
      </c>
      <c r="Q221" s="122">
        <v>0.12985622607830993</v>
      </c>
      <c r="R221" s="122">
        <v>0.10032197054833102</v>
      </c>
      <c r="S221" s="121">
        <v>0</v>
      </c>
      <c r="T221" s="110"/>
      <c r="U221" s="120">
        <v>3501998</v>
      </c>
      <c r="V221" s="120">
        <v>229211</v>
      </c>
      <c r="W221" s="120">
        <v>0</v>
      </c>
      <c r="X221" s="120">
        <v>267960</v>
      </c>
      <c r="Y221" s="120">
        <v>3999169</v>
      </c>
      <c r="Z221" s="119" t="e">
        <f>SUMIF($A$10:$A$938,$A221,$Y$10:$Y$938)+SUMIF('[2]17PJ'!$B$10:$K$889,$A221,'[2]17PJ'!K$10:$K$889)</f>
        <v>#VALUE!</v>
      </c>
      <c r="AB221" s="118">
        <v>0</v>
      </c>
      <c r="AC221" s="118">
        <v>0</v>
      </c>
      <c r="AD221" s="117">
        <v>0</v>
      </c>
      <c r="AE221" s="116"/>
    </row>
    <row r="222" spans="1:31" s="105" customFormat="1" x14ac:dyDescent="0.25">
      <c r="A222" s="125">
        <v>431</v>
      </c>
      <c r="B222" s="125">
        <v>431149181</v>
      </c>
      <c r="C222" s="124" t="s">
        <v>139</v>
      </c>
      <c r="D222" s="125">
        <v>149</v>
      </c>
      <c r="E222" s="124" t="s">
        <v>103</v>
      </c>
      <c r="F222" s="125">
        <v>181</v>
      </c>
      <c r="G222" s="124" t="s">
        <v>105</v>
      </c>
      <c r="H222" s="118">
        <v>15.66</v>
      </c>
      <c r="I222" s="117">
        <v>9876</v>
      </c>
      <c r="J222" s="117">
        <v>666</v>
      </c>
      <c r="K222" s="117">
        <f t="shared" si="6"/>
        <v>0</v>
      </c>
      <c r="L222" s="117">
        <v>893</v>
      </c>
      <c r="M222" s="123">
        <f t="shared" si="7"/>
        <v>11435</v>
      </c>
      <c r="N222" s="110"/>
      <c r="O222" s="118">
        <v>0</v>
      </c>
      <c r="P222" s="118">
        <v>0</v>
      </c>
      <c r="Q222" s="122">
        <v>0.09</v>
      </c>
      <c r="R222" s="122">
        <v>1.5623145980024853E-2</v>
      </c>
      <c r="S222" s="121">
        <v>0</v>
      </c>
      <c r="T222" s="110"/>
      <c r="U222" s="120">
        <v>165088</v>
      </c>
      <c r="V222" s="120">
        <v>0</v>
      </c>
      <c r="W222" s="120">
        <v>0</v>
      </c>
      <c r="X222" s="120">
        <v>13984</v>
      </c>
      <c r="Y222" s="120">
        <v>179072</v>
      </c>
      <c r="Z222" s="119" t="e">
        <f>SUMIF($A$10:$A$938,$A222,$Y$10:$Y$938)+SUMIF('[2]17PJ'!$B$10:$K$889,$A222,'[2]17PJ'!K$10:$K$889)</f>
        <v>#VALUE!</v>
      </c>
      <c r="AB222" s="118">
        <v>0</v>
      </c>
      <c r="AC222" s="118">
        <v>0</v>
      </c>
      <c r="AD222" s="117">
        <v>0</v>
      </c>
      <c r="AE222" s="116"/>
    </row>
    <row r="223" spans="1:31" s="105" customFormat="1" x14ac:dyDescent="0.25">
      <c r="A223" s="125">
        <v>432</v>
      </c>
      <c r="B223" s="125">
        <v>432712020</v>
      </c>
      <c r="C223" s="124" t="s">
        <v>140</v>
      </c>
      <c r="D223" s="125">
        <v>712</v>
      </c>
      <c r="E223" s="124" t="s">
        <v>141</v>
      </c>
      <c r="F223" s="125">
        <v>20</v>
      </c>
      <c r="G223" s="124" t="s">
        <v>142</v>
      </c>
      <c r="H223" s="118">
        <v>57.92</v>
      </c>
      <c r="I223" s="117">
        <v>8427</v>
      </c>
      <c r="J223" s="117">
        <v>2437</v>
      </c>
      <c r="K223" s="117">
        <f t="shared" si="6"/>
        <v>0</v>
      </c>
      <c r="L223" s="117">
        <v>893</v>
      </c>
      <c r="M223" s="123">
        <f t="shared" si="7"/>
        <v>11757</v>
      </c>
      <c r="N223" s="110"/>
      <c r="O223" s="118">
        <v>0</v>
      </c>
      <c r="P223" s="118">
        <v>0</v>
      </c>
      <c r="Q223" s="122">
        <v>0.09</v>
      </c>
      <c r="R223" s="122">
        <v>3.557826066077191E-2</v>
      </c>
      <c r="S223" s="121">
        <v>0</v>
      </c>
      <c r="T223" s="110"/>
      <c r="U223" s="120">
        <v>629243</v>
      </c>
      <c r="V223" s="120">
        <v>0</v>
      </c>
      <c r="W223" s="120">
        <v>0</v>
      </c>
      <c r="X223" s="120">
        <v>51723</v>
      </c>
      <c r="Y223" s="120">
        <v>680966</v>
      </c>
      <c r="Z223" s="119" t="e">
        <f>SUMIF($A$10:$A$938,$A223,$Y$10:$Y$938)+SUMIF('[2]17PJ'!$B$10:$K$889,$A223,'[2]17PJ'!K$10:$K$889)</f>
        <v>#VALUE!</v>
      </c>
      <c r="AB223" s="118">
        <v>0</v>
      </c>
      <c r="AC223" s="118">
        <v>0</v>
      </c>
      <c r="AD223" s="117">
        <v>0</v>
      </c>
      <c r="AE223" s="116"/>
    </row>
    <row r="224" spans="1:31" s="105" customFormat="1" x14ac:dyDescent="0.25">
      <c r="A224" s="125">
        <v>432</v>
      </c>
      <c r="B224" s="125">
        <v>432712036</v>
      </c>
      <c r="C224" s="124" t="s">
        <v>140</v>
      </c>
      <c r="D224" s="125">
        <v>712</v>
      </c>
      <c r="E224" s="124" t="s">
        <v>141</v>
      </c>
      <c r="F224" s="125">
        <v>36</v>
      </c>
      <c r="G224" s="124" t="s">
        <v>143</v>
      </c>
      <c r="H224" s="118">
        <v>1</v>
      </c>
      <c r="I224" s="117">
        <v>8094</v>
      </c>
      <c r="J224" s="117">
        <v>3564</v>
      </c>
      <c r="K224" s="117">
        <f t="shared" si="6"/>
        <v>0</v>
      </c>
      <c r="L224" s="117">
        <v>893</v>
      </c>
      <c r="M224" s="123">
        <f t="shared" si="7"/>
        <v>12551</v>
      </c>
      <c r="N224" s="110"/>
      <c r="O224" s="118">
        <v>0</v>
      </c>
      <c r="P224" s="118">
        <v>0</v>
      </c>
      <c r="Q224" s="122">
        <v>0.09</v>
      </c>
      <c r="R224" s="122">
        <v>6.4194127397029788E-2</v>
      </c>
      <c r="S224" s="121">
        <v>0</v>
      </c>
      <c r="T224" s="110"/>
      <c r="U224" s="120">
        <v>11658</v>
      </c>
      <c r="V224" s="120">
        <v>0</v>
      </c>
      <c r="W224" s="120">
        <v>0</v>
      </c>
      <c r="X224" s="120">
        <v>893</v>
      </c>
      <c r="Y224" s="120">
        <v>12551</v>
      </c>
      <c r="Z224" s="119" t="e">
        <f>SUMIF($A$10:$A$938,$A224,$Y$10:$Y$938)+SUMIF('[2]17PJ'!$B$10:$K$889,$A224,'[2]17PJ'!K$10:$K$889)</f>
        <v>#VALUE!</v>
      </c>
      <c r="AB224" s="118">
        <v>0</v>
      </c>
      <c r="AC224" s="118">
        <v>0</v>
      </c>
      <c r="AD224" s="117">
        <v>0</v>
      </c>
      <c r="AE224" s="116"/>
    </row>
    <row r="225" spans="1:31" s="105" customFormat="1" x14ac:dyDescent="0.25">
      <c r="A225" s="125">
        <v>432</v>
      </c>
      <c r="B225" s="125">
        <v>432712172</v>
      </c>
      <c r="C225" s="124" t="s">
        <v>140</v>
      </c>
      <c r="D225" s="125">
        <v>712</v>
      </c>
      <c r="E225" s="124" t="s">
        <v>141</v>
      </c>
      <c r="F225" s="125">
        <v>172</v>
      </c>
      <c r="G225" s="124" t="s">
        <v>144</v>
      </c>
      <c r="H225" s="118">
        <v>1</v>
      </c>
      <c r="I225" s="117">
        <v>10334</v>
      </c>
      <c r="J225" s="117">
        <v>6771</v>
      </c>
      <c r="K225" s="117">
        <f t="shared" si="6"/>
        <v>0</v>
      </c>
      <c r="L225" s="117">
        <v>893</v>
      </c>
      <c r="M225" s="123">
        <f t="shared" si="7"/>
        <v>17998</v>
      </c>
      <c r="N225" s="110"/>
      <c r="O225" s="118">
        <v>0</v>
      </c>
      <c r="P225" s="118">
        <v>0</v>
      </c>
      <c r="Q225" s="122">
        <v>0.09</v>
      </c>
      <c r="R225" s="122">
        <v>2.9410648906522629E-2</v>
      </c>
      <c r="S225" s="121">
        <v>0</v>
      </c>
      <c r="T225" s="110"/>
      <c r="U225" s="120">
        <v>17105</v>
      </c>
      <c r="V225" s="120">
        <v>0</v>
      </c>
      <c r="W225" s="120">
        <v>0</v>
      </c>
      <c r="X225" s="120">
        <v>893</v>
      </c>
      <c r="Y225" s="120">
        <v>17998</v>
      </c>
      <c r="Z225" s="119" t="e">
        <f>SUMIF($A$10:$A$938,$A225,$Y$10:$Y$938)+SUMIF('[2]17PJ'!$B$10:$K$889,$A225,'[2]17PJ'!K$10:$K$889)</f>
        <v>#VALUE!</v>
      </c>
      <c r="AB225" s="118">
        <v>0</v>
      </c>
      <c r="AC225" s="118">
        <v>0</v>
      </c>
      <c r="AD225" s="117">
        <v>0</v>
      </c>
      <c r="AE225" s="116"/>
    </row>
    <row r="226" spans="1:31" s="105" customFormat="1" x14ac:dyDescent="0.25">
      <c r="A226" s="125">
        <v>432</v>
      </c>
      <c r="B226" s="125">
        <v>432712242</v>
      </c>
      <c r="C226" s="124" t="s">
        <v>140</v>
      </c>
      <c r="D226" s="125">
        <v>712</v>
      </c>
      <c r="E226" s="124" t="s">
        <v>141</v>
      </c>
      <c r="F226" s="125">
        <v>242</v>
      </c>
      <c r="G226" s="124" t="s">
        <v>145</v>
      </c>
      <c r="H226" s="118">
        <v>1</v>
      </c>
      <c r="I226" s="117">
        <v>11309</v>
      </c>
      <c r="J226" s="117">
        <v>30836</v>
      </c>
      <c r="K226" s="117">
        <f t="shared" si="6"/>
        <v>0</v>
      </c>
      <c r="L226" s="117">
        <v>893</v>
      </c>
      <c r="M226" s="123">
        <f t="shared" si="7"/>
        <v>43038</v>
      </c>
      <c r="N226" s="110"/>
      <c r="O226" s="118">
        <v>0</v>
      </c>
      <c r="P226" s="118">
        <v>0</v>
      </c>
      <c r="Q226" s="122">
        <v>0.09</v>
      </c>
      <c r="R226" s="122">
        <v>3.0921138289995299E-2</v>
      </c>
      <c r="S226" s="121">
        <v>0</v>
      </c>
      <c r="T226" s="110"/>
      <c r="U226" s="120">
        <v>42145</v>
      </c>
      <c r="V226" s="120">
        <v>0</v>
      </c>
      <c r="W226" s="120">
        <v>0</v>
      </c>
      <c r="X226" s="120">
        <v>893</v>
      </c>
      <c r="Y226" s="120">
        <v>43038</v>
      </c>
      <c r="Z226" s="119" t="e">
        <f>SUMIF($A$10:$A$938,$A226,$Y$10:$Y$938)+SUMIF('[2]17PJ'!$B$10:$K$889,$A226,'[2]17PJ'!K$10:$K$889)</f>
        <v>#VALUE!</v>
      </c>
      <c r="AB226" s="118">
        <v>0</v>
      </c>
      <c r="AC226" s="118">
        <v>0</v>
      </c>
      <c r="AD226" s="117">
        <v>0</v>
      </c>
      <c r="AE226" s="116"/>
    </row>
    <row r="227" spans="1:31" s="105" customFormat="1" x14ac:dyDescent="0.25">
      <c r="A227" s="125">
        <v>432</v>
      </c>
      <c r="B227" s="125">
        <v>432712261</v>
      </c>
      <c r="C227" s="124" t="s">
        <v>140</v>
      </c>
      <c r="D227" s="125">
        <v>712</v>
      </c>
      <c r="E227" s="124" t="s">
        <v>141</v>
      </c>
      <c r="F227" s="125">
        <v>261</v>
      </c>
      <c r="G227" s="124" t="s">
        <v>146</v>
      </c>
      <c r="H227" s="118">
        <v>15</v>
      </c>
      <c r="I227" s="117">
        <v>8480</v>
      </c>
      <c r="J227" s="117">
        <v>4507</v>
      </c>
      <c r="K227" s="117">
        <f t="shared" si="6"/>
        <v>0</v>
      </c>
      <c r="L227" s="117">
        <v>893</v>
      </c>
      <c r="M227" s="123">
        <f t="shared" si="7"/>
        <v>13880</v>
      </c>
      <c r="N227" s="110"/>
      <c r="O227" s="118">
        <v>0</v>
      </c>
      <c r="P227" s="118">
        <v>0</v>
      </c>
      <c r="Q227" s="122">
        <v>0.09</v>
      </c>
      <c r="R227" s="122">
        <v>6.8857387860706928E-2</v>
      </c>
      <c r="S227" s="121">
        <v>0</v>
      </c>
      <c r="T227" s="110"/>
      <c r="U227" s="120">
        <v>194805</v>
      </c>
      <c r="V227" s="120">
        <v>0</v>
      </c>
      <c r="W227" s="120">
        <v>0</v>
      </c>
      <c r="X227" s="120">
        <v>13395</v>
      </c>
      <c r="Y227" s="120">
        <v>208200</v>
      </c>
      <c r="Z227" s="119" t="e">
        <f>SUMIF($A$10:$A$938,$A227,$Y$10:$Y$938)+SUMIF('[2]17PJ'!$B$10:$K$889,$A227,'[2]17PJ'!K$10:$K$889)</f>
        <v>#VALUE!</v>
      </c>
      <c r="AB227" s="118">
        <v>0</v>
      </c>
      <c r="AC227" s="118">
        <v>0</v>
      </c>
      <c r="AD227" s="117">
        <v>0</v>
      </c>
      <c r="AE227" s="116"/>
    </row>
    <row r="228" spans="1:31" s="105" customFormat="1" x14ac:dyDescent="0.25">
      <c r="A228" s="125">
        <v>432</v>
      </c>
      <c r="B228" s="125">
        <v>432712300</v>
      </c>
      <c r="C228" s="124" t="s">
        <v>140</v>
      </c>
      <c r="D228" s="125">
        <v>712</v>
      </c>
      <c r="E228" s="124" t="s">
        <v>141</v>
      </c>
      <c r="F228" s="125">
        <v>300</v>
      </c>
      <c r="G228" s="124" t="s">
        <v>147</v>
      </c>
      <c r="H228" s="118">
        <v>2.5</v>
      </c>
      <c r="I228" s="117">
        <v>9099</v>
      </c>
      <c r="J228" s="117">
        <v>18812</v>
      </c>
      <c r="K228" s="117">
        <f t="shared" si="6"/>
        <v>0</v>
      </c>
      <c r="L228" s="117">
        <v>893</v>
      </c>
      <c r="M228" s="123">
        <f t="shared" si="7"/>
        <v>28804</v>
      </c>
      <c r="N228" s="110"/>
      <c r="O228" s="118">
        <v>0</v>
      </c>
      <c r="P228" s="118">
        <v>0</v>
      </c>
      <c r="Q228" s="122">
        <v>0.09</v>
      </c>
      <c r="R228" s="122">
        <v>2.0636412181967833E-2</v>
      </c>
      <c r="S228" s="121">
        <v>0</v>
      </c>
      <c r="T228" s="110"/>
      <c r="U228" s="120">
        <v>69778</v>
      </c>
      <c r="V228" s="120">
        <v>0</v>
      </c>
      <c r="W228" s="120">
        <v>0</v>
      </c>
      <c r="X228" s="120">
        <v>2233</v>
      </c>
      <c r="Y228" s="120">
        <v>72011</v>
      </c>
      <c r="Z228" s="119" t="e">
        <f>SUMIF($A$10:$A$938,$A228,$Y$10:$Y$938)+SUMIF('[2]17PJ'!$B$10:$K$889,$A228,'[2]17PJ'!K$10:$K$889)</f>
        <v>#VALUE!</v>
      </c>
      <c r="AB228" s="118">
        <v>0</v>
      </c>
      <c r="AC228" s="118">
        <v>0</v>
      </c>
      <c r="AD228" s="117">
        <v>0</v>
      </c>
      <c r="AE228" s="116"/>
    </row>
    <row r="229" spans="1:31" s="105" customFormat="1" x14ac:dyDescent="0.25">
      <c r="A229" s="125">
        <v>432</v>
      </c>
      <c r="B229" s="125">
        <v>432712645</v>
      </c>
      <c r="C229" s="124" t="s">
        <v>140</v>
      </c>
      <c r="D229" s="125">
        <v>712</v>
      </c>
      <c r="E229" s="124" t="s">
        <v>141</v>
      </c>
      <c r="F229" s="125">
        <v>645</v>
      </c>
      <c r="G229" s="124" t="s">
        <v>148</v>
      </c>
      <c r="H229" s="118">
        <v>59.300000000000004</v>
      </c>
      <c r="I229" s="117">
        <v>9202</v>
      </c>
      <c r="J229" s="117">
        <v>3900</v>
      </c>
      <c r="K229" s="117">
        <f t="shared" si="6"/>
        <v>0</v>
      </c>
      <c r="L229" s="117">
        <v>893</v>
      </c>
      <c r="M229" s="123">
        <f t="shared" si="7"/>
        <v>13995</v>
      </c>
      <c r="N229" s="110"/>
      <c r="O229" s="118">
        <v>0</v>
      </c>
      <c r="P229" s="118">
        <v>0</v>
      </c>
      <c r="Q229" s="122">
        <v>0.09</v>
      </c>
      <c r="R229" s="122">
        <v>3.3577529375790865E-2</v>
      </c>
      <c r="S229" s="121">
        <v>0</v>
      </c>
      <c r="T229" s="110"/>
      <c r="U229" s="120">
        <v>776949</v>
      </c>
      <c r="V229" s="120">
        <v>0</v>
      </c>
      <c r="W229" s="120">
        <v>0</v>
      </c>
      <c r="X229" s="120">
        <v>52955</v>
      </c>
      <c r="Y229" s="120">
        <v>829904</v>
      </c>
      <c r="Z229" s="119" t="e">
        <f>SUMIF($A$10:$A$938,$A229,$Y$10:$Y$938)+SUMIF('[2]17PJ'!$B$10:$K$889,$A229,'[2]17PJ'!K$10:$K$889)</f>
        <v>#VALUE!</v>
      </c>
      <c r="AB229" s="118">
        <v>0</v>
      </c>
      <c r="AC229" s="118">
        <v>0</v>
      </c>
      <c r="AD229" s="117">
        <v>0</v>
      </c>
      <c r="AE229" s="116"/>
    </row>
    <row r="230" spans="1:31" s="105" customFormat="1" x14ac:dyDescent="0.25">
      <c r="A230" s="125">
        <v>432</v>
      </c>
      <c r="B230" s="125">
        <v>432712660</v>
      </c>
      <c r="C230" s="124" t="s">
        <v>140</v>
      </c>
      <c r="D230" s="125">
        <v>712</v>
      </c>
      <c r="E230" s="124" t="s">
        <v>141</v>
      </c>
      <c r="F230" s="125">
        <v>660</v>
      </c>
      <c r="G230" s="124" t="s">
        <v>149</v>
      </c>
      <c r="H230" s="118">
        <v>67.95</v>
      </c>
      <c r="I230" s="117">
        <v>8335</v>
      </c>
      <c r="J230" s="117">
        <v>7635</v>
      </c>
      <c r="K230" s="117">
        <f t="shared" si="6"/>
        <v>0</v>
      </c>
      <c r="L230" s="117">
        <v>893</v>
      </c>
      <c r="M230" s="123">
        <f t="shared" si="7"/>
        <v>16863</v>
      </c>
      <c r="N230" s="110"/>
      <c r="O230" s="118">
        <v>0</v>
      </c>
      <c r="P230" s="118">
        <v>0</v>
      </c>
      <c r="Q230" s="122">
        <v>0.09</v>
      </c>
      <c r="R230" s="122">
        <v>5.6496471990371312E-2</v>
      </c>
      <c r="S230" s="121">
        <v>0</v>
      </c>
      <c r="T230" s="110"/>
      <c r="U230" s="120">
        <v>1085162</v>
      </c>
      <c r="V230" s="120">
        <v>0</v>
      </c>
      <c r="W230" s="120">
        <v>0</v>
      </c>
      <c r="X230" s="120">
        <v>60681</v>
      </c>
      <c r="Y230" s="120">
        <v>1145843</v>
      </c>
      <c r="Z230" s="119" t="e">
        <f>SUMIF($A$10:$A$938,$A230,$Y$10:$Y$938)+SUMIF('[2]17PJ'!$B$10:$K$889,$A230,'[2]17PJ'!K$10:$K$889)</f>
        <v>#VALUE!</v>
      </c>
      <c r="AB230" s="118">
        <v>0</v>
      </c>
      <c r="AC230" s="118">
        <v>0</v>
      </c>
      <c r="AD230" s="117">
        <v>0</v>
      </c>
      <c r="AE230" s="116"/>
    </row>
    <row r="231" spans="1:31" s="105" customFormat="1" x14ac:dyDescent="0.25">
      <c r="A231" s="125">
        <v>432</v>
      </c>
      <c r="B231" s="125">
        <v>432712712</v>
      </c>
      <c r="C231" s="124" t="s">
        <v>140</v>
      </c>
      <c r="D231" s="125">
        <v>712</v>
      </c>
      <c r="E231" s="124" t="s">
        <v>141</v>
      </c>
      <c r="F231" s="125">
        <v>712</v>
      </c>
      <c r="G231" s="124" t="s">
        <v>141</v>
      </c>
      <c r="H231" s="118">
        <v>36.46</v>
      </c>
      <c r="I231" s="117">
        <v>9194</v>
      </c>
      <c r="J231" s="117">
        <v>6701</v>
      </c>
      <c r="K231" s="117">
        <f t="shared" si="6"/>
        <v>0</v>
      </c>
      <c r="L231" s="117">
        <v>893</v>
      </c>
      <c r="M231" s="123">
        <f t="shared" si="7"/>
        <v>16788</v>
      </c>
      <c r="N231" s="110"/>
      <c r="O231" s="118">
        <v>0</v>
      </c>
      <c r="P231" s="118">
        <v>0</v>
      </c>
      <c r="Q231" s="122">
        <v>0.09</v>
      </c>
      <c r="R231" s="122">
        <v>3.1785196308491345E-2</v>
      </c>
      <c r="S231" s="121">
        <v>0</v>
      </c>
      <c r="T231" s="110"/>
      <c r="U231" s="120">
        <v>579533</v>
      </c>
      <c r="V231" s="120">
        <v>0</v>
      </c>
      <c r="W231" s="120">
        <v>0</v>
      </c>
      <c r="X231" s="120">
        <v>32560</v>
      </c>
      <c r="Y231" s="120">
        <v>612093</v>
      </c>
      <c r="Z231" s="119" t="e">
        <f>SUMIF($A$10:$A$938,$A231,$Y$10:$Y$938)+SUMIF('[2]17PJ'!$B$10:$K$889,$A231,'[2]17PJ'!K$10:$K$889)</f>
        <v>#VALUE!</v>
      </c>
      <c r="AB231" s="118">
        <v>0</v>
      </c>
      <c r="AC231" s="118">
        <v>0</v>
      </c>
      <c r="AD231" s="117">
        <v>0</v>
      </c>
      <c r="AE231" s="116"/>
    </row>
    <row r="232" spans="1:31" s="105" customFormat="1" x14ac:dyDescent="0.25">
      <c r="A232" s="125">
        <v>435</v>
      </c>
      <c r="B232" s="125">
        <v>435301031</v>
      </c>
      <c r="C232" s="124" t="s">
        <v>150</v>
      </c>
      <c r="D232" s="125">
        <v>301</v>
      </c>
      <c r="E232" s="124" t="s">
        <v>151</v>
      </c>
      <c r="F232" s="125">
        <v>31</v>
      </c>
      <c r="G232" s="124" t="s">
        <v>101</v>
      </c>
      <c r="H232" s="118">
        <v>138.84</v>
      </c>
      <c r="I232" s="117">
        <v>9466</v>
      </c>
      <c r="J232" s="117">
        <v>4391</v>
      </c>
      <c r="K232" s="117">
        <f t="shared" si="6"/>
        <v>0</v>
      </c>
      <c r="L232" s="117">
        <v>893</v>
      </c>
      <c r="M232" s="123">
        <f t="shared" si="7"/>
        <v>14750</v>
      </c>
      <c r="N232" s="110"/>
      <c r="O232" s="118">
        <v>0.14389720664810979</v>
      </c>
      <c r="P232" s="118">
        <v>0</v>
      </c>
      <c r="Q232" s="122">
        <v>0.09</v>
      </c>
      <c r="R232" s="122">
        <v>3.0859245332986639E-2</v>
      </c>
      <c r="S232" s="121">
        <v>0</v>
      </c>
      <c r="T232" s="110"/>
      <c r="U232" s="120">
        <v>1921961</v>
      </c>
      <c r="V232" s="120">
        <v>0</v>
      </c>
      <c r="W232" s="120">
        <v>0</v>
      </c>
      <c r="X232" s="120">
        <v>123845</v>
      </c>
      <c r="Y232" s="120">
        <v>2045806</v>
      </c>
      <c r="Z232" s="119" t="e">
        <f>SUMIF($A$10:$A$938,$A232,$Y$10:$Y$938)+SUMIF('[2]17PJ'!$B$10:$K$889,$A232,'[2]17PJ'!K$10:$K$889)</f>
        <v>#VALUE!</v>
      </c>
      <c r="AB232" s="118">
        <v>0</v>
      </c>
      <c r="AC232" s="118">
        <v>0</v>
      </c>
      <c r="AD232" s="117">
        <v>0</v>
      </c>
      <c r="AE232" s="116"/>
    </row>
    <row r="233" spans="1:31" s="105" customFormat="1" x14ac:dyDescent="0.25">
      <c r="A233" s="125">
        <v>435</v>
      </c>
      <c r="B233" s="125">
        <v>435301048</v>
      </c>
      <c r="C233" s="124" t="s">
        <v>150</v>
      </c>
      <c r="D233" s="125">
        <v>301</v>
      </c>
      <c r="E233" s="124" t="s">
        <v>151</v>
      </c>
      <c r="F233" s="125">
        <v>48</v>
      </c>
      <c r="G233" s="124" t="s">
        <v>152</v>
      </c>
      <c r="H233" s="118">
        <v>1</v>
      </c>
      <c r="I233" s="117">
        <v>9794</v>
      </c>
      <c r="J233" s="117">
        <v>7783</v>
      </c>
      <c r="K233" s="117">
        <f t="shared" si="6"/>
        <v>0</v>
      </c>
      <c r="L233" s="117">
        <v>893</v>
      </c>
      <c r="M233" s="123">
        <f t="shared" si="7"/>
        <v>18470</v>
      </c>
      <c r="N233" s="110"/>
      <c r="O233" s="118">
        <v>1.0364247093640859E-3</v>
      </c>
      <c r="P233" s="118">
        <v>0</v>
      </c>
      <c r="Q233" s="122">
        <v>0.09</v>
      </c>
      <c r="R233" s="122">
        <v>8.0187235395095288E-4</v>
      </c>
      <c r="S233" s="121">
        <v>0</v>
      </c>
      <c r="T233" s="110"/>
      <c r="U233" s="120">
        <v>17559</v>
      </c>
      <c r="V233" s="120">
        <v>0</v>
      </c>
      <c r="W233" s="120">
        <v>0</v>
      </c>
      <c r="X233" s="120">
        <v>892</v>
      </c>
      <c r="Y233" s="120">
        <v>18451</v>
      </c>
      <c r="Z233" s="119" t="e">
        <f>SUMIF($A$10:$A$938,$A233,$Y$10:$Y$938)+SUMIF('[2]17PJ'!$B$10:$K$889,$A233,'[2]17PJ'!K$10:$K$889)</f>
        <v>#VALUE!</v>
      </c>
      <c r="AB233" s="118">
        <v>0</v>
      </c>
      <c r="AC233" s="118">
        <v>0</v>
      </c>
      <c r="AD233" s="117">
        <v>0</v>
      </c>
      <c r="AE233" s="116"/>
    </row>
    <row r="234" spans="1:31" s="105" customFormat="1" x14ac:dyDescent="0.25">
      <c r="A234" s="125">
        <v>435</v>
      </c>
      <c r="B234" s="125">
        <v>435301056</v>
      </c>
      <c r="C234" s="124" t="s">
        <v>150</v>
      </c>
      <c r="D234" s="125">
        <v>301</v>
      </c>
      <c r="E234" s="124" t="s">
        <v>151</v>
      </c>
      <c r="F234" s="125">
        <v>56</v>
      </c>
      <c r="G234" s="124" t="s">
        <v>153</v>
      </c>
      <c r="H234" s="118">
        <v>99.43</v>
      </c>
      <c r="I234" s="117">
        <v>9158</v>
      </c>
      <c r="J234" s="117">
        <v>3558</v>
      </c>
      <c r="K234" s="117">
        <f t="shared" si="6"/>
        <v>0</v>
      </c>
      <c r="L234" s="117">
        <v>893</v>
      </c>
      <c r="M234" s="123">
        <f t="shared" si="7"/>
        <v>13609</v>
      </c>
      <c r="N234" s="110"/>
      <c r="O234" s="118">
        <v>0.10305170885207129</v>
      </c>
      <c r="P234" s="118">
        <v>0</v>
      </c>
      <c r="Q234" s="122">
        <v>0.09</v>
      </c>
      <c r="R234" s="122">
        <v>2.0474156589421796E-2</v>
      </c>
      <c r="S234" s="121">
        <v>0</v>
      </c>
      <c r="T234" s="110"/>
      <c r="U234" s="120">
        <v>1263058</v>
      </c>
      <c r="V234" s="120">
        <v>0</v>
      </c>
      <c r="W234" s="120">
        <v>0</v>
      </c>
      <c r="X234" s="120">
        <v>88691</v>
      </c>
      <c r="Y234" s="120">
        <v>1351749</v>
      </c>
      <c r="Z234" s="119" t="e">
        <f>SUMIF($A$10:$A$938,$A234,$Y$10:$Y$938)+SUMIF('[2]17PJ'!$B$10:$K$889,$A234,'[2]17PJ'!K$10:$K$889)</f>
        <v>#VALUE!</v>
      </c>
      <c r="AB234" s="118">
        <v>0</v>
      </c>
      <c r="AC234" s="118">
        <v>0</v>
      </c>
      <c r="AD234" s="117">
        <v>0</v>
      </c>
      <c r="AE234" s="116"/>
    </row>
    <row r="235" spans="1:31" s="105" customFormat="1" x14ac:dyDescent="0.25">
      <c r="A235" s="125">
        <v>435</v>
      </c>
      <c r="B235" s="125">
        <v>435301079</v>
      </c>
      <c r="C235" s="124" t="s">
        <v>150</v>
      </c>
      <c r="D235" s="125">
        <v>301</v>
      </c>
      <c r="E235" s="124" t="s">
        <v>151</v>
      </c>
      <c r="F235" s="125">
        <v>79</v>
      </c>
      <c r="G235" s="124" t="s">
        <v>109</v>
      </c>
      <c r="H235" s="118">
        <v>153</v>
      </c>
      <c r="I235" s="117">
        <v>9182</v>
      </c>
      <c r="J235" s="117">
        <v>930</v>
      </c>
      <c r="K235" s="117">
        <f t="shared" si="6"/>
        <v>0</v>
      </c>
      <c r="L235" s="117">
        <v>893</v>
      </c>
      <c r="M235" s="123">
        <f t="shared" si="7"/>
        <v>11005</v>
      </c>
      <c r="N235" s="110"/>
      <c r="O235" s="118">
        <v>0.1585729805327051</v>
      </c>
      <c r="P235" s="118">
        <v>0</v>
      </c>
      <c r="Q235" s="122">
        <v>0.09</v>
      </c>
      <c r="R235" s="122">
        <v>6.132665667844843E-2</v>
      </c>
      <c r="S235" s="121">
        <v>0</v>
      </c>
      <c r="T235" s="110"/>
      <c r="U235" s="120">
        <v>1545606</v>
      </c>
      <c r="V235" s="120">
        <v>0</v>
      </c>
      <c r="W235" s="120">
        <v>0</v>
      </c>
      <c r="X235" s="120">
        <v>136476</v>
      </c>
      <c r="Y235" s="120">
        <v>1682082</v>
      </c>
      <c r="Z235" s="119" t="e">
        <f>SUMIF($A$10:$A$938,$A235,$Y$10:$Y$938)+SUMIF('[2]17PJ'!$B$10:$K$889,$A235,'[2]17PJ'!K$10:$K$889)</f>
        <v>#VALUE!</v>
      </c>
      <c r="AB235" s="118">
        <v>0</v>
      </c>
      <c r="AC235" s="118">
        <v>0</v>
      </c>
      <c r="AD235" s="117">
        <v>0</v>
      </c>
      <c r="AE235" s="116"/>
    </row>
    <row r="236" spans="1:31" s="105" customFormat="1" x14ac:dyDescent="0.25">
      <c r="A236" s="125">
        <v>435</v>
      </c>
      <c r="B236" s="125">
        <v>435301125</v>
      </c>
      <c r="C236" s="124" t="s">
        <v>150</v>
      </c>
      <c r="D236" s="125">
        <v>301</v>
      </c>
      <c r="E236" s="124" t="s">
        <v>151</v>
      </c>
      <c r="F236" s="125">
        <v>125</v>
      </c>
      <c r="G236" s="124" t="s">
        <v>154</v>
      </c>
      <c r="H236" s="118">
        <v>1</v>
      </c>
      <c r="I236" s="117">
        <v>9794</v>
      </c>
      <c r="J236" s="117">
        <v>4820</v>
      </c>
      <c r="K236" s="117">
        <f t="shared" si="6"/>
        <v>0</v>
      </c>
      <c r="L236" s="117">
        <v>893</v>
      </c>
      <c r="M236" s="123">
        <f t="shared" si="7"/>
        <v>15507</v>
      </c>
      <c r="N236" s="110"/>
      <c r="O236" s="118">
        <v>1.0364247093640859E-3</v>
      </c>
      <c r="P236" s="118">
        <v>0</v>
      </c>
      <c r="Q236" s="122">
        <v>0.09</v>
      </c>
      <c r="R236" s="122">
        <v>1.7320717990667586E-2</v>
      </c>
      <c r="S236" s="121">
        <v>0</v>
      </c>
      <c r="T236" s="110"/>
      <c r="U236" s="120">
        <v>14599</v>
      </c>
      <c r="V236" s="120">
        <v>0</v>
      </c>
      <c r="W236" s="120">
        <v>0</v>
      </c>
      <c r="X236" s="120">
        <v>892</v>
      </c>
      <c r="Y236" s="120">
        <v>15491</v>
      </c>
      <c r="Z236" s="119" t="e">
        <f>SUMIF($A$10:$A$938,$A236,$Y$10:$Y$938)+SUMIF('[2]17PJ'!$B$10:$K$889,$A236,'[2]17PJ'!K$10:$K$889)</f>
        <v>#VALUE!</v>
      </c>
      <c r="AB236" s="118">
        <v>0</v>
      </c>
      <c r="AC236" s="118">
        <v>0</v>
      </c>
      <c r="AD236" s="117">
        <v>0</v>
      </c>
      <c r="AE236" s="116"/>
    </row>
    <row r="237" spans="1:31" s="105" customFormat="1" x14ac:dyDescent="0.25">
      <c r="A237" s="125">
        <v>435</v>
      </c>
      <c r="B237" s="125">
        <v>435301128</v>
      </c>
      <c r="C237" s="124" t="s">
        <v>150</v>
      </c>
      <c r="D237" s="125">
        <v>301</v>
      </c>
      <c r="E237" s="124" t="s">
        <v>151</v>
      </c>
      <c r="F237" s="125">
        <v>128</v>
      </c>
      <c r="G237" s="124" t="s">
        <v>110</v>
      </c>
      <c r="H237" s="118">
        <v>1</v>
      </c>
      <c r="I237" s="117">
        <v>11023</v>
      </c>
      <c r="J237" s="117">
        <v>561</v>
      </c>
      <c r="K237" s="117">
        <f t="shared" si="6"/>
        <v>0</v>
      </c>
      <c r="L237" s="117">
        <v>893</v>
      </c>
      <c r="M237" s="123">
        <f t="shared" si="7"/>
        <v>12477</v>
      </c>
      <c r="N237" s="110"/>
      <c r="O237" s="118">
        <v>1.0364247093640859E-3</v>
      </c>
      <c r="P237" s="118">
        <v>0</v>
      </c>
      <c r="Q237" s="122">
        <v>0.18</v>
      </c>
      <c r="R237" s="122">
        <v>3.3692444036885129E-2</v>
      </c>
      <c r="S237" s="121">
        <v>0</v>
      </c>
      <c r="T237" s="110"/>
      <c r="U237" s="120">
        <v>11572</v>
      </c>
      <c r="V237" s="120">
        <v>0</v>
      </c>
      <c r="W237" s="120">
        <v>0</v>
      </c>
      <c r="X237" s="120">
        <v>892</v>
      </c>
      <c r="Y237" s="120">
        <v>12464</v>
      </c>
      <c r="Z237" s="119" t="e">
        <f>SUMIF($A$10:$A$938,$A237,$Y$10:$Y$938)+SUMIF('[2]17PJ'!$B$10:$K$889,$A237,'[2]17PJ'!K$10:$K$889)</f>
        <v>#VALUE!</v>
      </c>
      <c r="AB237" s="118">
        <v>0</v>
      </c>
      <c r="AC237" s="118">
        <v>0</v>
      </c>
      <c r="AD237" s="117">
        <v>0</v>
      </c>
      <c r="AE237" s="116"/>
    </row>
    <row r="238" spans="1:31" s="105" customFormat="1" x14ac:dyDescent="0.25">
      <c r="A238" s="125">
        <v>435</v>
      </c>
      <c r="B238" s="125">
        <v>435301160</v>
      </c>
      <c r="C238" s="124" t="s">
        <v>150</v>
      </c>
      <c r="D238" s="125">
        <v>301</v>
      </c>
      <c r="E238" s="124" t="s">
        <v>151</v>
      </c>
      <c r="F238" s="125">
        <v>160</v>
      </c>
      <c r="G238" s="124" t="s">
        <v>104</v>
      </c>
      <c r="H238" s="118">
        <v>233.81000000000003</v>
      </c>
      <c r="I238" s="117">
        <v>9865</v>
      </c>
      <c r="J238" s="117">
        <v>290</v>
      </c>
      <c r="K238" s="117">
        <f t="shared" si="6"/>
        <v>0</v>
      </c>
      <c r="L238" s="117">
        <v>893</v>
      </c>
      <c r="M238" s="123">
        <f t="shared" si="7"/>
        <v>11048</v>
      </c>
      <c r="N238" s="110"/>
      <c r="O238" s="118">
        <v>0.24232646129641608</v>
      </c>
      <c r="P238" s="118">
        <v>0</v>
      </c>
      <c r="Q238" s="122">
        <v>0.1273</v>
      </c>
      <c r="R238" s="122">
        <v>0.10201980292645375</v>
      </c>
      <c r="S238" s="121">
        <v>0</v>
      </c>
      <c r="T238" s="110"/>
      <c r="U238" s="120">
        <v>2371771</v>
      </c>
      <c r="V238" s="120">
        <v>0</v>
      </c>
      <c r="W238" s="120">
        <v>0</v>
      </c>
      <c r="X238" s="120">
        <v>208558</v>
      </c>
      <c r="Y238" s="120">
        <v>2580329</v>
      </c>
      <c r="Z238" s="119" t="e">
        <f>SUMIF($A$10:$A$938,$A238,$Y$10:$Y$938)+SUMIF('[2]17PJ'!$B$10:$K$889,$A238,'[2]17PJ'!K$10:$K$889)</f>
        <v>#VALUE!</v>
      </c>
      <c r="AB238" s="118">
        <v>0</v>
      </c>
      <c r="AC238" s="118">
        <v>0</v>
      </c>
      <c r="AD238" s="117">
        <v>0</v>
      </c>
      <c r="AE238" s="116"/>
    </row>
    <row r="239" spans="1:31" s="105" customFormat="1" x14ac:dyDescent="0.25">
      <c r="A239" s="125">
        <v>435</v>
      </c>
      <c r="B239" s="125">
        <v>435301181</v>
      </c>
      <c r="C239" s="124" t="s">
        <v>150</v>
      </c>
      <c r="D239" s="125">
        <v>301</v>
      </c>
      <c r="E239" s="124" t="s">
        <v>151</v>
      </c>
      <c r="F239" s="125">
        <v>181</v>
      </c>
      <c r="G239" s="124" t="s">
        <v>105</v>
      </c>
      <c r="H239" s="118">
        <v>1</v>
      </c>
      <c r="I239" s="117">
        <v>9794</v>
      </c>
      <c r="J239" s="117">
        <v>661</v>
      </c>
      <c r="K239" s="117">
        <f t="shared" si="6"/>
        <v>0</v>
      </c>
      <c r="L239" s="117">
        <v>893</v>
      </c>
      <c r="M239" s="123">
        <f t="shared" si="7"/>
        <v>11348</v>
      </c>
      <c r="N239" s="110"/>
      <c r="O239" s="118">
        <v>1.0364247093640859E-3</v>
      </c>
      <c r="P239" s="118">
        <v>0</v>
      </c>
      <c r="Q239" s="122">
        <v>0.09</v>
      </c>
      <c r="R239" s="122">
        <v>1.5623145980024853E-2</v>
      </c>
      <c r="S239" s="121">
        <v>0</v>
      </c>
      <c r="T239" s="110"/>
      <c r="U239" s="120">
        <v>10444</v>
      </c>
      <c r="V239" s="120">
        <v>0</v>
      </c>
      <c r="W239" s="120">
        <v>0</v>
      </c>
      <c r="X239" s="120">
        <v>892</v>
      </c>
      <c r="Y239" s="120">
        <v>11336</v>
      </c>
      <c r="Z239" s="119" t="e">
        <f>SUMIF($A$10:$A$938,$A239,$Y$10:$Y$938)+SUMIF('[2]17PJ'!$B$10:$K$889,$A239,'[2]17PJ'!K$10:$K$889)</f>
        <v>#VALUE!</v>
      </c>
      <c r="AB239" s="118">
        <v>0</v>
      </c>
      <c r="AC239" s="118">
        <v>0</v>
      </c>
      <c r="AD239" s="117">
        <v>0</v>
      </c>
      <c r="AE239" s="116"/>
    </row>
    <row r="240" spans="1:31" s="105" customFormat="1" x14ac:dyDescent="0.25">
      <c r="A240" s="125">
        <v>435</v>
      </c>
      <c r="B240" s="125">
        <v>435301211</v>
      </c>
      <c r="C240" s="124" t="s">
        <v>150</v>
      </c>
      <c r="D240" s="125">
        <v>301</v>
      </c>
      <c r="E240" s="124" t="s">
        <v>151</v>
      </c>
      <c r="F240" s="125">
        <v>211</v>
      </c>
      <c r="G240" s="124" t="s">
        <v>80</v>
      </c>
      <c r="H240" s="118">
        <v>2</v>
      </c>
      <c r="I240" s="117">
        <v>8094</v>
      </c>
      <c r="J240" s="117">
        <v>1452</v>
      </c>
      <c r="K240" s="117">
        <f t="shared" si="6"/>
        <v>0</v>
      </c>
      <c r="L240" s="117">
        <v>893</v>
      </c>
      <c r="M240" s="123">
        <f t="shared" si="7"/>
        <v>10439</v>
      </c>
      <c r="N240" s="110"/>
      <c r="O240" s="118">
        <v>2.0728494187281718E-3</v>
      </c>
      <c r="P240" s="118">
        <v>0</v>
      </c>
      <c r="Q240" s="122">
        <v>0.09</v>
      </c>
      <c r="R240" s="122">
        <v>2.0265210906566032E-3</v>
      </c>
      <c r="S240" s="121">
        <v>0</v>
      </c>
      <c r="T240" s="110"/>
      <c r="U240" s="120">
        <v>19072</v>
      </c>
      <c r="V240" s="120">
        <v>0</v>
      </c>
      <c r="W240" s="120">
        <v>0</v>
      </c>
      <c r="X240" s="120">
        <v>1784</v>
      </c>
      <c r="Y240" s="120">
        <v>20856</v>
      </c>
      <c r="Z240" s="119" t="e">
        <f>SUMIF($A$10:$A$938,$A240,$Y$10:$Y$938)+SUMIF('[2]17PJ'!$B$10:$K$889,$A240,'[2]17PJ'!K$10:$K$889)</f>
        <v>#VALUE!</v>
      </c>
      <c r="AB240" s="118">
        <v>0</v>
      </c>
      <c r="AC240" s="118">
        <v>0</v>
      </c>
      <c r="AD240" s="117">
        <v>0</v>
      </c>
      <c r="AE240" s="116"/>
    </row>
    <row r="241" spans="1:31" s="105" customFormat="1" x14ac:dyDescent="0.25">
      <c r="A241" s="125">
        <v>435</v>
      </c>
      <c r="B241" s="125">
        <v>435301295</v>
      </c>
      <c r="C241" s="124" t="s">
        <v>150</v>
      </c>
      <c r="D241" s="125">
        <v>301</v>
      </c>
      <c r="E241" s="124" t="s">
        <v>151</v>
      </c>
      <c r="F241" s="125">
        <v>295</v>
      </c>
      <c r="G241" s="124" t="s">
        <v>155</v>
      </c>
      <c r="H241" s="118">
        <v>67.77</v>
      </c>
      <c r="I241" s="117">
        <v>9203</v>
      </c>
      <c r="J241" s="117">
        <v>4401</v>
      </c>
      <c r="K241" s="117">
        <f t="shared" si="6"/>
        <v>0</v>
      </c>
      <c r="L241" s="117">
        <v>893</v>
      </c>
      <c r="M241" s="123">
        <f t="shared" si="7"/>
        <v>14497</v>
      </c>
      <c r="N241" s="110"/>
      <c r="O241" s="118">
        <v>7.0238502553604212E-2</v>
      </c>
      <c r="P241" s="118">
        <v>0</v>
      </c>
      <c r="Q241" s="122">
        <v>0.09</v>
      </c>
      <c r="R241" s="122">
        <v>2.037690193406954E-2</v>
      </c>
      <c r="S241" s="121">
        <v>0</v>
      </c>
      <c r="T241" s="110"/>
      <c r="U241" s="120">
        <v>920993</v>
      </c>
      <c r="V241" s="120">
        <v>0</v>
      </c>
      <c r="W241" s="120">
        <v>0</v>
      </c>
      <c r="X241" s="120">
        <v>60451</v>
      </c>
      <c r="Y241" s="120">
        <v>981444</v>
      </c>
      <c r="Z241" s="119" t="e">
        <f>SUMIF($A$10:$A$938,$A241,$Y$10:$Y$938)+SUMIF('[2]17PJ'!$B$10:$K$889,$A241,'[2]17PJ'!K$10:$K$889)</f>
        <v>#VALUE!</v>
      </c>
      <c r="AB241" s="118">
        <v>0</v>
      </c>
      <c r="AC241" s="118">
        <v>0</v>
      </c>
      <c r="AD241" s="117">
        <v>0</v>
      </c>
      <c r="AE241" s="116"/>
    </row>
    <row r="242" spans="1:31" s="105" customFormat="1" x14ac:dyDescent="0.25">
      <c r="A242" s="125">
        <v>435</v>
      </c>
      <c r="B242" s="125">
        <v>435301301</v>
      </c>
      <c r="C242" s="124" t="s">
        <v>150</v>
      </c>
      <c r="D242" s="125">
        <v>301</v>
      </c>
      <c r="E242" s="124" t="s">
        <v>151</v>
      </c>
      <c r="F242" s="125">
        <v>301</v>
      </c>
      <c r="G242" s="124" t="s">
        <v>151</v>
      </c>
      <c r="H242" s="118">
        <v>71.460000000000008</v>
      </c>
      <c r="I242" s="117">
        <v>9691</v>
      </c>
      <c r="J242" s="117">
        <v>3496</v>
      </c>
      <c r="K242" s="117">
        <f t="shared" si="6"/>
        <v>0</v>
      </c>
      <c r="L242" s="117">
        <v>893</v>
      </c>
      <c r="M242" s="123">
        <f t="shared" si="7"/>
        <v>14080</v>
      </c>
      <c r="N242" s="110"/>
      <c r="O242" s="118">
        <v>7.4062909731157714E-2</v>
      </c>
      <c r="P242" s="118">
        <v>0</v>
      </c>
      <c r="Q242" s="122">
        <v>0.09</v>
      </c>
      <c r="R242" s="122">
        <v>4.5744125016378152E-2</v>
      </c>
      <c r="S242" s="121">
        <v>0</v>
      </c>
      <c r="T242" s="110"/>
      <c r="U242" s="120">
        <v>941344</v>
      </c>
      <c r="V242" s="120">
        <v>0</v>
      </c>
      <c r="W242" s="120">
        <v>0</v>
      </c>
      <c r="X242" s="120">
        <v>63742</v>
      </c>
      <c r="Y242" s="120">
        <v>1005086</v>
      </c>
      <c r="Z242" s="119" t="e">
        <f>SUMIF($A$10:$A$938,$A242,$Y$10:$Y$938)+SUMIF('[2]17PJ'!$B$10:$K$889,$A242,'[2]17PJ'!K$10:$K$889)</f>
        <v>#VALUE!</v>
      </c>
      <c r="AB242" s="118">
        <v>0</v>
      </c>
      <c r="AC242" s="118">
        <v>0</v>
      </c>
      <c r="AD242" s="117">
        <v>0</v>
      </c>
      <c r="AE242" s="116"/>
    </row>
    <row r="243" spans="1:31" s="105" customFormat="1" x14ac:dyDescent="0.25">
      <c r="A243" s="125">
        <v>435</v>
      </c>
      <c r="B243" s="125">
        <v>435301326</v>
      </c>
      <c r="C243" s="124" t="s">
        <v>150</v>
      </c>
      <c r="D243" s="125">
        <v>301</v>
      </c>
      <c r="E243" s="124" t="s">
        <v>151</v>
      </c>
      <c r="F243" s="125">
        <v>326</v>
      </c>
      <c r="G243" s="124" t="s">
        <v>156</v>
      </c>
      <c r="H243" s="118">
        <v>9</v>
      </c>
      <c r="I243" s="117">
        <v>10105</v>
      </c>
      <c r="J243" s="117">
        <v>3823</v>
      </c>
      <c r="K243" s="117">
        <f t="shared" si="6"/>
        <v>0</v>
      </c>
      <c r="L243" s="117">
        <v>893</v>
      </c>
      <c r="M243" s="123">
        <f t="shared" si="7"/>
        <v>14821</v>
      </c>
      <c r="N243" s="110"/>
      <c r="O243" s="118">
        <v>9.3278223842767731E-3</v>
      </c>
      <c r="P243" s="118">
        <v>0</v>
      </c>
      <c r="Q243" s="122">
        <v>0.09</v>
      </c>
      <c r="R243" s="122">
        <v>2.6561635241591154E-3</v>
      </c>
      <c r="S243" s="121">
        <v>0</v>
      </c>
      <c r="T243" s="110"/>
      <c r="U243" s="120">
        <v>125226</v>
      </c>
      <c r="V243" s="120">
        <v>0</v>
      </c>
      <c r="W243" s="120">
        <v>0</v>
      </c>
      <c r="X243" s="120">
        <v>8028</v>
      </c>
      <c r="Y243" s="120">
        <v>133254</v>
      </c>
      <c r="Z243" s="119" t="e">
        <f>SUMIF($A$10:$A$938,$A243,$Y$10:$Y$938)+SUMIF('[2]17PJ'!$B$10:$K$889,$A243,'[2]17PJ'!K$10:$K$889)</f>
        <v>#VALUE!</v>
      </c>
      <c r="AB243" s="118">
        <v>0</v>
      </c>
      <c r="AC243" s="118">
        <v>0</v>
      </c>
      <c r="AD243" s="117">
        <v>0</v>
      </c>
      <c r="AE243" s="116"/>
    </row>
    <row r="244" spans="1:31" s="105" customFormat="1" x14ac:dyDescent="0.25">
      <c r="A244" s="125">
        <v>435</v>
      </c>
      <c r="B244" s="125">
        <v>435301600</v>
      </c>
      <c r="C244" s="124" t="s">
        <v>150</v>
      </c>
      <c r="D244" s="125">
        <v>301</v>
      </c>
      <c r="E244" s="124" t="s">
        <v>151</v>
      </c>
      <c r="F244" s="125">
        <v>600</v>
      </c>
      <c r="G244" s="124" t="s">
        <v>157</v>
      </c>
      <c r="H244" s="118">
        <v>1</v>
      </c>
      <c r="I244" s="117">
        <v>8944</v>
      </c>
      <c r="J244" s="117">
        <v>3658</v>
      </c>
      <c r="K244" s="117">
        <f t="shared" si="6"/>
        <v>0</v>
      </c>
      <c r="L244" s="117">
        <v>893</v>
      </c>
      <c r="M244" s="123">
        <f t="shared" si="7"/>
        <v>13495</v>
      </c>
      <c r="N244" s="110"/>
      <c r="O244" s="118">
        <v>1.0364247093640859E-3</v>
      </c>
      <c r="P244" s="118">
        <v>0</v>
      </c>
      <c r="Q244" s="122">
        <v>0.09</v>
      </c>
      <c r="R244" s="122">
        <v>3.9656273462126863E-3</v>
      </c>
      <c r="S244" s="121">
        <v>0</v>
      </c>
      <c r="T244" s="110"/>
      <c r="U244" s="120">
        <v>12589</v>
      </c>
      <c r="V244" s="120">
        <v>0</v>
      </c>
      <c r="W244" s="120">
        <v>0</v>
      </c>
      <c r="X244" s="120">
        <v>892</v>
      </c>
      <c r="Y244" s="120">
        <v>13481</v>
      </c>
      <c r="Z244" s="119" t="e">
        <f>SUMIF($A$10:$A$938,$A244,$Y$10:$Y$938)+SUMIF('[2]17PJ'!$B$10:$K$889,$A244,'[2]17PJ'!K$10:$K$889)</f>
        <v>#VALUE!</v>
      </c>
      <c r="AB244" s="118">
        <v>0</v>
      </c>
      <c r="AC244" s="118">
        <v>0</v>
      </c>
      <c r="AD244" s="117">
        <v>0</v>
      </c>
      <c r="AE244" s="116"/>
    </row>
    <row r="245" spans="1:31" s="105" customFormat="1" x14ac:dyDescent="0.25">
      <c r="A245" s="125">
        <v>435</v>
      </c>
      <c r="B245" s="125">
        <v>435301673</v>
      </c>
      <c r="C245" s="124" t="s">
        <v>150</v>
      </c>
      <c r="D245" s="125">
        <v>301</v>
      </c>
      <c r="E245" s="124" t="s">
        <v>151</v>
      </c>
      <c r="F245" s="125">
        <v>673</v>
      </c>
      <c r="G245" s="124" t="s">
        <v>159</v>
      </c>
      <c r="H245" s="118">
        <v>16.52</v>
      </c>
      <c r="I245" s="117">
        <v>8940</v>
      </c>
      <c r="J245" s="117">
        <v>4244</v>
      </c>
      <c r="K245" s="117">
        <f t="shared" si="6"/>
        <v>0</v>
      </c>
      <c r="L245" s="117">
        <v>893</v>
      </c>
      <c r="M245" s="123">
        <f t="shared" si="7"/>
        <v>14077</v>
      </c>
      <c r="N245" s="110"/>
      <c r="O245" s="118">
        <v>1.7121736198694698E-2</v>
      </c>
      <c r="P245" s="118">
        <v>0</v>
      </c>
      <c r="Q245" s="122">
        <v>0.09</v>
      </c>
      <c r="R245" s="122">
        <v>1.7919692828210827E-2</v>
      </c>
      <c r="S245" s="121">
        <v>0</v>
      </c>
      <c r="T245" s="110"/>
      <c r="U245" s="120">
        <v>217569</v>
      </c>
      <c r="V245" s="120">
        <v>0</v>
      </c>
      <c r="W245" s="120">
        <v>0</v>
      </c>
      <c r="X245" s="120">
        <v>14736</v>
      </c>
      <c r="Y245" s="120">
        <v>232305</v>
      </c>
      <c r="Z245" s="119" t="e">
        <f>SUMIF($A$10:$A$938,$A245,$Y$10:$Y$938)+SUMIF('[2]17PJ'!$B$10:$K$889,$A245,'[2]17PJ'!K$10:$K$889)</f>
        <v>#VALUE!</v>
      </c>
      <c r="AB245" s="118">
        <v>0</v>
      </c>
      <c r="AC245" s="118">
        <v>0</v>
      </c>
      <c r="AD245" s="117">
        <v>0</v>
      </c>
      <c r="AE245" s="116"/>
    </row>
    <row r="246" spans="1:31" s="105" customFormat="1" x14ac:dyDescent="0.25">
      <c r="A246" s="125">
        <v>435</v>
      </c>
      <c r="B246" s="125">
        <v>435301725</v>
      </c>
      <c r="C246" s="124" t="s">
        <v>150</v>
      </c>
      <c r="D246" s="125">
        <v>301</v>
      </c>
      <c r="E246" s="124" t="s">
        <v>151</v>
      </c>
      <c r="F246" s="125">
        <v>725</v>
      </c>
      <c r="G246" s="124" t="s">
        <v>136</v>
      </c>
      <c r="H246" s="118">
        <v>1</v>
      </c>
      <c r="I246" s="117">
        <v>9704</v>
      </c>
      <c r="J246" s="117">
        <v>2785</v>
      </c>
      <c r="K246" s="117">
        <f t="shared" si="6"/>
        <v>0</v>
      </c>
      <c r="L246" s="117">
        <v>893</v>
      </c>
      <c r="M246" s="123">
        <f t="shared" si="7"/>
        <v>13382</v>
      </c>
      <c r="N246" s="110"/>
      <c r="O246" s="118">
        <v>1.0364247093640859E-3</v>
      </c>
      <c r="P246" s="118">
        <v>0</v>
      </c>
      <c r="Q246" s="122">
        <v>0.09</v>
      </c>
      <c r="R246" s="122">
        <v>9.9651934238605307E-3</v>
      </c>
      <c r="S246" s="121">
        <v>0</v>
      </c>
      <c r="T246" s="110"/>
      <c r="U246" s="120">
        <v>12476</v>
      </c>
      <c r="V246" s="120">
        <v>0</v>
      </c>
      <c r="W246" s="120">
        <v>0</v>
      </c>
      <c r="X246" s="120">
        <v>892</v>
      </c>
      <c r="Y246" s="120">
        <v>13368</v>
      </c>
      <c r="Z246" s="119" t="e">
        <f>SUMIF($A$10:$A$938,$A246,$Y$10:$Y$938)+SUMIF('[2]17PJ'!$B$10:$K$889,$A246,'[2]17PJ'!K$10:$K$889)</f>
        <v>#VALUE!</v>
      </c>
      <c r="AB246" s="118">
        <v>0</v>
      </c>
      <c r="AC246" s="118">
        <v>0</v>
      </c>
      <c r="AD246" s="117">
        <v>0</v>
      </c>
      <c r="AE246" s="116"/>
    </row>
    <row r="247" spans="1:31" s="105" customFormat="1" x14ac:dyDescent="0.25">
      <c r="A247" s="125">
        <v>435</v>
      </c>
      <c r="B247" s="125">
        <v>435301735</v>
      </c>
      <c r="C247" s="124" t="s">
        <v>150</v>
      </c>
      <c r="D247" s="125">
        <v>301</v>
      </c>
      <c r="E247" s="124" t="s">
        <v>151</v>
      </c>
      <c r="F247" s="125">
        <v>735</v>
      </c>
      <c r="G247" s="124" t="s">
        <v>138</v>
      </c>
      <c r="H247" s="118">
        <v>3</v>
      </c>
      <c r="I247" s="117">
        <v>9510</v>
      </c>
      <c r="J247" s="117">
        <v>3806</v>
      </c>
      <c r="K247" s="117">
        <f t="shared" si="6"/>
        <v>0</v>
      </c>
      <c r="L247" s="117">
        <v>893</v>
      </c>
      <c r="M247" s="123">
        <f t="shared" si="7"/>
        <v>14209</v>
      </c>
      <c r="N247" s="110"/>
      <c r="O247" s="118">
        <v>3.1092741280922577E-3</v>
      </c>
      <c r="P247" s="118">
        <v>0</v>
      </c>
      <c r="Q247" s="122">
        <v>0.09</v>
      </c>
      <c r="R247" s="122">
        <v>2.0288207025652885E-2</v>
      </c>
      <c r="S247" s="121">
        <v>0</v>
      </c>
      <c r="T247" s="110"/>
      <c r="U247" s="120">
        <v>39906</v>
      </c>
      <c r="V247" s="120">
        <v>0</v>
      </c>
      <c r="W247" s="120">
        <v>0</v>
      </c>
      <c r="X247" s="120">
        <v>2676</v>
      </c>
      <c r="Y247" s="120">
        <v>42582</v>
      </c>
      <c r="Z247" s="119" t="e">
        <f>SUMIF($A$10:$A$938,$A247,$Y$10:$Y$938)+SUMIF('[2]17PJ'!$B$10:$K$889,$A247,'[2]17PJ'!K$10:$K$889)</f>
        <v>#VALUE!</v>
      </c>
      <c r="AB247" s="118">
        <v>0</v>
      </c>
      <c r="AC247" s="118">
        <v>0</v>
      </c>
      <c r="AD247" s="117">
        <v>0</v>
      </c>
      <c r="AE247" s="116"/>
    </row>
    <row r="248" spans="1:31" s="105" customFormat="1" x14ac:dyDescent="0.25">
      <c r="A248" s="125">
        <v>436</v>
      </c>
      <c r="B248" s="125">
        <v>436049001</v>
      </c>
      <c r="C248" s="124" t="s">
        <v>160</v>
      </c>
      <c r="D248" s="125">
        <v>49</v>
      </c>
      <c r="E248" s="124" t="s">
        <v>96</v>
      </c>
      <c r="F248" s="125">
        <v>1</v>
      </c>
      <c r="G248" s="124" t="s">
        <v>161</v>
      </c>
      <c r="H248" s="118">
        <v>1</v>
      </c>
      <c r="I248" s="117">
        <v>10593</v>
      </c>
      <c r="J248" s="117">
        <v>3000</v>
      </c>
      <c r="K248" s="117">
        <f t="shared" si="6"/>
        <v>0</v>
      </c>
      <c r="L248" s="117">
        <v>893</v>
      </c>
      <c r="M248" s="123">
        <f t="shared" si="7"/>
        <v>14486</v>
      </c>
      <c r="N248" s="110"/>
      <c r="O248" s="118">
        <v>0</v>
      </c>
      <c r="P248" s="118">
        <v>0</v>
      </c>
      <c r="Q248" s="122">
        <v>0.09</v>
      </c>
      <c r="R248" s="122">
        <v>1.2500801014553014E-2</v>
      </c>
      <c r="S248" s="121">
        <v>0</v>
      </c>
      <c r="T248" s="110"/>
      <c r="U248" s="120">
        <v>13593</v>
      </c>
      <c r="V248" s="120">
        <v>0</v>
      </c>
      <c r="W248" s="120">
        <v>0</v>
      </c>
      <c r="X248" s="120">
        <v>893</v>
      </c>
      <c r="Y248" s="120">
        <v>14486</v>
      </c>
      <c r="Z248" s="119" t="e">
        <f>SUMIF($A$10:$A$938,$A248,$Y$10:$Y$938)+SUMIF('[2]17PJ'!$B$10:$K$889,$A248,'[2]17PJ'!K$10:$K$889)</f>
        <v>#VALUE!</v>
      </c>
      <c r="AB248" s="118">
        <v>0</v>
      </c>
      <c r="AC248" s="118">
        <v>0</v>
      </c>
      <c r="AD248" s="117">
        <v>0</v>
      </c>
      <c r="AE248" s="116"/>
    </row>
    <row r="249" spans="1:31" s="105" customFormat="1" x14ac:dyDescent="0.25">
      <c r="A249" s="125">
        <v>436</v>
      </c>
      <c r="B249" s="125">
        <v>436049010</v>
      </c>
      <c r="C249" s="124" t="s">
        <v>160</v>
      </c>
      <c r="D249" s="125">
        <v>49</v>
      </c>
      <c r="E249" s="124" t="s">
        <v>96</v>
      </c>
      <c r="F249" s="125">
        <v>10</v>
      </c>
      <c r="G249" s="124" t="s">
        <v>99</v>
      </c>
      <c r="H249" s="118">
        <v>6</v>
      </c>
      <c r="I249" s="117">
        <v>8747</v>
      </c>
      <c r="J249" s="117">
        <v>2691</v>
      </c>
      <c r="K249" s="117">
        <f t="shared" si="6"/>
        <v>0</v>
      </c>
      <c r="L249" s="117">
        <v>893</v>
      </c>
      <c r="M249" s="123">
        <f t="shared" si="7"/>
        <v>12331</v>
      </c>
      <c r="N249" s="110"/>
      <c r="O249" s="118">
        <v>0</v>
      </c>
      <c r="P249" s="118">
        <v>0</v>
      </c>
      <c r="Q249" s="122">
        <v>0.09</v>
      </c>
      <c r="R249" s="122">
        <v>2.1962775738255291E-3</v>
      </c>
      <c r="S249" s="121">
        <v>0</v>
      </c>
      <c r="T249" s="110"/>
      <c r="U249" s="120">
        <v>68628</v>
      </c>
      <c r="V249" s="120">
        <v>0</v>
      </c>
      <c r="W249" s="120">
        <v>0</v>
      </c>
      <c r="X249" s="120">
        <v>5358</v>
      </c>
      <c r="Y249" s="120">
        <v>73986</v>
      </c>
      <c r="Z249" s="119" t="e">
        <f>SUMIF($A$10:$A$938,$A249,$Y$10:$Y$938)+SUMIF('[2]17PJ'!$B$10:$K$889,$A249,'[2]17PJ'!K$10:$K$889)</f>
        <v>#VALUE!</v>
      </c>
      <c r="AB249" s="118">
        <v>2</v>
      </c>
      <c r="AC249" s="118">
        <v>0</v>
      </c>
      <c r="AD249" s="117">
        <v>0</v>
      </c>
      <c r="AE249" s="116"/>
    </row>
    <row r="250" spans="1:31" s="105" customFormat="1" x14ac:dyDescent="0.25">
      <c r="A250" s="125">
        <v>436</v>
      </c>
      <c r="B250" s="125">
        <v>436049035</v>
      </c>
      <c r="C250" s="124" t="s">
        <v>160</v>
      </c>
      <c r="D250" s="125">
        <v>49</v>
      </c>
      <c r="E250" s="124" t="s">
        <v>96</v>
      </c>
      <c r="F250" s="125">
        <v>35</v>
      </c>
      <c r="G250" s="124" t="s">
        <v>22</v>
      </c>
      <c r="H250" s="118">
        <v>74.56</v>
      </c>
      <c r="I250" s="117">
        <v>11948</v>
      </c>
      <c r="J250" s="117">
        <v>4200</v>
      </c>
      <c r="K250" s="117">
        <f t="shared" si="6"/>
        <v>0</v>
      </c>
      <c r="L250" s="117">
        <v>893</v>
      </c>
      <c r="M250" s="123">
        <f t="shared" si="7"/>
        <v>17041</v>
      </c>
      <c r="N250" s="110"/>
      <c r="O250" s="118">
        <v>0</v>
      </c>
      <c r="P250" s="118">
        <v>0</v>
      </c>
      <c r="Q250" s="122">
        <v>0.18</v>
      </c>
      <c r="R250" s="122">
        <v>0.14456084490991788</v>
      </c>
      <c r="S250" s="121">
        <v>0</v>
      </c>
      <c r="T250" s="110"/>
      <c r="U250" s="120">
        <v>1203994</v>
      </c>
      <c r="V250" s="120">
        <v>0</v>
      </c>
      <c r="W250" s="120">
        <v>0</v>
      </c>
      <c r="X250" s="120">
        <v>66582</v>
      </c>
      <c r="Y250" s="120">
        <v>1270576</v>
      </c>
      <c r="Z250" s="119" t="e">
        <f>SUMIF($A$10:$A$938,$A250,$Y$10:$Y$938)+SUMIF('[2]17PJ'!$B$10:$K$889,$A250,'[2]17PJ'!K$10:$K$889)</f>
        <v>#VALUE!</v>
      </c>
      <c r="AB250" s="118">
        <v>4</v>
      </c>
      <c r="AC250" s="118">
        <v>0</v>
      </c>
      <c r="AD250" s="117">
        <v>0</v>
      </c>
      <c r="AE250" s="116"/>
    </row>
    <row r="251" spans="1:31" s="105" customFormat="1" x14ac:dyDescent="0.25">
      <c r="A251" s="125">
        <v>436</v>
      </c>
      <c r="B251" s="125">
        <v>436049044</v>
      </c>
      <c r="C251" s="124" t="s">
        <v>160</v>
      </c>
      <c r="D251" s="125">
        <v>49</v>
      </c>
      <c r="E251" s="124" t="s">
        <v>96</v>
      </c>
      <c r="F251" s="125">
        <v>44</v>
      </c>
      <c r="G251" s="124" t="s">
        <v>35</v>
      </c>
      <c r="H251" s="118">
        <v>3.79</v>
      </c>
      <c r="I251" s="117">
        <v>10593</v>
      </c>
      <c r="J251" s="117">
        <v>243</v>
      </c>
      <c r="K251" s="117">
        <f t="shared" si="6"/>
        <v>0</v>
      </c>
      <c r="L251" s="117">
        <v>893</v>
      </c>
      <c r="M251" s="123">
        <f t="shared" si="7"/>
        <v>11729</v>
      </c>
      <c r="N251" s="110"/>
      <c r="O251" s="118">
        <v>0</v>
      </c>
      <c r="P251" s="118">
        <v>0</v>
      </c>
      <c r="Q251" s="122">
        <v>0.09</v>
      </c>
      <c r="R251" s="122">
        <v>4.5747299026763673E-2</v>
      </c>
      <c r="S251" s="121">
        <v>0</v>
      </c>
      <c r="T251" s="110"/>
      <c r="U251" s="120">
        <v>41068</v>
      </c>
      <c r="V251" s="120">
        <v>0</v>
      </c>
      <c r="W251" s="120">
        <v>0</v>
      </c>
      <c r="X251" s="120">
        <v>3384</v>
      </c>
      <c r="Y251" s="120">
        <v>44452</v>
      </c>
      <c r="Z251" s="119" t="e">
        <f>SUMIF($A$10:$A$938,$A251,$Y$10:$Y$938)+SUMIF('[2]17PJ'!$B$10:$K$889,$A251,'[2]17PJ'!K$10:$K$889)</f>
        <v>#VALUE!</v>
      </c>
      <c r="AB251" s="118">
        <v>0</v>
      </c>
      <c r="AC251" s="118">
        <v>0</v>
      </c>
      <c r="AD251" s="117">
        <v>0</v>
      </c>
      <c r="AE251" s="116"/>
    </row>
    <row r="252" spans="1:31" s="105" customFormat="1" x14ac:dyDescent="0.25">
      <c r="A252" s="125">
        <v>436</v>
      </c>
      <c r="B252" s="125">
        <v>436049046</v>
      </c>
      <c r="C252" s="124" t="s">
        <v>160</v>
      </c>
      <c r="D252" s="125">
        <v>49</v>
      </c>
      <c r="E252" s="124" t="s">
        <v>96</v>
      </c>
      <c r="F252" s="125">
        <v>46</v>
      </c>
      <c r="G252" s="124" t="s">
        <v>36</v>
      </c>
      <c r="H252" s="118">
        <v>0.27</v>
      </c>
      <c r="I252" s="117">
        <v>8747</v>
      </c>
      <c r="J252" s="117">
        <v>6648</v>
      </c>
      <c r="K252" s="117">
        <f t="shared" si="6"/>
        <v>0</v>
      </c>
      <c r="L252" s="117">
        <v>893</v>
      </c>
      <c r="M252" s="123">
        <f t="shared" si="7"/>
        <v>16288</v>
      </c>
      <c r="N252" s="110"/>
      <c r="O252" s="118">
        <v>0</v>
      </c>
      <c r="P252" s="118">
        <v>0</v>
      </c>
      <c r="Q252" s="122">
        <v>0.09</v>
      </c>
      <c r="R252" s="122">
        <v>4.5721820954575413E-4</v>
      </c>
      <c r="S252" s="121">
        <v>0</v>
      </c>
      <c r="T252" s="110"/>
      <c r="U252" s="120">
        <v>4157</v>
      </c>
      <c r="V252" s="120">
        <v>0</v>
      </c>
      <c r="W252" s="120">
        <v>0</v>
      </c>
      <c r="X252" s="120">
        <v>241</v>
      </c>
      <c r="Y252" s="120">
        <v>4398</v>
      </c>
      <c r="Z252" s="119" t="e">
        <f>SUMIF($A$10:$A$938,$A252,$Y$10:$Y$938)+SUMIF('[2]17PJ'!$B$10:$K$889,$A252,'[2]17PJ'!K$10:$K$889)</f>
        <v>#VALUE!</v>
      </c>
      <c r="AB252" s="118">
        <v>0</v>
      </c>
      <c r="AC252" s="118">
        <v>0</v>
      </c>
      <c r="AD252" s="117">
        <v>0</v>
      </c>
      <c r="AE252" s="116"/>
    </row>
    <row r="253" spans="1:31" s="105" customFormat="1" x14ac:dyDescent="0.25">
      <c r="A253" s="125">
        <v>436</v>
      </c>
      <c r="B253" s="125">
        <v>436049049</v>
      </c>
      <c r="C253" s="124" t="s">
        <v>160</v>
      </c>
      <c r="D253" s="125">
        <v>49</v>
      </c>
      <c r="E253" s="124" t="s">
        <v>96</v>
      </c>
      <c r="F253" s="125">
        <v>49</v>
      </c>
      <c r="G253" s="124" t="s">
        <v>96</v>
      </c>
      <c r="H253" s="118">
        <v>172.33</v>
      </c>
      <c r="I253" s="117">
        <v>12352</v>
      </c>
      <c r="J253" s="117">
        <v>15632</v>
      </c>
      <c r="K253" s="117">
        <f t="shared" si="6"/>
        <v>0</v>
      </c>
      <c r="L253" s="117">
        <v>893</v>
      </c>
      <c r="M253" s="123">
        <f t="shared" si="7"/>
        <v>28877</v>
      </c>
      <c r="N253" s="110"/>
      <c r="O253" s="118">
        <v>0</v>
      </c>
      <c r="P253" s="118">
        <v>0</v>
      </c>
      <c r="Q253" s="122">
        <v>0.09</v>
      </c>
      <c r="R253" s="122">
        <v>6.8189522195801267E-2</v>
      </c>
      <c r="S253" s="121">
        <v>0</v>
      </c>
      <c r="T253" s="110"/>
      <c r="U253" s="120">
        <v>4822483</v>
      </c>
      <c r="V253" s="120">
        <v>0</v>
      </c>
      <c r="W253" s="120">
        <v>0</v>
      </c>
      <c r="X253" s="120">
        <v>153890</v>
      </c>
      <c r="Y253" s="120">
        <v>4976373</v>
      </c>
      <c r="Z253" s="119" t="e">
        <f>SUMIF($A$10:$A$938,$A253,$Y$10:$Y$938)+SUMIF('[2]17PJ'!$B$10:$K$889,$A253,'[2]17PJ'!K$10:$K$889)</f>
        <v>#VALUE!</v>
      </c>
      <c r="AB253" s="118">
        <v>6</v>
      </c>
      <c r="AC253" s="118">
        <v>0</v>
      </c>
      <c r="AD253" s="117">
        <v>0</v>
      </c>
      <c r="AE253" s="116"/>
    </row>
    <row r="254" spans="1:31" s="105" customFormat="1" x14ac:dyDescent="0.25">
      <c r="A254" s="125">
        <v>436</v>
      </c>
      <c r="B254" s="125">
        <v>436049056</v>
      </c>
      <c r="C254" s="124" t="s">
        <v>160</v>
      </c>
      <c r="D254" s="125">
        <v>49</v>
      </c>
      <c r="E254" s="124" t="s">
        <v>96</v>
      </c>
      <c r="F254" s="125">
        <v>56</v>
      </c>
      <c r="G254" s="124" t="s">
        <v>153</v>
      </c>
      <c r="H254" s="118">
        <v>0.97</v>
      </c>
      <c r="I254" s="117">
        <v>9612</v>
      </c>
      <c r="J254" s="117">
        <v>3734</v>
      </c>
      <c r="K254" s="117">
        <f t="shared" si="6"/>
        <v>0</v>
      </c>
      <c r="L254" s="117">
        <v>893</v>
      </c>
      <c r="M254" s="123">
        <f t="shared" si="7"/>
        <v>14239</v>
      </c>
      <c r="N254" s="110"/>
      <c r="O254" s="118">
        <v>0</v>
      </c>
      <c r="P254" s="118">
        <v>0</v>
      </c>
      <c r="Q254" s="122">
        <v>0.09</v>
      </c>
      <c r="R254" s="122">
        <v>2.0474156589421796E-2</v>
      </c>
      <c r="S254" s="121">
        <v>0</v>
      </c>
      <c r="T254" s="110"/>
      <c r="U254" s="120">
        <v>12946</v>
      </c>
      <c r="V254" s="120">
        <v>0</v>
      </c>
      <c r="W254" s="120">
        <v>0</v>
      </c>
      <c r="X254" s="120">
        <v>866</v>
      </c>
      <c r="Y254" s="120">
        <v>13812</v>
      </c>
      <c r="Z254" s="119" t="e">
        <f>SUMIF($A$10:$A$938,$A254,$Y$10:$Y$938)+SUMIF('[2]17PJ'!$B$10:$K$889,$A254,'[2]17PJ'!K$10:$K$889)</f>
        <v>#VALUE!</v>
      </c>
      <c r="AB254" s="118">
        <v>0</v>
      </c>
      <c r="AC254" s="118">
        <v>0</v>
      </c>
      <c r="AD254" s="117">
        <v>0</v>
      </c>
      <c r="AE254" s="116"/>
    </row>
    <row r="255" spans="1:31" s="105" customFormat="1" x14ac:dyDescent="0.25">
      <c r="A255" s="125">
        <v>436</v>
      </c>
      <c r="B255" s="125">
        <v>436049057</v>
      </c>
      <c r="C255" s="124" t="s">
        <v>160</v>
      </c>
      <c r="D255" s="125">
        <v>49</v>
      </c>
      <c r="E255" s="124" t="s">
        <v>96</v>
      </c>
      <c r="F255" s="125">
        <v>57</v>
      </c>
      <c r="G255" s="124" t="s">
        <v>23</v>
      </c>
      <c r="H255" s="118">
        <v>5</v>
      </c>
      <c r="I255" s="117">
        <v>13870</v>
      </c>
      <c r="J255" s="117">
        <v>706</v>
      </c>
      <c r="K255" s="117">
        <f t="shared" si="6"/>
        <v>0</v>
      </c>
      <c r="L255" s="117">
        <v>893</v>
      </c>
      <c r="M255" s="123">
        <f t="shared" si="7"/>
        <v>15469</v>
      </c>
      <c r="N255" s="110"/>
      <c r="O255" s="118">
        <v>0</v>
      </c>
      <c r="P255" s="118">
        <v>0</v>
      </c>
      <c r="Q255" s="122">
        <v>0.18</v>
      </c>
      <c r="R255" s="122">
        <v>0.11752257884657875</v>
      </c>
      <c r="S255" s="121">
        <v>0</v>
      </c>
      <c r="T255" s="110"/>
      <c r="U255" s="120">
        <v>72880</v>
      </c>
      <c r="V255" s="120">
        <v>0</v>
      </c>
      <c r="W255" s="120">
        <v>0</v>
      </c>
      <c r="X255" s="120">
        <v>4465</v>
      </c>
      <c r="Y255" s="120">
        <v>77345</v>
      </c>
      <c r="Z255" s="119" t="e">
        <f>SUMIF($A$10:$A$938,$A255,$Y$10:$Y$938)+SUMIF('[2]17PJ'!$B$10:$K$889,$A255,'[2]17PJ'!K$10:$K$889)</f>
        <v>#VALUE!</v>
      </c>
      <c r="AB255" s="118">
        <v>0</v>
      </c>
      <c r="AC255" s="118">
        <v>0</v>
      </c>
      <c r="AD255" s="117">
        <v>0</v>
      </c>
      <c r="AE255" s="116"/>
    </row>
    <row r="256" spans="1:31" s="105" customFormat="1" x14ac:dyDescent="0.25">
      <c r="A256" s="125">
        <v>436</v>
      </c>
      <c r="B256" s="125">
        <v>436049073</v>
      </c>
      <c r="C256" s="124" t="s">
        <v>160</v>
      </c>
      <c r="D256" s="125">
        <v>49</v>
      </c>
      <c r="E256" s="124" t="s">
        <v>96</v>
      </c>
      <c r="F256" s="125">
        <v>73</v>
      </c>
      <c r="G256" s="124" t="s">
        <v>37</v>
      </c>
      <c r="H256" s="118">
        <v>1</v>
      </c>
      <c r="I256" s="117">
        <v>10347</v>
      </c>
      <c r="J256" s="117">
        <v>8051</v>
      </c>
      <c r="K256" s="117">
        <f t="shared" si="6"/>
        <v>0</v>
      </c>
      <c r="L256" s="117">
        <v>893</v>
      </c>
      <c r="M256" s="123">
        <f t="shared" si="7"/>
        <v>19291</v>
      </c>
      <c r="N256" s="110"/>
      <c r="O256" s="118">
        <v>0</v>
      </c>
      <c r="P256" s="118">
        <v>0</v>
      </c>
      <c r="Q256" s="122">
        <v>0.09</v>
      </c>
      <c r="R256" s="122">
        <v>6.0798101377384835E-3</v>
      </c>
      <c r="S256" s="121">
        <v>0</v>
      </c>
      <c r="T256" s="110"/>
      <c r="U256" s="120">
        <v>18398</v>
      </c>
      <c r="V256" s="120">
        <v>0</v>
      </c>
      <c r="W256" s="120">
        <v>0</v>
      </c>
      <c r="X256" s="120">
        <v>893</v>
      </c>
      <c r="Y256" s="120">
        <v>19291</v>
      </c>
      <c r="Z256" s="119" t="e">
        <f>SUMIF($A$10:$A$938,$A256,$Y$10:$Y$938)+SUMIF('[2]17PJ'!$B$10:$K$889,$A256,'[2]17PJ'!K$10:$K$889)</f>
        <v>#VALUE!</v>
      </c>
      <c r="AB256" s="118">
        <v>0</v>
      </c>
      <c r="AC256" s="118">
        <v>0</v>
      </c>
      <c r="AD256" s="117">
        <v>0</v>
      </c>
      <c r="AE256" s="116"/>
    </row>
    <row r="257" spans="1:31" s="105" customFormat="1" x14ac:dyDescent="0.25">
      <c r="A257" s="125">
        <v>436</v>
      </c>
      <c r="B257" s="125">
        <v>436049093</v>
      </c>
      <c r="C257" s="124" t="s">
        <v>160</v>
      </c>
      <c r="D257" s="125">
        <v>49</v>
      </c>
      <c r="E257" s="124" t="s">
        <v>96</v>
      </c>
      <c r="F257" s="125">
        <v>93</v>
      </c>
      <c r="G257" s="124" t="s">
        <v>25</v>
      </c>
      <c r="H257" s="118">
        <v>12.18</v>
      </c>
      <c r="I257" s="117">
        <v>10545</v>
      </c>
      <c r="J257" s="117">
        <v>302</v>
      </c>
      <c r="K257" s="117">
        <f t="shared" si="6"/>
        <v>0</v>
      </c>
      <c r="L257" s="117">
        <v>893</v>
      </c>
      <c r="M257" s="123">
        <f t="shared" si="7"/>
        <v>11740</v>
      </c>
      <c r="N257" s="110"/>
      <c r="O257" s="118">
        <v>0</v>
      </c>
      <c r="P257" s="118">
        <v>0</v>
      </c>
      <c r="Q257" s="122">
        <v>0.09</v>
      </c>
      <c r="R257" s="122">
        <v>8.9870379446020443E-2</v>
      </c>
      <c r="S257" s="121">
        <v>0</v>
      </c>
      <c r="T257" s="110"/>
      <c r="U257" s="120">
        <v>132116</v>
      </c>
      <c r="V257" s="120">
        <v>0</v>
      </c>
      <c r="W257" s="120">
        <v>0</v>
      </c>
      <c r="X257" s="120">
        <v>10876</v>
      </c>
      <c r="Y257" s="120">
        <v>142992</v>
      </c>
      <c r="Z257" s="119" t="e">
        <f>SUMIF($A$10:$A$938,$A257,$Y$10:$Y$938)+SUMIF('[2]17PJ'!$B$10:$K$889,$A257,'[2]17PJ'!K$10:$K$889)</f>
        <v>#VALUE!</v>
      </c>
      <c r="AB257" s="118">
        <v>1</v>
      </c>
      <c r="AC257" s="118">
        <v>1</v>
      </c>
      <c r="AD257" s="117">
        <v>11740</v>
      </c>
      <c r="AE257" s="116"/>
    </row>
    <row r="258" spans="1:31" s="105" customFormat="1" x14ac:dyDescent="0.25">
      <c r="A258" s="125">
        <v>436</v>
      </c>
      <c r="B258" s="125">
        <v>436049133</v>
      </c>
      <c r="C258" s="124" t="s">
        <v>160</v>
      </c>
      <c r="D258" s="125">
        <v>49</v>
      </c>
      <c r="E258" s="124" t="s">
        <v>96</v>
      </c>
      <c r="F258" s="125">
        <v>133</v>
      </c>
      <c r="G258" s="124" t="s">
        <v>73</v>
      </c>
      <c r="H258" s="118">
        <v>2</v>
      </c>
      <c r="I258" s="117">
        <v>8747</v>
      </c>
      <c r="J258" s="117">
        <v>2741</v>
      </c>
      <c r="K258" s="117">
        <f t="shared" si="6"/>
        <v>0</v>
      </c>
      <c r="L258" s="117">
        <v>893</v>
      </c>
      <c r="M258" s="123">
        <f t="shared" si="7"/>
        <v>12381</v>
      </c>
      <c r="N258" s="110"/>
      <c r="O258" s="118">
        <v>0</v>
      </c>
      <c r="P258" s="118">
        <v>0</v>
      </c>
      <c r="Q258" s="122">
        <v>0.09</v>
      </c>
      <c r="R258" s="122">
        <v>2.5802336413393717E-2</v>
      </c>
      <c r="S258" s="121">
        <v>0</v>
      </c>
      <c r="T258" s="110"/>
      <c r="U258" s="120">
        <v>22976</v>
      </c>
      <c r="V258" s="120">
        <v>0</v>
      </c>
      <c r="W258" s="120">
        <v>0</v>
      </c>
      <c r="X258" s="120">
        <v>1786</v>
      </c>
      <c r="Y258" s="120">
        <v>24762</v>
      </c>
      <c r="Z258" s="119" t="e">
        <f>SUMIF($A$10:$A$938,$A258,$Y$10:$Y$938)+SUMIF('[2]17PJ'!$B$10:$K$889,$A258,'[2]17PJ'!K$10:$K$889)</f>
        <v>#VALUE!</v>
      </c>
      <c r="AB258" s="118">
        <v>0</v>
      </c>
      <c r="AC258" s="118">
        <v>0</v>
      </c>
      <c r="AD258" s="117">
        <v>0</v>
      </c>
      <c r="AE258" s="116"/>
    </row>
    <row r="259" spans="1:31" s="105" customFormat="1" x14ac:dyDescent="0.25">
      <c r="A259" s="125">
        <v>436</v>
      </c>
      <c r="B259" s="125">
        <v>436049149</v>
      </c>
      <c r="C259" s="124" t="s">
        <v>160</v>
      </c>
      <c r="D259" s="125">
        <v>49</v>
      </c>
      <c r="E259" s="124" t="s">
        <v>96</v>
      </c>
      <c r="F259" s="125">
        <v>149</v>
      </c>
      <c r="G259" s="124" t="s">
        <v>103</v>
      </c>
      <c r="H259" s="118">
        <v>2</v>
      </c>
      <c r="I259" s="117">
        <v>9670</v>
      </c>
      <c r="J259" s="117">
        <v>12</v>
      </c>
      <c r="K259" s="117">
        <f t="shared" si="6"/>
        <v>0</v>
      </c>
      <c r="L259" s="117">
        <v>893</v>
      </c>
      <c r="M259" s="123">
        <f t="shared" si="7"/>
        <v>10575</v>
      </c>
      <c r="N259" s="110"/>
      <c r="O259" s="118">
        <v>0</v>
      </c>
      <c r="P259" s="118">
        <v>0</v>
      </c>
      <c r="Q259" s="122">
        <v>0.12985622607830993</v>
      </c>
      <c r="R259" s="122">
        <v>0.10032197054833102</v>
      </c>
      <c r="S259" s="121">
        <v>0</v>
      </c>
      <c r="T259" s="110"/>
      <c r="U259" s="120">
        <v>19364</v>
      </c>
      <c r="V259" s="120">
        <v>0</v>
      </c>
      <c r="W259" s="120">
        <v>0</v>
      </c>
      <c r="X259" s="120">
        <v>1786</v>
      </c>
      <c r="Y259" s="120">
        <v>21150</v>
      </c>
      <c r="Z259" s="119" t="e">
        <f>SUMIF($A$10:$A$938,$A259,$Y$10:$Y$938)+SUMIF('[2]17PJ'!$B$10:$K$889,$A259,'[2]17PJ'!K$10:$K$889)</f>
        <v>#VALUE!</v>
      </c>
      <c r="AB259" s="118">
        <v>0</v>
      </c>
      <c r="AC259" s="118">
        <v>0</v>
      </c>
      <c r="AD259" s="117">
        <v>0</v>
      </c>
      <c r="AE259" s="116"/>
    </row>
    <row r="260" spans="1:31" s="105" customFormat="1" x14ac:dyDescent="0.25">
      <c r="A260" s="125">
        <v>436</v>
      </c>
      <c r="B260" s="125">
        <v>436049163</v>
      </c>
      <c r="C260" s="124" t="s">
        <v>160</v>
      </c>
      <c r="D260" s="125">
        <v>49</v>
      </c>
      <c r="E260" s="124" t="s">
        <v>96</v>
      </c>
      <c r="F260" s="125">
        <v>163</v>
      </c>
      <c r="G260" s="124" t="s">
        <v>27</v>
      </c>
      <c r="H260" s="118">
        <v>1.97</v>
      </c>
      <c r="I260" s="117">
        <v>11960</v>
      </c>
      <c r="J260" s="117">
        <v>505</v>
      </c>
      <c r="K260" s="117">
        <f t="shared" si="6"/>
        <v>0</v>
      </c>
      <c r="L260" s="117">
        <v>893</v>
      </c>
      <c r="M260" s="123">
        <f t="shared" si="7"/>
        <v>13358</v>
      </c>
      <c r="N260" s="110"/>
      <c r="O260" s="118">
        <v>0</v>
      </c>
      <c r="P260" s="118">
        <v>0</v>
      </c>
      <c r="Q260" s="122">
        <v>0.18</v>
      </c>
      <c r="R260" s="122">
        <v>8.6929728917015628E-2</v>
      </c>
      <c r="S260" s="121">
        <v>0</v>
      </c>
      <c r="T260" s="110"/>
      <c r="U260" s="120">
        <v>24556</v>
      </c>
      <c r="V260" s="120">
        <v>0</v>
      </c>
      <c r="W260" s="120">
        <v>0</v>
      </c>
      <c r="X260" s="120">
        <v>1759</v>
      </c>
      <c r="Y260" s="120">
        <v>26315</v>
      </c>
      <c r="Z260" s="119" t="e">
        <f>SUMIF($A$10:$A$938,$A260,$Y$10:$Y$938)+SUMIF('[2]17PJ'!$B$10:$K$889,$A260,'[2]17PJ'!K$10:$K$889)</f>
        <v>#VALUE!</v>
      </c>
      <c r="AB260" s="118">
        <v>0</v>
      </c>
      <c r="AC260" s="118">
        <v>0</v>
      </c>
      <c r="AD260" s="117">
        <v>0</v>
      </c>
      <c r="AE260" s="116"/>
    </row>
    <row r="261" spans="1:31" s="105" customFormat="1" x14ac:dyDescent="0.25">
      <c r="A261" s="125">
        <v>436</v>
      </c>
      <c r="B261" s="125">
        <v>436049165</v>
      </c>
      <c r="C261" s="124" t="s">
        <v>160</v>
      </c>
      <c r="D261" s="125">
        <v>49</v>
      </c>
      <c r="E261" s="124" t="s">
        <v>96</v>
      </c>
      <c r="F261" s="125">
        <v>165</v>
      </c>
      <c r="G261" s="124" t="s">
        <v>28</v>
      </c>
      <c r="H261" s="118">
        <v>29.08</v>
      </c>
      <c r="I261" s="117">
        <v>11045</v>
      </c>
      <c r="J261" s="117">
        <v>602</v>
      </c>
      <c r="K261" s="117">
        <f t="shared" si="6"/>
        <v>0</v>
      </c>
      <c r="L261" s="117">
        <v>893</v>
      </c>
      <c r="M261" s="123">
        <f t="shared" si="7"/>
        <v>12540</v>
      </c>
      <c r="N261" s="110"/>
      <c r="O261" s="118">
        <v>0</v>
      </c>
      <c r="P261" s="118">
        <v>0</v>
      </c>
      <c r="Q261" s="122">
        <v>9.8299999999999998E-2</v>
      </c>
      <c r="R261" s="122">
        <v>9.8201070211486718E-2</v>
      </c>
      <c r="S261" s="121">
        <v>0</v>
      </c>
      <c r="T261" s="110"/>
      <c r="U261" s="120">
        <v>338694</v>
      </c>
      <c r="V261" s="120">
        <v>0</v>
      </c>
      <c r="W261" s="120">
        <v>0</v>
      </c>
      <c r="X261" s="120">
        <v>25969</v>
      </c>
      <c r="Y261" s="120">
        <v>364663</v>
      </c>
      <c r="Z261" s="119" t="e">
        <f>SUMIF($A$10:$A$938,$A261,$Y$10:$Y$938)+SUMIF('[2]17PJ'!$B$10:$K$889,$A261,'[2]17PJ'!K$10:$K$889)</f>
        <v>#VALUE!</v>
      </c>
      <c r="AB261" s="118">
        <v>14</v>
      </c>
      <c r="AC261" s="118">
        <v>14</v>
      </c>
      <c r="AD261" s="117">
        <v>175560</v>
      </c>
      <c r="AE261" s="116"/>
    </row>
    <row r="262" spans="1:31" s="105" customFormat="1" x14ac:dyDescent="0.25">
      <c r="A262" s="125">
        <v>436</v>
      </c>
      <c r="B262" s="125">
        <v>436049176</v>
      </c>
      <c r="C262" s="124" t="s">
        <v>160</v>
      </c>
      <c r="D262" s="125">
        <v>49</v>
      </c>
      <c r="E262" s="124" t="s">
        <v>96</v>
      </c>
      <c r="F262" s="125">
        <v>176</v>
      </c>
      <c r="G262" s="124" t="s">
        <v>29</v>
      </c>
      <c r="H262" s="118">
        <v>13</v>
      </c>
      <c r="I262" s="117">
        <v>10891</v>
      </c>
      <c r="J262" s="117">
        <v>3597</v>
      </c>
      <c r="K262" s="117">
        <f t="shared" si="6"/>
        <v>0</v>
      </c>
      <c r="L262" s="117">
        <v>893</v>
      </c>
      <c r="M262" s="123">
        <f t="shared" si="7"/>
        <v>15381</v>
      </c>
      <c r="N262" s="110"/>
      <c r="O262" s="118">
        <v>0</v>
      </c>
      <c r="P262" s="118">
        <v>0</v>
      </c>
      <c r="Q262" s="122">
        <v>0.09</v>
      </c>
      <c r="R262" s="122">
        <v>6.645275270560716E-2</v>
      </c>
      <c r="S262" s="121">
        <v>0</v>
      </c>
      <c r="T262" s="110"/>
      <c r="U262" s="120">
        <v>188344</v>
      </c>
      <c r="V262" s="120">
        <v>0</v>
      </c>
      <c r="W262" s="120">
        <v>0</v>
      </c>
      <c r="X262" s="120">
        <v>11609</v>
      </c>
      <c r="Y262" s="120">
        <v>199953</v>
      </c>
      <c r="Z262" s="119" t="e">
        <f>SUMIF($A$10:$A$938,$A262,$Y$10:$Y$938)+SUMIF('[2]17PJ'!$B$10:$K$889,$A262,'[2]17PJ'!K$10:$K$889)</f>
        <v>#VALUE!</v>
      </c>
      <c r="AB262" s="118">
        <v>0</v>
      </c>
      <c r="AC262" s="118">
        <v>0</v>
      </c>
      <c r="AD262" s="117">
        <v>0</v>
      </c>
      <c r="AE262" s="116"/>
    </row>
    <row r="263" spans="1:31" s="105" customFormat="1" x14ac:dyDescent="0.25">
      <c r="A263" s="125">
        <v>436</v>
      </c>
      <c r="B263" s="125">
        <v>436049199</v>
      </c>
      <c r="C263" s="124" t="s">
        <v>160</v>
      </c>
      <c r="D263" s="125">
        <v>49</v>
      </c>
      <c r="E263" s="124" t="s">
        <v>96</v>
      </c>
      <c r="F263" s="125">
        <v>199</v>
      </c>
      <c r="G263" s="124" t="s">
        <v>162</v>
      </c>
      <c r="H263" s="118">
        <v>1</v>
      </c>
      <c r="I263" s="117">
        <v>9914</v>
      </c>
      <c r="J263" s="117">
        <v>6359</v>
      </c>
      <c r="K263" s="117">
        <f t="shared" si="6"/>
        <v>0</v>
      </c>
      <c r="L263" s="117">
        <v>893</v>
      </c>
      <c r="M263" s="123">
        <f t="shared" si="7"/>
        <v>17166</v>
      </c>
      <c r="N263" s="110"/>
      <c r="O263" s="118">
        <v>0</v>
      </c>
      <c r="P263" s="118">
        <v>0</v>
      </c>
      <c r="Q263" s="122">
        <v>0.09</v>
      </c>
      <c r="R263" s="122">
        <v>5.3669586853901296E-4</v>
      </c>
      <c r="S263" s="121">
        <v>0</v>
      </c>
      <c r="T263" s="110"/>
      <c r="U263" s="120">
        <v>16273</v>
      </c>
      <c r="V263" s="120">
        <v>0</v>
      </c>
      <c r="W263" s="120">
        <v>0</v>
      </c>
      <c r="X263" s="120">
        <v>893</v>
      </c>
      <c r="Y263" s="120">
        <v>17166</v>
      </c>
      <c r="Z263" s="119" t="e">
        <f>SUMIF($A$10:$A$938,$A263,$Y$10:$Y$938)+SUMIF('[2]17PJ'!$B$10:$K$889,$A263,'[2]17PJ'!K$10:$K$889)</f>
        <v>#VALUE!</v>
      </c>
      <c r="AB263" s="118">
        <v>0</v>
      </c>
      <c r="AC263" s="118">
        <v>0</v>
      </c>
      <c r="AD263" s="117">
        <v>0</v>
      </c>
      <c r="AE263" s="116"/>
    </row>
    <row r="264" spans="1:31" s="105" customFormat="1" x14ac:dyDescent="0.25">
      <c r="A264" s="125">
        <v>436</v>
      </c>
      <c r="B264" s="125">
        <v>436049244</v>
      </c>
      <c r="C264" s="124" t="s">
        <v>160</v>
      </c>
      <c r="D264" s="125">
        <v>49</v>
      </c>
      <c r="E264" s="124" t="s">
        <v>96</v>
      </c>
      <c r="F264" s="125">
        <v>244</v>
      </c>
      <c r="G264" s="124" t="s">
        <v>43</v>
      </c>
      <c r="H264" s="118">
        <v>11.21</v>
      </c>
      <c r="I264" s="117">
        <v>11594</v>
      </c>
      <c r="J264" s="117">
        <v>4698</v>
      </c>
      <c r="K264" s="117">
        <f t="shared" si="6"/>
        <v>0</v>
      </c>
      <c r="L264" s="117">
        <v>893</v>
      </c>
      <c r="M264" s="123">
        <f t="shared" si="7"/>
        <v>17185</v>
      </c>
      <c r="N264" s="110"/>
      <c r="O264" s="118">
        <v>0</v>
      </c>
      <c r="P264" s="118">
        <v>0</v>
      </c>
      <c r="Q264" s="122">
        <v>0.18</v>
      </c>
      <c r="R264" s="122">
        <v>9.1081897987744451E-2</v>
      </c>
      <c r="S264" s="121">
        <v>0</v>
      </c>
      <c r="T264" s="110"/>
      <c r="U264" s="120">
        <v>182633</v>
      </c>
      <c r="V264" s="120">
        <v>0</v>
      </c>
      <c r="W264" s="120">
        <v>0</v>
      </c>
      <c r="X264" s="120">
        <v>10011</v>
      </c>
      <c r="Y264" s="120">
        <v>192644</v>
      </c>
      <c r="Z264" s="119" t="e">
        <f>SUMIF($A$10:$A$938,$A264,$Y$10:$Y$938)+SUMIF('[2]17PJ'!$B$10:$K$889,$A264,'[2]17PJ'!K$10:$K$889)</f>
        <v>#VALUE!</v>
      </c>
      <c r="AB264" s="118">
        <v>0</v>
      </c>
      <c r="AC264" s="118">
        <v>0</v>
      </c>
      <c r="AD264" s="117">
        <v>0</v>
      </c>
      <c r="AE264" s="116"/>
    </row>
    <row r="265" spans="1:31" s="105" customFormat="1" x14ac:dyDescent="0.25">
      <c r="A265" s="125">
        <v>436</v>
      </c>
      <c r="B265" s="125">
        <v>436049248</v>
      </c>
      <c r="C265" s="124" t="s">
        <v>160</v>
      </c>
      <c r="D265" s="125">
        <v>49</v>
      </c>
      <c r="E265" s="124" t="s">
        <v>96</v>
      </c>
      <c r="F265" s="125">
        <v>248</v>
      </c>
      <c r="G265" s="124" t="s">
        <v>30</v>
      </c>
      <c r="H265" s="118">
        <v>4</v>
      </c>
      <c r="I265" s="117">
        <v>11091</v>
      </c>
      <c r="J265" s="117">
        <v>1096</v>
      </c>
      <c r="K265" s="117">
        <f t="shared" si="6"/>
        <v>0</v>
      </c>
      <c r="L265" s="117">
        <v>893</v>
      </c>
      <c r="M265" s="123">
        <f t="shared" si="7"/>
        <v>13080</v>
      </c>
      <c r="N265" s="110"/>
      <c r="O265" s="118">
        <v>0</v>
      </c>
      <c r="P265" s="118">
        <v>0</v>
      </c>
      <c r="Q265" s="122">
        <v>0.09</v>
      </c>
      <c r="R265" s="122">
        <v>3.9140350816507199E-2</v>
      </c>
      <c r="S265" s="121">
        <v>0</v>
      </c>
      <c r="T265" s="110"/>
      <c r="U265" s="120">
        <v>48748</v>
      </c>
      <c r="V265" s="120">
        <v>0</v>
      </c>
      <c r="W265" s="120">
        <v>0</v>
      </c>
      <c r="X265" s="120">
        <v>3572</v>
      </c>
      <c r="Y265" s="120">
        <v>52320</v>
      </c>
      <c r="Z265" s="119" t="e">
        <f>SUMIF($A$10:$A$938,$A265,$Y$10:$Y$938)+SUMIF('[2]17PJ'!$B$10:$K$889,$A265,'[2]17PJ'!K$10:$K$889)</f>
        <v>#VALUE!</v>
      </c>
      <c r="AB265" s="118">
        <v>1</v>
      </c>
      <c r="AC265" s="118">
        <v>0</v>
      </c>
      <c r="AD265" s="117">
        <v>0</v>
      </c>
      <c r="AE265" s="116"/>
    </row>
    <row r="266" spans="1:31" s="105" customFormat="1" x14ac:dyDescent="0.25">
      <c r="A266" s="125">
        <v>436</v>
      </c>
      <c r="B266" s="125">
        <v>436049258</v>
      </c>
      <c r="C266" s="124" t="s">
        <v>160</v>
      </c>
      <c r="D266" s="125">
        <v>49</v>
      </c>
      <c r="E266" s="124" t="s">
        <v>96</v>
      </c>
      <c r="F266" s="125">
        <v>258</v>
      </c>
      <c r="G266" s="124" t="s">
        <v>97</v>
      </c>
      <c r="H266" s="118">
        <v>1</v>
      </c>
      <c r="I266" s="117">
        <v>10593</v>
      </c>
      <c r="J266" s="117">
        <v>3382</v>
      </c>
      <c r="K266" s="117">
        <f t="shared" si="6"/>
        <v>0</v>
      </c>
      <c r="L266" s="117">
        <v>893</v>
      </c>
      <c r="M266" s="123">
        <f t="shared" si="7"/>
        <v>14868</v>
      </c>
      <c r="N266" s="110"/>
      <c r="O266" s="118">
        <v>0</v>
      </c>
      <c r="P266" s="118">
        <v>0</v>
      </c>
      <c r="Q266" s="122">
        <v>0.18</v>
      </c>
      <c r="R266" s="122">
        <v>8.7712818209417828E-2</v>
      </c>
      <c r="S266" s="121">
        <v>0</v>
      </c>
      <c r="T266" s="110"/>
      <c r="U266" s="120">
        <v>13975</v>
      </c>
      <c r="V266" s="120">
        <v>0</v>
      </c>
      <c r="W266" s="120">
        <v>0</v>
      </c>
      <c r="X266" s="120">
        <v>893</v>
      </c>
      <c r="Y266" s="120">
        <v>14868</v>
      </c>
      <c r="Z266" s="119" t="e">
        <f>SUMIF($A$10:$A$938,$A266,$Y$10:$Y$938)+SUMIF('[2]17PJ'!$B$10:$K$889,$A266,'[2]17PJ'!K$10:$K$889)</f>
        <v>#VALUE!</v>
      </c>
      <c r="AB266" s="118">
        <v>0</v>
      </c>
      <c r="AC266" s="118">
        <v>0</v>
      </c>
      <c r="AD266" s="117">
        <v>0</v>
      </c>
      <c r="AE266" s="116"/>
    </row>
    <row r="267" spans="1:31" s="105" customFormat="1" x14ac:dyDescent="0.25">
      <c r="A267" s="125">
        <v>436</v>
      </c>
      <c r="B267" s="125">
        <v>436049262</v>
      </c>
      <c r="C267" s="124" t="s">
        <v>160</v>
      </c>
      <c r="D267" s="125">
        <v>49</v>
      </c>
      <c r="E267" s="124" t="s">
        <v>96</v>
      </c>
      <c r="F267" s="125">
        <v>262</v>
      </c>
      <c r="G267" s="124" t="s">
        <v>31</v>
      </c>
      <c r="H267" s="118">
        <v>2</v>
      </c>
      <c r="I267" s="117">
        <v>11949</v>
      </c>
      <c r="J267" s="117">
        <v>5509</v>
      </c>
      <c r="K267" s="117">
        <f t="shared" ref="K267:K330" si="8">IFERROR(V267/H267,0)</f>
        <v>0</v>
      </c>
      <c r="L267" s="117">
        <v>893</v>
      </c>
      <c r="M267" s="123">
        <f t="shared" ref="M267:M330" si="9">SUM(I267:L267)</f>
        <v>18351</v>
      </c>
      <c r="N267" s="110"/>
      <c r="O267" s="118">
        <v>0</v>
      </c>
      <c r="P267" s="118">
        <v>0</v>
      </c>
      <c r="Q267" s="122">
        <v>0.09</v>
      </c>
      <c r="R267" s="122">
        <v>5.2966569410615699E-2</v>
      </c>
      <c r="S267" s="121">
        <v>0</v>
      </c>
      <c r="T267" s="110"/>
      <c r="U267" s="120">
        <v>34916</v>
      </c>
      <c r="V267" s="120">
        <v>0</v>
      </c>
      <c r="W267" s="120">
        <v>0</v>
      </c>
      <c r="X267" s="120">
        <v>1786</v>
      </c>
      <c r="Y267" s="120">
        <v>36702</v>
      </c>
      <c r="Z267" s="119" t="e">
        <f>SUMIF($A$10:$A$938,$A267,$Y$10:$Y$938)+SUMIF('[2]17PJ'!$B$10:$K$889,$A267,'[2]17PJ'!K$10:$K$889)</f>
        <v>#VALUE!</v>
      </c>
      <c r="AB267" s="118">
        <v>0</v>
      </c>
      <c r="AC267" s="118">
        <v>0</v>
      </c>
      <c r="AD267" s="117">
        <v>0</v>
      </c>
      <c r="AE267" s="116"/>
    </row>
    <row r="268" spans="1:31" s="105" customFormat="1" x14ac:dyDescent="0.25">
      <c r="A268" s="125">
        <v>436</v>
      </c>
      <c r="B268" s="125">
        <v>436049274</v>
      </c>
      <c r="C268" s="124" t="s">
        <v>160</v>
      </c>
      <c r="D268" s="125">
        <v>49</v>
      </c>
      <c r="E268" s="124" t="s">
        <v>96</v>
      </c>
      <c r="F268" s="125">
        <v>274</v>
      </c>
      <c r="G268" s="124" t="s">
        <v>81</v>
      </c>
      <c r="H268" s="118">
        <v>6.38</v>
      </c>
      <c r="I268" s="117">
        <v>9209</v>
      </c>
      <c r="J268" s="117">
        <v>4452</v>
      </c>
      <c r="K268" s="117">
        <f t="shared" si="8"/>
        <v>0</v>
      </c>
      <c r="L268" s="117">
        <v>893</v>
      </c>
      <c r="M268" s="123">
        <f t="shared" si="9"/>
        <v>14554</v>
      </c>
      <c r="N268" s="110"/>
      <c r="O268" s="118">
        <v>0</v>
      </c>
      <c r="P268" s="118">
        <v>0</v>
      </c>
      <c r="Q268" s="122">
        <v>0.09</v>
      </c>
      <c r="R268" s="122">
        <v>7.8783261750433251E-2</v>
      </c>
      <c r="S268" s="121">
        <v>0</v>
      </c>
      <c r="T268" s="110"/>
      <c r="U268" s="120">
        <v>87157</v>
      </c>
      <c r="V268" s="120">
        <v>0</v>
      </c>
      <c r="W268" s="120">
        <v>0</v>
      </c>
      <c r="X268" s="120">
        <v>5697</v>
      </c>
      <c r="Y268" s="120">
        <v>92854</v>
      </c>
      <c r="Z268" s="119" t="e">
        <f>SUMIF($A$10:$A$938,$A268,$Y$10:$Y$938)+SUMIF('[2]17PJ'!$B$10:$K$889,$A268,'[2]17PJ'!K$10:$K$889)</f>
        <v>#VALUE!</v>
      </c>
      <c r="AB268" s="118">
        <v>0</v>
      </c>
      <c r="AC268" s="118">
        <v>0</v>
      </c>
      <c r="AD268" s="117">
        <v>0</v>
      </c>
      <c r="AE268" s="116"/>
    </row>
    <row r="269" spans="1:31" s="105" customFormat="1" x14ac:dyDescent="0.25">
      <c r="A269" s="125">
        <v>436</v>
      </c>
      <c r="B269" s="125">
        <v>436049284</v>
      </c>
      <c r="C269" s="124" t="s">
        <v>160</v>
      </c>
      <c r="D269" s="125">
        <v>49</v>
      </c>
      <c r="E269" s="124" t="s">
        <v>96</v>
      </c>
      <c r="F269" s="125">
        <v>284</v>
      </c>
      <c r="G269" s="124" t="s">
        <v>163</v>
      </c>
      <c r="H269" s="118">
        <v>1.95</v>
      </c>
      <c r="I269" s="117">
        <v>10593</v>
      </c>
      <c r="J269" s="117">
        <v>3606</v>
      </c>
      <c r="K269" s="117">
        <f t="shared" si="8"/>
        <v>0</v>
      </c>
      <c r="L269" s="117">
        <v>893</v>
      </c>
      <c r="M269" s="123">
        <f t="shared" si="9"/>
        <v>15092</v>
      </c>
      <c r="N269" s="110"/>
      <c r="O269" s="118">
        <v>0</v>
      </c>
      <c r="P269" s="118">
        <v>0</v>
      </c>
      <c r="Q269" s="122">
        <v>0.09</v>
      </c>
      <c r="R269" s="122">
        <v>2.6974727649085161E-2</v>
      </c>
      <c r="S269" s="121">
        <v>0</v>
      </c>
      <c r="T269" s="110"/>
      <c r="U269" s="120">
        <v>27688</v>
      </c>
      <c r="V269" s="120">
        <v>0</v>
      </c>
      <c r="W269" s="120">
        <v>0</v>
      </c>
      <c r="X269" s="120">
        <v>1741</v>
      </c>
      <c r="Y269" s="120">
        <v>29429</v>
      </c>
      <c r="Z269" s="119" t="e">
        <f>SUMIF($A$10:$A$938,$A269,$Y$10:$Y$938)+SUMIF('[2]17PJ'!$B$10:$K$889,$A269,'[2]17PJ'!K$10:$K$889)</f>
        <v>#VALUE!</v>
      </c>
      <c r="AB269" s="118">
        <v>0</v>
      </c>
      <c r="AC269" s="118">
        <v>0</v>
      </c>
      <c r="AD269" s="117">
        <v>0</v>
      </c>
      <c r="AE269" s="116"/>
    </row>
    <row r="270" spans="1:31" s="105" customFormat="1" x14ac:dyDescent="0.25">
      <c r="A270" s="125">
        <v>436</v>
      </c>
      <c r="B270" s="125">
        <v>436049308</v>
      </c>
      <c r="C270" s="124" t="s">
        <v>160</v>
      </c>
      <c r="D270" s="125">
        <v>49</v>
      </c>
      <c r="E270" s="124" t="s">
        <v>96</v>
      </c>
      <c r="F270" s="125">
        <v>308</v>
      </c>
      <c r="G270" s="124" t="s">
        <v>32</v>
      </c>
      <c r="H270" s="118">
        <v>4</v>
      </c>
      <c r="I270" s="117">
        <v>11227</v>
      </c>
      <c r="J270" s="117">
        <v>6515</v>
      </c>
      <c r="K270" s="117">
        <f t="shared" si="8"/>
        <v>0</v>
      </c>
      <c r="L270" s="117">
        <v>893</v>
      </c>
      <c r="M270" s="123">
        <f t="shared" si="9"/>
        <v>18635</v>
      </c>
      <c r="N270" s="110"/>
      <c r="O270" s="118">
        <v>0</v>
      </c>
      <c r="P270" s="118">
        <v>0</v>
      </c>
      <c r="Q270" s="122">
        <v>0.09</v>
      </c>
      <c r="R270" s="122">
        <v>2.0352338655245709E-3</v>
      </c>
      <c r="S270" s="121">
        <v>0</v>
      </c>
      <c r="T270" s="110"/>
      <c r="U270" s="120">
        <v>70968</v>
      </c>
      <c r="V270" s="120">
        <v>0</v>
      </c>
      <c r="W270" s="120">
        <v>0</v>
      </c>
      <c r="X270" s="120">
        <v>3572</v>
      </c>
      <c r="Y270" s="120">
        <v>74540</v>
      </c>
      <c r="Z270" s="119" t="e">
        <f>SUMIF($A$10:$A$938,$A270,$Y$10:$Y$938)+SUMIF('[2]17PJ'!$B$10:$K$889,$A270,'[2]17PJ'!K$10:$K$889)</f>
        <v>#VALUE!</v>
      </c>
      <c r="AB270" s="118">
        <v>0</v>
      </c>
      <c r="AC270" s="118">
        <v>0</v>
      </c>
      <c r="AD270" s="117">
        <v>0</v>
      </c>
      <c r="AE270" s="116"/>
    </row>
    <row r="271" spans="1:31" s="105" customFormat="1" x14ac:dyDescent="0.25">
      <c r="A271" s="125">
        <v>436</v>
      </c>
      <c r="B271" s="125">
        <v>436049336</v>
      </c>
      <c r="C271" s="124" t="s">
        <v>160</v>
      </c>
      <c r="D271" s="125">
        <v>49</v>
      </c>
      <c r="E271" s="124" t="s">
        <v>96</v>
      </c>
      <c r="F271" s="125">
        <v>336</v>
      </c>
      <c r="G271" s="124" t="s">
        <v>48</v>
      </c>
      <c r="H271" s="118">
        <v>2</v>
      </c>
      <c r="I271" s="117">
        <v>10593</v>
      </c>
      <c r="J271" s="117">
        <v>2000</v>
      </c>
      <c r="K271" s="117">
        <f t="shared" si="8"/>
        <v>0</v>
      </c>
      <c r="L271" s="117">
        <v>893</v>
      </c>
      <c r="M271" s="123">
        <f t="shared" si="9"/>
        <v>13486</v>
      </c>
      <c r="N271" s="110"/>
      <c r="O271" s="118">
        <v>0</v>
      </c>
      <c r="P271" s="118">
        <v>0</v>
      </c>
      <c r="Q271" s="122">
        <v>0.09</v>
      </c>
      <c r="R271" s="122">
        <v>3.1548327319751546E-2</v>
      </c>
      <c r="S271" s="121">
        <v>0</v>
      </c>
      <c r="T271" s="110"/>
      <c r="U271" s="120">
        <v>25186</v>
      </c>
      <c r="V271" s="120">
        <v>0</v>
      </c>
      <c r="W271" s="120">
        <v>0</v>
      </c>
      <c r="X271" s="120">
        <v>1786</v>
      </c>
      <c r="Y271" s="120">
        <v>26972</v>
      </c>
      <c r="Z271" s="119" t="e">
        <f>SUMIF($A$10:$A$938,$A271,$Y$10:$Y$938)+SUMIF('[2]17PJ'!$B$10:$K$889,$A271,'[2]17PJ'!K$10:$K$889)</f>
        <v>#VALUE!</v>
      </c>
      <c r="AB271" s="118">
        <v>0</v>
      </c>
      <c r="AC271" s="118">
        <v>0</v>
      </c>
      <c r="AD271" s="117">
        <v>0</v>
      </c>
      <c r="AE271" s="116"/>
    </row>
    <row r="272" spans="1:31" s="105" customFormat="1" x14ac:dyDescent="0.25">
      <c r="A272" s="125">
        <v>436</v>
      </c>
      <c r="B272" s="125">
        <v>436049346</v>
      </c>
      <c r="C272" s="124" t="s">
        <v>160</v>
      </c>
      <c r="D272" s="125">
        <v>49</v>
      </c>
      <c r="E272" s="124" t="s">
        <v>96</v>
      </c>
      <c r="F272" s="125">
        <v>346</v>
      </c>
      <c r="G272" s="124" t="s">
        <v>33</v>
      </c>
      <c r="H272" s="118">
        <v>1</v>
      </c>
      <c r="I272" s="117">
        <v>10593</v>
      </c>
      <c r="J272" s="117">
        <v>1179</v>
      </c>
      <c r="K272" s="117">
        <f t="shared" si="8"/>
        <v>0</v>
      </c>
      <c r="L272" s="117">
        <v>893</v>
      </c>
      <c r="M272" s="123">
        <f t="shared" si="9"/>
        <v>12665</v>
      </c>
      <c r="N272" s="110"/>
      <c r="O272" s="118">
        <v>0</v>
      </c>
      <c r="P272" s="118">
        <v>0</v>
      </c>
      <c r="Q272" s="122">
        <v>0.09</v>
      </c>
      <c r="R272" s="122">
        <v>9.3572471757987288E-3</v>
      </c>
      <c r="S272" s="121">
        <v>0</v>
      </c>
      <c r="T272" s="110"/>
      <c r="U272" s="120">
        <v>11772</v>
      </c>
      <c r="V272" s="120">
        <v>0</v>
      </c>
      <c r="W272" s="120">
        <v>0</v>
      </c>
      <c r="X272" s="120">
        <v>893</v>
      </c>
      <c r="Y272" s="120">
        <v>12665</v>
      </c>
      <c r="Z272" s="119" t="e">
        <f>SUMIF($A$10:$A$938,$A272,$Y$10:$Y$938)+SUMIF('[2]17PJ'!$B$10:$K$889,$A272,'[2]17PJ'!K$10:$K$889)</f>
        <v>#VALUE!</v>
      </c>
      <c r="AB272" s="118">
        <v>0</v>
      </c>
      <c r="AC272" s="118">
        <v>0</v>
      </c>
      <c r="AD272" s="117">
        <v>0</v>
      </c>
      <c r="AE272" s="116"/>
    </row>
    <row r="273" spans="1:31" s="105" customFormat="1" x14ac:dyDescent="0.25">
      <c r="A273" s="125">
        <v>436</v>
      </c>
      <c r="B273" s="125">
        <v>436049347</v>
      </c>
      <c r="C273" s="124" t="s">
        <v>160</v>
      </c>
      <c r="D273" s="125">
        <v>49</v>
      </c>
      <c r="E273" s="124" t="s">
        <v>96</v>
      </c>
      <c r="F273" s="125">
        <v>347</v>
      </c>
      <c r="G273" s="124" t="s">
        <v>106</v>
      </c>
      <c r="H273" s="118">
        <v>1</v>
      </c>
      <c r="I273" s="117">
        <v>10754</v>
      </c>
      <c r="J273" s="117">
        <v>4659</v>
      </c>
      <c r="K273" s="117">
        <f t="shared" si="8"/>
        <v>0</v>
      </c>
      <c r="L273" s="117">
        <v>893</v>
      </c>
      <c r="M273" s="123">
        <f t="shared" si="9"/>
        <v>16306</v>
      </c>
      <c r="N273" s="110"/>
      <c r="O273" s="118">
        <v>0</v>
      </c>
      <c r="P273" s="118">
        <v>0</v>
      </c>
      <c r="Q273" s="122">
        <v>0.09</v>
      </c>
      <c r="R273" s="122">
        <v>4.4022263711121119E-3</v>
      </c>
      <c r="S273" s="121">
        <v>0</v>
      </c>
      <c r="T273" s="110"/>
      <c r="U273" s="120">
        <v>15413</v>
      </c>
      <c r="V273" s="120">
        <v>0</v>
      </c>
      <c r="W273" s="120">
        <v>0</v>
      </c>
      <c r="X273" s="120">
        <v>893</v>
      </c>
      <c r="Y273" s="120">
        <v>16306</v>
      </c>
      <c r="Z273" s="119" t="e">
        <f>SUMIF($A$10:$A$938,$A273,$Y$10:$Y$938)+SUMIF('[2]17PJ'!$B$10:$K$889,$A273,'[2]17PJ'!K$10:$K$889)</f>
        <v>#VALUE!</v>
      </c>
      <c r="AB273" s="118">
        <v>0</v>
      </c>
      <c r="AC273" s="118">
        <v>0</v>
      </c>
      <c r="AD273" s="117">
        <v>0</v>
      </c>
      <c r="AE273" s="116"/>
    </row>
    <row r="274" spans="1:31" s="105" customFormat="1" x14ac:dyDescent="0.25">
      <c r="A274" s="125">
        <v>436</v>
      </c>
      <c r="B274" s="125">
        <v>436049730</v>
      </c>
      <c r="C274" s="124" t="s">
        <v>160</v>
      </c>
      <c r="D274" s="125">
        <v>49</v>
      </c>
      <c r="E274" s="124" t="s">
        <v>96</v>
      </c>
      <c r="F274" s="125">
        <v>730</v>
      </c>
      <c r="G274" s="124" t="s">
        <v>137</v>
      </c>
      <c r="H274" s="118">
        <v>1</v>
      </c>
      <c r="I274" s="117">
        <v>10593</v>
      </c>
      <c r="J274" s="117">
        <v>3703</v>
      </c>
      <c r="K274" s="117">
        <f t="shared" si="8"/>
        <v>0</v>
      </c>
      <c r="L274" s="117">
        <v>893</v>
      </c>
      <c r="M274" s="123">
        <f t="shared" si="9"/>
        <v>15189</v>
      </c>
      <c r="N274" s="110"/>
      <c r="O274" s="118">
        <v>0</v>
      </c>
      <c r="P274" s="118">
        <v>0</v>
      </c>
      <c r="Q274" s="122">
        <v>0.09</v>
      </c>
      <c r="R274" s="122">
        <v>1.2704587340535221E-2</v>
      </c>
      <c r="S274" s="121">
        <v>0</v>
      </c>
      <c r="T274" s="110"/>
      <c r="U274" s="120">
        <v>14296</v>
      </c>
      <c r="V274" s="120">
        <v>0</v>
      </c>
      <c r="W274" s="120">
        <v>0</v>
      </c>
      <c r="X274" s="120">
        <v>893</v>
      </c>
      <c r="Y274" s="120">
        <v>15189</v>
      </c>
      <c r="Z274" s="119" t="e">
        <f>SUMIF($A$10:$A$938,$A274,$Y$10:$Y$938)+SUMIF('[2]17PJ'!$B$10:$K$889,$A274,'[2]17PJ'!K$10:$K$889)</f>
        <v>#VALUE!</v>
      </c>
      <c r="AB274" s="118">
        <v>0</v>
      </c>
      <c r="AC274" s="118">
        <v>0</v>
      </c>
      <c r="AD274" s="117">
        <v>0</v>
      </c>
      <c r="AE274" s="116"/>
    </row>
    <row r="275" spans="1:31" s="105" customFormat="1" x14ac:dyDescent="0.25">
      <c r="A275" s="125">
        <v>437</v>
      </c>
      <c r="B275" s="125">
        <v>437035035</v>
      </c>
      <c r="C275" s="124" t="s">
        <v>164</v>
      </c>
      <c r="D275" s="125">
        <v>35</v>
      </c>
      <c r="E275" s="124" t="s">
        <v>22</v>
      </c>
      <c r="F275" s="125">
        <v>35</v>
      </c>
      <c r="G275" s="124" t="s">
        <v>22</v>
      </c>
      <c r="H275" s="118">
        <v>271.65999999999997</v>
      </c>
      <c r="I275" s="117">
        <v>13263</v>
      </c>
      <c r="J275" s="117">
        <v>4663</v>
      </c>
      <c r="K275" s="117">
        <f t="shared" si="8"/>
        <v>688.30155341235377</v>
      </c>
      <c r="L275" s="117">
        <v>893</v>
      </c>
      <c r="M275" s="123">
        <f t="shared" si="9"/>
        <v>19507.301553412355</v>
      </c>
      <c r="N275" s="110"/>
      <c r="O275" s="118">
        <v>0</v>
      </c>
      <c r="P275" s="118">
        <v>188.67999999999998</v>
      </c>
      <c r="Q275" s="122">
        <v>0.18</v>
      </c>
      <c r="R275" s="122">
        <v>0.14456084490991788</v>
      </c>
      <c r="S275" s="121">
        <v>0</v>
      </c>
      <c r="T275" s="110"/>
      <c r="U275" s="120">
        <v>4869779</v>
      </c>
      <c r="V275" s="120">
        <v>186984</v>
      </c>
      <c r="W275" s="120">
        <v>0</v>
      </c>
      <c r="X275" s="120">
        <v>242592</v>
      </c>
      <c r="Y275" s="120">
        <v>5299355</v>
      </c>
      <c r="Z275" s="119" t="e">
        <f>SUMIF($A$10:$A$938,$A275,$Y$10:$Y$938)+SUMIF('[2]17PJ'!$B$10:$K$889,$A275,'[2]17PJ'!K$10:$K$889)</f>
        <v>#VALUE!</v>
      </c>
      <c r="AB275" s="118">
        <v>0</v>
      </c>
      <c r="AC275" s="118">
        <v>0</v>
      </c>
      <c r="AD275" s="117">
        <v>0</v>
      </c>
      <c r="AE275" s="116"/>
    </row>
    <row r="276" spans="1:31" s="105" customFormat="1" x14ac:dyDescent="0.25">
      <c r="A276" s="125">
        <v>437</v>
      </c>
      <c r="B276" s="125">
        <v>437035093</v>
      </c>
      <c r="C276" s="124" t="s">
        <v>164</v>
      </c>
      <c r="D276" s="125">
        <v>35</v>
      </c>
      <c r="E276" s="124" t="s">
        <v>22</v>
      </c>
      <c r="F276" s="125">
        <v>93</v>
      </c>
      <c r="G276" s="124" t="s">
        <v>25</v>
      </c>
      <c r="H276" s="118">
        <v>1</v>
      </c>
      <c r="I276" s="117">
        <v>11861</v>
      </c>
      <c r="J276" s="117">
        <v>340</v>
      </c>
      <c r="K276" s="117">
        <f t="shared" si="8"/>
        <v>0</v>
      </c>
      <c r="L276" s="117">
        <v>893</v>
      </c>
      <c r="M276" s="123">
        <f t="shared" si="9"/>
        <v>13094</v>
      </c>
      <c r="N276" s="110"/>
      <c r="O276" s="118">
        <v>0</v>
      </c>
      <c r="P276" s="118">
        <v>0</v>
      </c>
      <c r="Q276" s="122">
        <v>0.09</v>
      </c>
      <c r="R276" s="122">
        <v>8.9870379446020443E-2</v>
      </c>
      <c r="S276" s="121">
        <v>0</v>
      </c>
      <c r="T276" s="110"/>
      <c r="U276" s="120">
        <v>12201</v>
      </c>
      <c r="V276" s="120">
        <v>0</v>
      </c>
      <c r="W276" s="120">
        <v>0</v>
      </c>
      <c r="X276" s="120">
        <v>893</v>
      </c>
      <c r="Y276" s="120">
        <v>13094</v>
      </c>
      <c r="Z276" s="119" t="e">
        <f>SUMIF($A$10:$A$938,$A276,$Y$10:$Y$938)+SUMIF('[2]17PJ'!$B$10:$K$889,$A276,'[2]17PJ'!K$10:$K$889)</f>
        <v>#VALUE!</v>
      </c>
      <c r="AB276" s="118">
        <v>0</v>
      </c>
      <c r="AC276" s="118">
        <v>0</v>
      </c>
      <c r="AD276" s="117">
        <v>0</v>
      </c>
      <c r="AE276" s="116"/>
    </row>
    <row r="277" spans="1:31" s="105" customFormat="1" x14ac:dyDescent="0.25">
      <c r="A277" s="125">
        <v>437</v>
      </c>
      <c r="B277" s="125">
        <v>437035100</v>
      </c>
      <c r="C277" s="124" t="s">
        <v>164</v>
      </c>
      <c r="D277" s="125">
        <v>35</v>
      </c>
      <c r="E277" s="124" t="s">
        <v>22</v>
      </c>
      <c r="F277" s="125">
        <v>100</v>
      </c>
      <c r="G277" s="124" t="s">
        <v>79</v>
      </c>
      <c r="H277" s="118">
        <v>1</v>
      </c>
      <c r="I277" s="117">
        <v>14923</v>
      </c>
      <c r="J277" s="117">
        <v>7669</v>
      </c>
      <c r="K277" s="117">
        <f t="shared" si="8"/>
        <v>0</v>
      </c>
      <c r="L277" s="117">
        <v>893</v>
      </c>
      <c r="M277" s="123">
        <f t="shared" si="9"/>
        <v>23485</v>
      </c>
      <c r="N277" s="110"/>
      <c r="O277" s="118">
        <v>0</v>
      </c>
      <c r="P277" s="118">
        <v>0</v>
      </c>
      <c r="Q277" s="122">
        <v>0.09</v>
      </c>
      <c r="R277" s="122">
        <v>3.1256891479000334E-2</v>
      </c>
      <c r="S277" s="121">
        <v>0</v>
      </c>
      <c r="T277" s="110"/>
      <c r="U277" s="120">
        <v>22592</v>
      </c>
      <c r="V277" s="120">
        <v>0</v>
      </c>
      <c r="W277" s="120">
        <v>0</v>
      </c>
      <c r="X277" s="120">
        <v>893</v>
      </c>
      <c r="Y277" s="120">
        <v>23485</v>
      </c>
      <c r="Z277" s="119" t="e">
        <f>SUMIF($A$10:$A$938,$A277,$Y$10:$Y$938)+SUMIF('[2]17PJ'!$B$10:$K$889,$A277,'[2]17PJ'!K$10:$K$889)</f>
        <v>#VALUE!</v>
      </c>
      <c r="AB277" s="118">
        <v>0</v>
      </c>
      <c r="AC277" s="118">
        <v>0</v>
      </c>
      <c r="AD277" s="117">
        <v>0</v>
      </c>
      <c r="AE277" s="116"/>
    </row>
    <row r="278" spans="1:31" s="105" customFormat="1" x14ac:dyDescent="0.25">
      <c r="A278" s="125">
        <v>437</v>
      </c>
      <c r="B278" s="125">
        <v>437035163</v>
      </c>
      <c r="C278" s="124" t="s">
        <v>164</v>
      </c>
      <c r="D278" s="125">
        <v>35</v>
      </c>
      <c r="E278" s="124" t="s">
        <v>22</v>
      </c>
      <c r="F278" s="125">
        <v>163</v>
      </c>
      <c r="G278" s="124" t="s">
        <v>27</v>
      </c>
      <c r="H278" s="118">
        <v>1</v>
      </c>
      <c r="I278" s="117">
        <v>10438</v>
      </c>
      <c r="J278" s="117">
        <v>441</v>
      </c>
      <c r="K278" s="117">
        <f t="shared" si="8"/>
        <v>0</v>
      </c>
      <c r="L278" s="117">
        <v>893</v>
      </c>
      <c r="M278" s="123">
        <f t="shared" si="9"/>
        <v>11772</v>
      </c>
      <c r="N278" s="110"/>
      <c r="O278" s="118">
        <v>0</v>
      </c>
      <c r="P278" s="118">
        <v>0</v>
      </c>
      <c r="Q278" s="122">
        <v>0.18</v>
      </c>
      <c r="R278" s="122">
        <v>8.6929728917015628E-2</v>
      </c>
      <c r="S278" s="121">
        <v>0</v>
      </c>
      <c r="T278" s="110"/>
      <c r="U278" s="120">
        <v>10879</v>
      </c>
      <c r="V278" s="120">
        <v>0</v>
      </c>
      <c r="W278" s="120">
        <v>0</v>
      </c>
      <c r="X278" s="120">
        <v>893</v>
      </c>
      <c r="Y278" s="120">
        <v>11772</v>
      </c>
      <c r="Z278" s="119" t="e">
        <f>SUMIF($A$10:$A$938,$A278,$Y$10:$Y$938)+SUMIF('[2]17PJ'!$B$10:$K$889,$A278,'[2]17PJ'!K$10:$K$889)</f>
        <v>#VALUE!</v>
      </c>
      <c r="AB278" s="118">
        <v>0</v>
      </c>
      <c r="AC278" s="118">
        <v>0</v>
      </c>
      <c r="AD278" s="117">
        <v>0</v>
      </c>
      <c r="AE278" s="116"/>
    </row>
    <row r="279" spans="1:31" s="105" customFormat="1" x14ac:dyDescent="0.25">
      <c r="A279" s="125">
        <v>437</v>
      </c>
      <c r="B279" s="125">
        <v>437035189</v>
      </c>
      <c r="C279" s="124" t="s">
        <v>164</v>
      </c>
      <c r="D279" s="125">
        <v>35</v>
      </c>
      <c r="E279" s="124" t="s">
        <v>22</v>
      </c>
      <c r="F279" s="125">
        <v>189</v>
      </c>
      <c r="G279" s="124" t="s">
        <v>38</v>
      </c>
      <c r="H279" s="118">
        <v>1</v>
      </c>
      <c r="I279" s="117">
        <v>9699</v>
      </c>
      <c r="J279" s="117">
        <v>3886</v>
      </c>
      <c r="K279" s="117">
        <f t="shared" si="8"/>
        <v>0</v>
      </c>
      <c r="L279" s="117">
        <v>893</v>
      </c>
      <c r="M279" s="123">
        <f t="shared" si="9"/>
        <v>14478</v>
      </c>
      <c r="N279" s="110"/>
      <c r="O279" s="118">
        <v>0</v>
      </c>
      <c r="P279" s="118">
        <v>0</v>
      </c>
      <c r="Q279" s="122">
        <v>0.09</v>
      </c>
      <c r="R279" s="122">
        <v>2.9108240576110694E-3</v>
      </c>
      <c r="S279" s="121">
        <v>0</v>
      </c>
      <c r="T279" s="110"/>
      <c r="U279" s="120">
        <v>13585</v>
      </c>
      <c r="V279" s="120">
        <v>0</v>
      </c>
      <c r="W279" s="120">
        <v>0</v>
      </c>
      <c r="X279" s="120">
        <v>893</v>
      </c>
      <c r="Y279" s="120">
        <v>14478</v>
      </c>
      <c r="Z279" s="119" t="e">
        <f>SUMIF($A$10:$A$938,$A279,$Y$10:$Y$938)+SUMIF('[2]17PJ'!$B$10:$K$889,$A279,'[2]17PJ'!K$10:$K$889)</f>
        <v>#VALUE!</v>
      </c>
      <c r="AB279" s="118">
        <v>0</v>
      </c>
      <c r="AC279" s="118">
        <v>0</v>
      </c>
      <c r="AD279" s="117">
        <v>0</v>
      </c>
      <c r="AE279" s="116"/>
    </row>
    <row r="280" spans="1:31" s="105" customFormat="1" x14ac:dyDescent="0.25">
      <c r="A280" s="125">
        <v>437</v>
      </c>
      <c r="B280" s="125">
        <v>437035244</v>
      </c>
      <c r="C280" s="124" t="s">
        <v>164</v>
      </c>
      <c r="D280" s="125">
        <v>35</v>
      </c>
      <c r="E280" s="124" t="s">
        <v>22</v>
      </c>
      <c r="F280" s="125">
        <v>244</v>
      </c>
      <c r="G280" s="124" t="s">
        <v>43</v>
      </c>
      <c r="H280" s="118">
        <v>1</v>
      </c>
      <c r="I280" s="117">
        <v>14923</v>
      </c>
      <c r="J280" s="117">
        <v>6047</v>
      </c>
      <c r="K280" s="117">
        <f t="shared" si="8"/>
        <v>0</v>
      </c>
      <c r="L280" s="117">
        <v>893</v>
      </c>
      <c r="M280" s="123">
        <f t="shared" si="9"/>
        <v>21863</v>
      </c>
      <c r="N280" s="110"/>
      <c r="O280" s="118">
        <v>0</v>
      </c>
      <c r="P280" s="118">
        <v>0</v>
      </c>
      <c r="Q280" s="122">
        <v>0.18</v>
      </c>
      <c r="R280" s="122">
        <v>9.1081897987744451E-2</v>
      </c>
      <c r="S280" s="121">
        <v>0</v>
      </c>
      <c r="T280" s="110"/>
      <c r="U280" s="120">
        <v>20970</v>
      </c>
      <c r="V280" s="120">
        <v>0</v>
      </c>
      <c r="W280" s="120">
        <v>0</v>
      </c>
      <c r="X280" s="120">
        <v>893</v>
      </c>
      <c r="Y280" s="120">
        <v>21863</v>
      </c>
      <c r="Z280" s="119" t="e">
        <f>SUMIF($A$10:$A$938,$A280,$Y$10:$Y$938)+SUMIF('[2]17PJ'!$B$10:$K$889,$A280,'[2]17PJ'!K$10:$K$889)</f>
        <v>#VALUE!</v>
      </c>
      <c r="AB280" s="118">
        <v>0</v>
      </c>
      <c r="AC280" s="118">
        <v>0</v>
      </c>
      <c r="AD280" s="117">
        <v>0</v>
      </c>
      <c r="AE280" s="116"/>
    </row>
    <row r="281" spans="1:31" s="105" customFormat="1" x14ac:dyDescent="0.25">
      <c r="A281" s="125">
        <v>438</v>
      </c>
      <c r="B281" s="125">
        <v>438035018</v>
      </c>
      <c r="C281" s="124" t="s">
        <v>165</v>
      </c>
      <c r="D281" s="125">
        <v>35</v>
      </c>
      <c r="E281" s="124" t="s">
        <v>22</v>
      </c>
      <c r="F281" s="125">
        <v>18</v>
      </c>
      <c r="G281" s="124" t="s">
        <v>188</v>
      </c>
      <c r="H281" s="118">
        <v>0.55000000000000004</v>
      </c>
      <c r="I281" s="117">
        <v>10473</v>
      </c>
      <c r="J281" s="117">
        <v>9957</v>
      </c>
      <c r="K281" s="117">
        <f t="shared" si="8"/>
        <v>0</v>
      </c>
      <c r="L281" s="117">
        <v>893</v>
      </c>
      <c r="M281" s="123">
        <f t="shared" si="9"/>
        <v>21323</v>
      </c>
      <c r="N281" s="110"/>
      <c r="O281" s="118">
        <v>0</v>
      </c>
      <c r="P281" s="118">
        <v>0</v>
      </c>
      <c r="Q281" s="122">
        <v>0.09</v>
      </c>
      <c r="R281" s="122">
        <v>1.8053926595395651E-2</v>
      </c>
      <c r="S281" s="121">
        <v>0</v>
      </c>
      <c r="T281" s="110"/>
      <c r="U281" s="120">
        <v>11237</v>
      </c>
      <c r="V281" s="120">
        <v>0</v>
      </c>
      <c r="W281" s="120">
        <v>0</v>
      </c>
      <c r="X281" s="120">
        <v>491</v>
      </c>
      <c r="Y281" s="120">
        <v>11728</v>
      </c>
      <c r="Z281" s="119" t="e">
        <f>SUMIF($A$10:$A$938,$A281,$Y$10:$Y$938)+SUMIF('[2]17PJ'!$B$10:$K$889,$A281,'[2]17PJ'!K$10:$K$889)</f>
        <v>#VALUE!</v>
      </c>
      <c r="AB281" s="118">
        <v>0</v>
      </c>
      <c r="AC281" s="118">
        <v>0</v>
      </c>
      <c r="AD281" s="117">
        <v>0</v>
      </c>
      <c r="AE281" s="116"/>
    </row>
    <row r="282" spans="1:31" s="105" customFormat="1" x14ac:dyDescent="0.25">
      <c r="A282" s="125">
        <v>438</v>
      </c>
      <c r="B282" s="125">
        <v>438035035</v>
      </c>
      <c r="C282" s="124" t="s">
        <v>165</v>
      </c>
      <c r="D282" s="125">
        <v>35</v>
      </c>
      <c r="E282" s="124" t="s">
        <v>22</v>
      </c>
      <c r="F282" s="125">
        <v>35</v>
      </c>
      <c r="G282" s="124" t="s">
        <v>22</v>
      </c>
      <c r="H282" s="118">
        <v>333.22</v>
      </c>
      <c r="I282" s="117">
        <v>12236</v>
      </c>
      <c r="J282" s="117">
        <v>4302</v>
      </c>
      <c r="K282" s="117">
        <f t="shared" si="8"/>
        <v>110.82768141167996</v>
      </c>
      <c r="L282" s="117">
        <v>893</v>
      </c>
      <c r="M282" s="123">
        <f t="shared" si="9"/>
        <v>17541.82768141168</v>
      </c>
      <c r="N282" s="110"/>
      <c r="O282" s="118">
        <v>0</v>
      </c>
      <c r="P282" s="118">
        <v>104.03</v>
      </c>
      <c r="Q282" s="122">
        <v>0.18</v>
      </c>
      <c r="R282" s="122">
        <v>0.14456084490991788</v>
      </c>
      <c r="S282" s="121">
        <v>0</v>
      </c>
      <c r="T282" s="110"/>
      <c r="U282" s="120">
        <v>5510794</v>
      </c>
      <c r="V282" s="120">
        <v>36930</v>
      </c>
      <c r="W282" s="120">
        <v>0</v>
      </c>
      <c r="X282" s="120">
        <v>297562</v>
      </c>
      <c r="Y282" s="120">
        <v>5845286</v>
      </c>
      <c r="Z282" s="119" t="e">
        <f>SUMIF($A$10:$A$938,$A282,$Y$10:$Y$938)+SUMIF('[2]17PJ'!$B$10:$K$889,$A282,'[2]17PJ'!K$10:$K$889)</f>
        <v>#VALUE!</v>
      </c>
      <c r="AB282" s="118">
        <v>0</v>
      </c>
      <c r="AC282" s="118">
        <v>0</v>
      </c>
      <c r="AD282" s="117">
        <v>0</v>
      </c>
      <c r="AE282" s="116"/>
    </row>
    <row r="283" spans="1:31" s="105" customFormat="1" x14ac:dyDescent="0.25">
      <c r="A283" s="125">
        <v>438</v>
      </c>
      <c r="B283" s="125">
        <v>438035057</v>
      </c>
      <c r="C283" s="124" t="s">
        <v>165</v>
      </c>
      <c r="D283" s="125">
        <v>35</v>
      </c>
      <c r="E283" s="124" t="s">
        <v>22</v>
      </c>
      <c r="F283" s="125">
        <v>57</v>
      </c>
      <c r="G283" s="124" t="s">
        <v>23</v>
      </c>
      <c r="H283" s="118">
        <v>2</v>
      </c>
      <c r="I283" s="117">
        <v>3965</v>
      </c>
      <c r="J283" s="117">
        <v>202</v>
      </c>
      <c r="K283" s="117">
        <f t="shared" si="8"/>
        <v>0</v>
      </c>
      <c r="L283" s="117">
        <v>893</v>
      </c>
      <c r="M283" s="123">
        <f t="shared" si="9"/>
        <v>5060</v>
      </c>
      <c r="N283" s="110"/>
      <c r="O283" s="118">
        <v>0</v>
      </c>
      <c r="P283" s="118">
        <v>0</v>
      </c>
      <c r="Q283" s="122">
        <v>0.18</v>
      </c>
      <c r="R283" s="122">
        <v>0.11752257884657875</v>
      </c>
      <c r="S283" s="121">
        <v>0</v>
      </c>
      <c r="T283" s="110"/>
      <c r="U283" s="120">
        <v>8334</v>
      </c>
      <c r="V283" s="120">
        <v>0</v>
      </c>
      <c r="W283" s="120">
        <v>0</v>
      </c>
      <c r="X283" s="120">
        <v>1786</v>
      </c>
      <c r="Y283" s="120">
        <v>10120</v>
      </c>
      <c r="Z283" s="119" t="e">
        <f>SUMIF($A$10:$A$938,$A283,$Y$10:$Y$938)+SUMIF('[2]17PJ'!$B$10:$K$889,$A283,'[2]17PJ'!K$10:$K$889)</f>
        <v>#VALUE!</v>
      </c>
      <c r="AB283" s="118">
        <v>0</v>
      </c>
      <c r="AC283" s="118">
        <v>0</v>
      </c>
      <c r="AD283" s="117">
        <v>0</v>
      </c>
      <c r="AE283" s="116"/>
    </row>
    <row r="284" spans="1:31" s="105" customFormat="1" x14ac:dyDescent="0.25">
      <c r="A284" s="125">
        <v>438</v>
      </c>
      <c r="B284" s="125">
        <v>438035220</v>
      </c>
      <c r="C284" s="124" t="s">
        <v>165</v>
      </c>
      <c r="D284" s="125">
        <v>35</v>
      </c>
      <c r="E284" s="124" t="s">
        <v>22</v>
      </c>
      <c r="F284" s="125">
        <v>220</v>
      </c>
      <c r="G284" s="124" t="s">
        <v>42</v>
      </c>
      <c r="H284" s="118">
        <v>0.36</v>
      </c>
      <c r="I284" s="117">
        <v>13489</v>
      </c>
      <c r="J284" s="117">
        <v>5491</v>
      </c>
      <c r="K284" s="117">
        <f t="shared" si="8"/>
        <v>0</v>
      </c>
      <c r="L284" s="117">
        <v>893</v>
      </c>
      <c r="M284" s="123">
        <f t="shared" si="9"/>
        <v>19873</v>
      </c>
      <c r="N284" s="110"/>
      <c r="O284" s="118">
        <v>0</v>
      </c>
      <c r="P284" s="118">
        <v>0</v>
      </c>
      <c r="Q284" s="122">
        <v>0.09</v>
      </c>
      <c r="R284" s="122">
        <v>1.1758606395051932E-2</v>
      </c>
      <c r="S284" s="121">
        <v>0</v>
      </c>
      <c r="T284" s="110"/>
      <c r="U284" s="120">
        <v>6832</v>
      </c>
      <c r="V284" s="120">
        <v>0</v>
      </c>
      <c r="W284" s="120">
        <v>0</v>
      </c>
      <c r="X284" s="120">
        <v>322</v>
      </c>
      <c r="Y284" s="120">
        <v>7154</v>
      </c>
      <c r="Z284" s="119" t="e">
        <f>SUMIF($A$10:$A$938,$A284,$Y$10:$Y$938)+SUMIF('[2]17PJ'!$B$10:$K$889,$A284,'[2]17PJ'!K$10:$K$889)</f>
        <v>#VALUE!</v>
      </c>
      <c r="AB284" s="118">
        <v>0</v>
      </c>
      <c r="AC284" s="118">
        <v>0</v>
      </c>
      <c r="AD284" s="117">
        <v>0</v>
      </c>
      <c r="AE284" s="116"/>
    </row>
    <row r="285" spans="1:31" s="105" customFormat="1" x14ac:dyDescent="0.25">
      <c r="A285" s="125">
        <v>438</v>
      </c>
      <c r="B285" s="125">
        <v>438035244</v>
      </c>
      <c r="C285" s="124" t="s">
        <v>165</v>
      </c>
      <c r="D285" s="125">
        <v>35</v>
      </c>
      <c r="E285" s="124" t="s">
        <v>22</v>
      </c>
      <c r="F285" s="125">
        <v>244</v>
      </c>
      <c r="G285" s="124" t="s">
        <v>43</v>
      </c>
      <c r="H285" s="118">
        <v>6</v>
      </c>
      <c r="I285" s="117">
        <v>11662</v>
      </c>
      <c r="J285" s="117">
        <v>4725</v>
      </c>
      <c r="K285" s="117">
        <f t="shared" si="8"/>
        <v>0</v>
      </c>
      <c r="L285" s="117">
        <v>893</v>
      </c>
      <c r="M285" s="123">
        <f t="shared" si="9"/>
        <v>17280</v>
      </c>
      <c r="N285" s="110"/>
      <c r="O285" s="118">
        <v>0</v>
      </c>
      <c r="P285" s="118">
        <v>0</v>
      </c>
      <c r="Q285" s="122">
        <v>0.18</v>
      </c>
      <c r="R285" s="122">
        <v>9.1081897987744451E-2</v>
      </c>
      <c r="S285" s="121">
        <v>0</v>
      </c>
      <c r="T285" s="110"/>
      <c r="U285" s="120">
        <v>98322</v>
      </c>
      <c r="V285" s="120">
        <v>0</v>
      </c>
      <c r="W285" s="120">
        <v>0</v>
      </c>
      <c r="X285" s="120">
        <v>5358</v>
      </c>
      <c r="Y285" s="120">
        <v>103680</v>
      </c>
      <c r="Z285" s="119" t="e">
        <f>SUMIF($A$10:$A$938,$A285,$Y$10:$Y$938)+SUMIF('[2]17PJ'!$B$10:$K$889,$A285,'[2]17PJ'!K$10:$K$889)</f>
        <v>#VALUE!</v>
      </c>
      <c r="AB285" s="118">
        <v>0</v>
      </c>
      <c r="AC285" s="118">
        <v>0</v>
      </c>
      <c r="AD285" s="117">
        <v>0</v>
      </c>
      <c r="AE285" s="116"/>
    </row>
    <row r="286" spans="1:31" s="105" customFormat="1" x14ac:dyDescent="0.25">
      <c r="A286" s="125">
        <v>438</v>
      </c>
      <c r="B286" s="125">
        <v>438035248</v>
      </c>
      <c r="C286" s="124" t="s">
        <v>165</v>
      </c>
      <c r="D286" s="125">
        <v>35</v>
      </c>
      <c r="E286" s="124" t="s">
        <v>22</v>
      </c>
      <c r="F286" s="125">
        <v>248</v>
      </c>
      <c r="G286" s="124" t="s">
        <v>30</v>
      </c>
      <c r="H286" s="118">
        <v>1</v>
      </c>
      <c r="I286" s="117">
        <v>9004</v>
      </c>
      <c r="J286" s="117">
        <v>890</v>
      </c>
      <c r="K286" s="117">
        <f t="shared" si="8"/>
        <v>0</v>
      </c>
      <c r="L286" s="117">
        <v>893</v>
      </c>
      <c r="M286" s="123">
        <f t="shared" si="9"/>
        <v>10787</v>
      </c>
      <c r="N286" s="110"/>
      <c r="O286" s="118">
        <v>0</v>
      </c>
      <c r="P286" s="118">
        <v>0</v>
      </c>
      <c r="Q286" s="122">
        <v>0.09</v>
      </c>
      <c r="R286" s="122">
        <v>3.9140350816507199E-2</v>
      </c>
      <c r="S286" s="121">
        <v>0</v>
      </c>
      <c r="T286" s="110"/>
      <c r="U286" s="120">
        <v>9894</v>
      </c>
      <c r="V286" s="120">
        <v>0</v>
      </c>
      <c r="W286" s="120">
        <v>0</v>
      </c>
      <c r="X286" s="120">
        <v>893</v>
      </c>
      <c r="Y286" s="120">
        <v>10787</v>
      </c>
      <c r="Z286" s="119" t="e">
        <f>SUMIF($A$10:$A$938,$A286,$Y$10:$Y$938)+SUMIF('[2]17PJ'!$B$10:$K$889,$A286,'[2]17PJ'!K$10:$K$889)</f>
        <v>#VALUE!</v>
      </c>
      <c r="AB286" s="118">
        <v>0</v>
      </c>
      <c r="AC286" s="118">
        <v>0</v>
      </c>
      <c r="AD286" s="117">
        <v>0</v>
      </c>
      <c r="AE286" s="116"/>
    </row>
    <row r="287" spans="1:31" s="105" customFormat="1" x14ac:dyDescent="0.25">
      <c r="A287" s="125">
        <v>438</v>
      </c>
      <c r="B287" s="125">
        <v>438035336</v>
      </c>
      <c r="C287" s="124" t="s">
        <v>165</v>
      </c>
      <c r="D287" s="125">
        <v>35</v>
      </c>
      <c r="E287" s="124" t="s">
        <v>22</v>
      </c>
      <c r="F287" s="125">
        <v>336</v>
      </c>
      <c r="G287" s="124" t="s">
        <v>48</v>
      </c>
      <c r="H287" s="118">
        <v>1</v>
      </c>
      <c r="I287" s="117">
        <v>9004</v>
      </c>
      <c r="J287" s="117">
        <v>1700</v>
      </c>
      <c r="K287" s="117">
        <f t="shared" si="8"/>
        <v>0</v>
      </c>
      <c r="L287" s="117">
        <v>893</v>
      </c>
      <c r="M287" s="123">
        <f t="shared" si="9"/>
        <v>11597</v>
      </c>
      <c r="N287" s="110"/>
      <c r="O287" s="118">
        <v>0</v>
      </c>
      <c r="P287" s="118">
        <v>0</v>
      </c>
      <c r="Q287" s="122">
        <v>0.09</v>
      </c>
      <c r="R287" s="122">
        <v>3.1548327319751546E-2</v>
      </c>
      <c r="S287" s="121">
        <v>0</v>
      </c>
      <c r="T287" s="110"/>
      <c r="U287" s="120">
        <v>10704</v>
      </c>
      <c r="V287" s="120">
        <v>0</v>
      </c>
      <c r="W287" s="120">
        <v>0</v>
      </c>
      <c r="X287" s="120">
        <v>893</v>
      </c>
      <c r="Y287" s="120">
        <v>11597</v>
      </c>
      <c r="Z287" s="119" t="e">
        <f>SUMIF($A$10:$A$938,$A287,$Y$10:$Y$938)+SUMIF('[2]17PJ'!$B$10:$K$889,$A287,'[2]17PJ'!K$10:$K$889)</f>
        <v>#VALUE!</v>
      </c>
      <c r="AB287" s="118">
        <v>0</v>
      </c>
      <c r="AC287" s="118">
        <v>0</v>
      </c>
      <c r="AD287" s="117">
        <v>0</v>
      </c>
      <c r="AE287" s="116"/>
    </row>
    <row r="288" spans="1:31" s="105" customFormat="1" x14ac:dyDescent="0.25">
      <c r="A288" s="125">
        <v>439</v>
      </c>
      <c r="B288" s="125">
        <v>439035035</v>
      </c>
      <c r="C288" s="124" t="s">
        <v>166</v>
      </c>
      <c r="D288" s="125">
        <v>35</v>
      </c>
      <c r="E288" s="124" t="s">
        <v>22</v>
      </c>
      <c r="F288" s="125">
        <v>35</v>
      </c>
      <c r="G288" s="124" t="s">
        <v>22</v>
      </c>
      <c r="H288" s="118">
        <v>441.34999999999997</v>
      </c>
      <c r="I288" s="117">
        <v>11279</v>
      </c>
      <c r="J288" s="117">
        <v>3965</v>
      </c>
      <c r="K288" s="117">
        <f t="shared" si="8"/>
        <v>0</v>
      </c>
      <c r="L288" s="117">
        <v>893</v>
      </c>
      <c r="M288" s="123">
        <f t="shared" si="9"/>
        <v>16137</v>
      </c>
      <c r="N288" s="110"/>
      <c r="O288" s="118">
        <v>2.1957711442785826</v>
      </c>
      <c r="P288" s="118">
        <v>0</v>
      </c>
      <c r="Q288" s="122">
        <v>0.18</v>
      </c>
      <c r="R288" s="122">
        <v>0.14456084490991788</v>
      </c>
      <c r="S288" s="121">
        <v>0</v>
      </c>
      <c r="T288" s="110"/>
      <c r="U288" s="120">
        <v>6694394</v>
      </c>
      <c r="V288" s="120">
        <v>0</v>
      </c>
      <c r="W288" s="120">
        <v>0</v>
      </c>
      <c r="X288" s="120">
        <v>392341</v>
      </c>
      <c r="Y288" s="120">
        <v>7086735</v>
      </c>
      <c r="Z288" s="119" t="e">
        <f>SUMIF($A$10:$A$938,$A288,$Y$10:$Y$938)+SUMIF('[2]17PJ'!$B$10:$K$889,$A288,'[2]17PJ'!K$10:$K$889)</f>
        <v>#VALUE!</v>
      </c>
      <c r="AB288" s="118">
        <v>0</v>
      </c>
      <c r="AC288" s="118">
        <v>0</v>
      </c>
      <c r="AD288" s="117">
        <v>0</v>
      </c>
      <c r="AE288" s="116"/>
    </row>
    <row r="289" spans="1:31" s="105" customFormat="1" x14ac:dyDescent="0.25">
      <c r="A289" s="125">
        <v>439</v>
      </c>
      <c r="B289" s="125">
        <v>439035044</v>
      </c>
      <c r="C289" s="124" t="s">
        <v>166</v>
      </c>
      <c r="D289" s="125">
        <v>35</v>
      </c>
      <c r="E289" s="124" t="s">
        <v>22</v>
      </c>
      <c r="F289" s="125">
        <v>44</v>
      </c>
      <c r="G289" s="124" t="s">
        <v>35</v>
      </c>
      <c r="H289" s="118">
        <v>1</v>
      </c>
      <c r="I289" s="117">
        <v>11776</v>
      </c>
      <c r="J289" s="117">
        <v>270</v>
      </c>
      <c r="K289" s="117">
        <f t="shared" si="8"/>
        <v>0</v>
      </c>
      <c r="L289" s="117">
        <v>893</v>
      </c>
      <c r="M289" s="123">
        <f t="shared" si="9"/>
        <v>12939</v>
      </c>
      <c r="N289" s="110"/>
      <c r="O289" s="118">
        <v>4.9751243781093867E-3</v>
      </c>
      <c r="P289" s="118">
        <v>0</v>
      </c>
      <c r="Q289" s="122">
        <v>0.09</v>
      </c>
      <c r="R289" s="122">
        <v>4.5747299026763673E-2</v>
      </c>
      <c r="S289" s="121">
        <v>0</v>
      </c>
      <c r="T289" s="110"/>
      <c r="U289" s="120">
        <v>11986</v>
      </c>
      <c r="V289" s="120">
        <v>0</v>
      </c>
      <c r="W289" s="120">
        <v>0</v>
      </c>
      <c r="X289" s="120">
        <v>889</v>
      </c>
      <c r="Y289" s="120">
        <v>12875</v>
      </c>
      <c r="Z289" s="119" t="e">
        <f>SUMIF($A$10:$A$938,$A289,$Y$10:$Y$938)+SUMIF('[2]17PJ'!$B$10:$K$889,$A289,'[2]17PJ'!K$10:$K$889)</f>
        <v>#VALUE!</v>
      </c>
      <c r="AB289" s="118">
        <v>0</v>
      </c>
      <c r="AC289" s="118">
        <v>0</v>
      </c>
      <c r="AD289" s="117">
        <v>0</v>
      </c>
      <c r="AE289" s="116"/>
    </row>
    <row r="290" spans="1:31" s="105" customFormat="1" x14ac:dyDescent="0.25">
      <c r="A290" s="125">
        <v>439</v>
      </c>
      <c r="B290" s="125">
        <v>439035133</v>
      </c>
      <c r="C290" s="124" t="s">
        <v>166</v>
      </c>
      <c r="D290" s="125">
        <v>35</v>
      </c>
      <c r="E290" s="124" t="s">
        <v>22</v>
      </c>
      <c r="F290" s="125">
        <v>133</v>
      </c>
      <c r="G290" s="124" t="s">
        <v>73</v>
      </c>
      <c r="H290" s="118">
        <v>1</v>
      </c>
      <c r="I290" s="117">
        <v>13297</v>
      </c>
      <c r="J290" s="117">
        <v>4167</v>
      </c>
      <c r="K290" s="117">
        <f t="shared" si="8"/>
        <v>0</v>
      </c>
      <c r="L290" s="117">
        <v>893</v>
      </c>
      <c r="M290" s="123">
        <f t="shared" si="9"/>
        <v>18357</v>
      </c>
      <c r="N290" s="110"/>
      <c r="O290" s="118">
        <v>4.9751243781093867E-3</v>
      </c>
      <c r="P290" s="118">
        <v>0</v>
      </c>
      <c r="Q290" s="122">
        <v>0.09</v>
      </c>
      <c r="R290" s="122">
        <v>2.5802336413393717E-2</v>
      </c>
      <c r="S290" s="121">
        <v>0</v>
      </c>
      <c r="T290" s="110"/>
      <c r="U290" s="120">
        <v>17377</v>
      </c>
      <c r="V290" s="120">
        <v>0</v>
      </c>
      <c r="W290" s="120">
        <v>0</v>
      </c>
      <c r="X290" s="120">
        <v>889</v>
      </c>
      <c r="Y290" s="120">
        <v>18266</v>
      </c>
      <c r="Z290" s="119" t="e">
        <f>SUMIF($A$10:$A$938,$A290,$Y$10:$Y$938)+SUMIF('[2]17PJ'!$B$10:$K$889,$A290,'[2]17PJ'!K$10:$K$889)</f>
        <v>#VALUE!</v>
      </c>
      <c r="AB290" s="118">
        <v>0</v>
      </c>
      <c r="AC290" s="118">
        <v>0</v>
      </c>
      <c r="AD290" s="117">
        <v>0</v>
      </c>
      <c r="AE290" s="116"/>
    </row>
    <row r="291" spans="1:31" s="105" customFormat="1" x14ac:dyDescent="0.25">
      <c r="A291" s="125">
        <v>439</v>
      </c>
      <c r="B291" s="125">
        <v>439035243</v>
      </c>
      <c r="C291" s="124" t="s">
        <v>166</v>
      </c>
      <c r="D291" s="125">
        <v>35</v>
      </c>
      <c r="E291" s="124" t="s">
        <v>22</v>
      </c>
      <c r="F291" s="125">
        <v>243</v>
      </c>
      <c r="G291" s="124" t="s">
        <v>74</v>
      </c>
      <c r="H291" s="118">
        <v>1</v>
      </c>
      <c r="I291" s="117">
        <v>8621</v>
      </c>
      <c r="J291" s="117">
        <v>2035</v>
      </c>
      <c r="K291" s="117">
        <f t="shared" si="8"/>
        <v>0</v>
      </c>
      <c r="L291" s="117">
        <v>893</v>
      </c>
      <c r="M291" s="123">
        <f t="shared" si="9"/>
        <v>11549</v>
      </c>
      <c r="N291" s="110"/>
      <c r="O291" s="118">
        <v>4.9751243781093867E-3</v>
      </c>
      <c r="P291" s="118">
        <v>0</v>
      </c>
      <c r="Q291" s="122">
        <v>0.09</v>
      </c>
      <c r="R291" s="122">
        <v>5.3763165448022874E-3</v>
      </c>
      <c r="S291" s="121">
        <v>0</v>
      </c>
      <c r="T291" s="110"/>
      <c r="U291" s="120">
        <v>10603</v>
      </c>
      <c r="V291" s="120">
        <v>0</v>
      </c>
      <c r="W291" s="120">
        <v>0</v>
      </c>
      <c r="X291" s="120">
        <v>889</v>
      </c>
      <c r="Y291" s="120">
        <v>11492</v>
      </c>
      <c r="Z291" s="119" t="e">
        <f>SUMIF($A$10:$A$938,$A291,$Y$10:$Y$938)+SUMIF('[2]17PJ'!$B$10:$K$889,$A291,'[2]17PJ'!K$10:$K$889)</f>
        <v>#VALUE!</v>
      </c>
      <c r="AB291" s="118">
        <v>0</v>
      </c>
      <c r="AC291" s="118">
        <v>0</v>
      </c>
      <c r="AD291" s="117">
        <v>0</v>
      </c>
      <c r="AE291" s="116"/>
    </row>
    <row r="292" spans="1:31" s="105" customFormat="1" x14ac:dyDescent="0.25">
      <c r="A292" s="125">
        <v>439</v>
      </c>
      <c r="B292" s="125">
        <v>439035244</v>
      </c>
      <c r="C292" s="124" t="s">
        <v>166</v>
      </c>
      <c r="D292" s="125">
        <v>35</v>
      </c>
      <c r="E292" s="124" t="s">
        <v>22</v>
      </c>
      <c r="F292" s="125">
        <v>244</v>
      </c>
      <c r="G292" s="124" t="s">
        <v>43</v>
      </c>
      <c r="H292" s="118">
        <v>1</v>
      </c>
      <c r="I292" s="117">
        <v>11109</v>
      </c>
      <c r="J292" s="117">
        <v>4501</v>
      </c>
      <c r="K292" s="117">
        <f t="shared" si="8"/>
        <v>0</v>
      </c>
      <c r="L292" s="117">
        <v>893</v>
      </c>
      <c r="M292" s="123">
        <f t="shared" si="9"/>
        <v>16503</v>
      </c>
      <c r="N292" s="110"/>
      <c r="O292" s="118">
        <v>4.9751243781093867E-3</v>
      </c>
      <c r="P292" s="118">
        <v>0</v>
      </c>
      <c r="Q292" s="122">
        <v>0.18</v>
      </c>
      <c r="R292" s="122">
        <v>9.1081897987744451E-2</v>
      </c>
      <c r="S292" s="121">
        <v>0</v>
      </c>
      <c r="T292" s="110"/>
      <c r="U292" s="120">
        <v>15532</v>
      </c>
      <c r="V292" s="120">
        <v>0</v>
      </c>
      <c r="W292" s="120">
        <v>0</v>
      </c>
      <c r="X292" s="120">
        <v>889</v>
      </c>
      <c r="Y292" s="120">
        <v>16421</v>
      </c>
      <c r="Z292" s="119" t="e">
        <f>SUMIF($A$10:$A$938,$A292,$Y$10:$Y$938)+SUMIF('[2]17PJ'!$B$10:$K$889,$A292,'[2]17PJ'!K$10:$K$889)</f>
        <v>#VALUE!</v>
      </c>
      <c r="AB292" s="118">
        <v>0</v>
      </c>
      <c r="AC292" s="118">
        <v>0</v>
      </c>
      <c r="AD292" s="117">
        <v>0</v>
      </c>
      <c r="AE292" s="116"/>
    </row>
    <row r="293" spans="1:31" s="105" customFormat="1" x14ac:dyDescent="0.25">
      <c r="A293" s="125">
        <v>439</v>
      </c>
      <c r="B293" s="125">
        <v>439035308</v>
      </c>
      <c r="C293" s="124" t="s">
        <v>166</v>
      </c>
      <c r="D293" s="125">
        <v>35</v>
      </c>
      <c r="E293" s="124" t="s">
        <v>22</v>
      </c>
      <c r="F293" s="125">
        <v>308</v>
      </c>
      <c r="G293" s="124" t="s">
        <v>32</v>
      </c>
      <c r="H293" s="118">
        <v>0.87</v>
      </c>
      <c r="I293" s="117">
        <v>11954</v>
      </c>
      <c r="J293" s="117">
        <v>6937</v>
      </c>
      <c r="K293" s="117">
        <f t="shared" si="8"/>
        <v>0</v>
      </c>
      <c r="L293" s="117">
        <v>893</v>
      </c>
      <c r="M293" s="123">
        <f t="shared" si="9"/>
        <v>19784</v>
      </c>
      <c r="N293" s="110"/>
      <c r="O293" s="118">
        <v>4.3283582089551666E-3</v>
      </c>
      <c r="P293" s="118">
        <v>0</v>
      </c>
      <c r="Q293" s="122">
        <v>0.09</v>
      </c>
      <c r="R293" s="122">
        <v>2.0352338655245709E-3</v>
      </c>
      <c r="S293" s="121">
        <v>0</v>
      </c>
      <c r="T293" s="110"/>
      <c r="U293" s="120">
        <v>16353</v>
      </c>
      <c r="V293" s="120">
        <v>0</v>
      </c>
      <c r="W293" s="120">
        <v>0</v>
      </c>
      <c r="X293" s="120">
        <v>773</v>
      </c>
      <c r="Y293" s="120">
        <v>17126</v>
      </c>
      <c r="Z293" s="119" t="e">
        <f>SUMIF($A$10:$A$938,$A293,$Y$10:$Y$938)+SUMIF('[2]17PJ'!$B$10:$K$889,$A293,'[2]17PJ'!K$10:$K$889)</f>
        <v>#VALUE!</v>
      </c>
      <c r="AB293" s="118">
        <v>0</v>
      </c>
      <c r="AC293" s="118">
        <v>0</v>
      </c>
      <c r="AD293" s="117">
        <v>0</v>
      </c>
      <c r="AE293" s="116"/>
    </row>
    <row r="294" spans="1:31" s="105" customFormat="1" x14ac:dyDescent="0.25">
      <c r="A294" s="125">
        <v>440</v>
      </c>
      <c r="B294" s="125">
        <v>440149009</v>
      </c>
      <c r="C294" s="124" t="s">
        <v>167</v>
      </c>
      <c r="D294" s="125">
        <v>149</v>
      </c>
      <c r="E294" s="124" t="s">
        <v>103</v>
      </c>
      <c r="F294" s="125">
        <v>9</v>
      </c>
      <c r="G294" s="124" t="s">
        <v>108</v>
      </c>
      <c r="H294" s="118">
        <v>2</v>
      </c>
      <c r="I294" s="117">
        <v>10018</v>
      </c>
      <c r="J294" s="117">
        <v>5675</v>
      </c>
      <c r="K294" s="117">
        <f t="shared" si="8"/>
        <v>0</v>
      </c>
      <c r="L294" s="117">
        <v>893</v>
      </c>
      <c r="M294" s="123">
        <f t="shared" si="9"/>
        <v>16586</v>
      </c>
      <c r="N294" s="110"/>
      <c r="O294" s="118">
        <v>0</v>
      </c>
      <c r="P294" s="118">
        <v>0</v>
      </c>
      <c r="Q294" s="122">
        <v>0.09</v>
      </c>
      <c r="R294" s="122">
        <v>2.0759903113485335E-3</v>
      </c>
      <c r="S294" s="121">
        <v>0</v>
      </c>
      <c r="T294" s="110"/>
      <c r="U294" s="120">
        <v>31386</v>
      </c>
      <c r="V294" s="120">
        <v>0</v>
      </c>
      <c r="W294" s="120">
        <v>0</v>
      </c>
      <c r="X294" s="120">
        <v>1786</v>
      </c>
      <c r="Y294" s="120">
        <v>33172</v>
      </c>
      <c r="Z294" s="119" t="e">
        <f>SUMIF($A$10:$A$938,$A294,$Y$10:$Y$938)+SUMIF('[2]17PJ'!$B$10:$K$889,$A294,'[2]17PJ'!K$10:$K$889)</f>
        <v>#VALUE!</v>
      </c>
      <c r="AB294" s="118">
        <v>0</v>
      </c>
      <c r="AC294" s="118">
        <v>0</v>
      </c>
      <c r="AD294" s="117">
        <v>0</v>
      </c>
      <c r="AE294" s="116"/>
    </row>
    <row r="295" spans="1:31" s="105" customFormat="1" x14ac:dyDescent="0.25">
      <c r="A295" s="125">
        <v>440</v>
      </c>
      <c r="B295" s="125">
        <v>440149128</v>
      </c>
      <c r="C295" s="124" t="s">
        <v>167</v>
      </c>
      <c r="D295" s="125">
        <v>149</v>
      </c>
      <c r="E295" s="124" t="s">
        <v>103</v>
      </c>
      <c r="F295" s="125">
        <v>128</v>
      </c>
      <c r="G295" s="124" t="s">
        <v>110</v>
      </c>
      <c r="H295" s="118">
        <v>0.35</v>
      </c>
      <c r="I295" s="117">
        <v>12275</v>
      </c>
      <c r="J295" s="117">
        <v>625</v>
      </c>
      <c r="K295" s="117">
        <f t="shared" si="8"/>
        <v>0</v>
      </c>
      <c r="L295" s="117">
        <v>893</v>
      </c>
      <c r="M295" s="123">
        <f t="shared" si="9"/>
        <v>13793</v>
      </c>
      <c r="N295" s="110"/>
      <c r="O295" s="118">
        <v>0</v>
      </c>
      <c r="P295" s="118">
        <v>0</v>
      </c>
      <c r="Q295" s="122">
        <v>0.18</v>
      </c>
      <c r="R295" s="122">
        <v>3.3692444036885129E-2</v>
      </c>
      <c r="S295" s="121">
        <v>0</v>
      </c>
      <c r="T295" s="110"/>
      <c r="U295" s="120">
        <v>4515</v>
      </c>
      <c r="V295" s="120">
        <v>0</v>
      </c>
      <c r="W295" s="120">
        <v>0</v>
      </c>
      <c r="X295" s="120">
        <v>313</v>
      </c>
      <c r="Y295" s="120">
        <v>4828</v>
      </c>
      <c r="Z295" s="119" t="e">
        <f>SUMIF($A$10:$A$938,$A295,$Y$10:$Y$938)+SUMIF('[2]17PJ'!$B$10:$K$889,$A295,'[2]17PJ'!K$10:$K$889)</f>
        <v>#VALUE!</v>
      </c>
      <c r="AB295" s="118">
        <v>0</v>
      </c>
      <c r="AC295" s="118">
        <v>0</v>
      </c>
      <c r="AD295" s="117">
        <v>0</v>
      </c>
      <c r="AE295" s="116"/>
    </row>
    <row r="296" spans="1:31" s="105" customFormat="1" x14ac:dyDescent="0.25">
      <c r="A296" s="125">
        <v>440</v>
      </c>
      <c r="B296" s="125">
        <v>440149149</v>
      </c>
      <c r="C296" s="124" t="s">
        <v>167</v>
      </c>
      <c r="D296" s="125">
        <v>149</v>
      </c>
      <c r="E296" s="124" t="s">
        <v>103</v>
      </c>
      <c r="F296" s="125">
        <v>149</v>
      </c>
      <c r="G296" s="124" t="s">
        <v>103</v>
      </c>
      <c r="H296" s="118">
        <v>377.91</v>
      </c>
      <c r="I296" s="117">
        <v>11534</v>
      </c>
      <c r="J296" s="117">
        <v>14</v>
      </c>
      <c r="K296" s="117">
        <f t="shared" si="8"/>
        <v>288.46286152787701</v>
      </c>
      <c r="L296" s="117">
        <v>893</v>
      </c>
      <c r="M296" s="123">
        <f t="shared" si="9"/>
        <v>12729.462861527876</v>
      </c>
      <c r="N296" s="110"/>
      <c r="O296" s="118">
        <v>0</v>
      </c>
      <c r="P296" s="118">
        <v>58.14</v>
      </c>
      <c r="Q296" s="122">
        <v>0.12985622607830993</v>
      </c>
      <c r="R296" s="122">
        <v>0.10032197054833102</v>
      </c>
      <c r="S296" s="121">
        <v>0</v>
      </c>
      <c r="T296" s="110"/>
      <c r="U296" s="120">
        <v>4364104</v>
      </c>
      <c r="V296" s="120">
        <v>109013</v>
      </c>
      <c r="W296" s="120">
        <v>0</v>
      </c>
      <c r="X296" s="120">
        <v>337473</v>
      </c>
      <c r="Y296" s="120">
        <v>4810590</v>
      </c>
      <c r="Z296" s="119" t="e">
        <f>SUMIF($A$10:$A$938,$A296,$Y$10:$Y$938)+SUMIF('[2]17PJ'!$B$10:$K$889,$A296,'[2]17PJ'!K$10:$K$889)</f>
        <v>#VALUE!</v>
      </c>
      <c r="AB296" s="118">
        <v>0</v>
      </c>
      <c r="AC296" s="118">
        <v>0</v>
      </c>
      <c r="AD296" s="117">
        <v>0</v>
      </c>
      <c r="AE296" s="116"/>
    </row>
    <row r="297" spans="1:31" s="105" customFormat="1" x14ac:dyDescent="0.25">
      <c r="A297" s="125">
        <v>440</v>
      </c>
      <c r="B297" s="125">
        <v>440149160</v>
      </c>
      <c r="C297" s="124" t="s">
        <v>167</v>
      </c>
      <c r="D297" s="125">
        <v>149</v>
      </c>
      <c r="E297" s="124" t="s">
        <v>103</v>
      </c>
      <c r="F297" s="125">
        <v>160</v>
      </c>
      <c r="G297" s="124" t="s">
        <v>104</v>
      </c>
      <c r="H297" s="118">
        <v>0.65</v>
      </c>
      <c r="I297" s="117">
        <v>11850</v>
      </c>
      <c r="J297" s="117">
        <v>348</v>
      </c>
      <c r="K297" s="117">
        <f t="shared" si="8"/>
        <v>0</v>
      </c>
      <c r="L297" s="117">
        <v>893</v>
      </c>
      <c r="M297" s="123">
        <f t="shared" si="9"/>
        <v>13091</v>
      </c>
      <c r="N297" s="110"/>
      <c r="O297" s="118">
        <v>0</v>
      </c>
      <c r="P297" s="118">
        <v>0</v>
      </c>
      <c r="Q297" s="122">
        <v>0.1273</v>
      </c>
      <c r="R297" s="122">
        <v>0.10201980292645375</v>
      </c>
      <c r="S297" s="121">
        <v>0</v>
      </c>
      <c r="T297" s="110"/>
      <c r="U297" s="120">
        <v>7929</v>
      </c>
      <c r="V297" s="120">
        <v>0</v>
      </c>
      <c r="W297" s="120">
        <v>0</v>
      </c>
      <c r="X297" s="120">
        <v>580</v>
      </c>
      <c r="Y297" s="120">
        <v>8509</v>
      </c>
      <c r="Z297" s="119" t="e">
        <f>SUMIF($A$10:$A$938,$A297,$Y$10:$Y$938)+SUMIF('[2]17PJ'!$B$10:$K$889,$A297,'[2]17PJ'!K$10:$K$889)</f>
        <v>#VALUE!</v>
      </c>
      <c r="AB297" s="118">
        <v>0</v>
      </c>
      <c r="AC297" s="118">
        <v>0</v>
      </c>
      <c r="AD297" s="117">
        <v>0</v>
      </c>
      <c r="AE297" s="116"/>
    </row>
    <row r="298" spans="1:31" s="105" customFormat="1" x14ac:dyDescent="0.25">
      <c r="A298" s="125">
        <v>440</v>
      </c>
      <c r="B298" s="125">
        <v>440149181</v>
      </c>
      <c r="C298" s="124" t="s">
        <v>167</v>
      </c>
      <c r="D298" s="125">
        <v>149</v>
      </c>
      <c r="E298" s="124" t="s">
        <v>103</v>
      </c>
      <c r="F298" s="125">
        <v>181</v>
      </c>
      <c r="G298" s="124" t="s">
        <v>105</v>
      </c>
      <c r="H298" s="118">
        <v>18</v>
      </c>
      <c r="I298" s="117">
        <v>10058</v>
      </c>
      <c r="J298" s="117">
        <v>678</v>
      </c>
      <c r="K298" s="117">
        <f t="shared" si="8"/>
        <v>0</v>
      </c>
      <c r="L298" s="117">
        <v>893</v>
      </c>
      <c r="M298" s="123">
        <f t="shared" si="9"/>
        <v>11629</v>
      </c>
      <c r="N298" s="110"/>
      <c r="O298" s="118">
        <v>0</v>
      </c>
      <c r="P298" s="118">
        <v>0</v>
      </c>
      <c r="Q298" s="122">
        <v>0.09</v>
      </c>
      <c r="R298" s="122">
        <v>1.5623145980024853E-2</v>
      </c>
      <c r="S298" s="121">
        <v>0</v>
      </c>
      <c r="T298" s="110"/>
      <c r="U298" s="120">
        <v>193248</v>
      </c>
      <c r="V298" s="120">
        <v>0</v>
      </c>
      <c r="W298" s="120">
        <v>0</v>
      </c>
      <c r="X298" s="120">
        <v>16074</v>
      </c>
      <c r="Y298" s="120">
        <v>209322</v>
      </c>
      <c r="Z298" s="119" t="e">
        <f>SUMIF($A$10:$A$938,$A298,$Y$10:$Y$938)+SUMIF('[2]17PJ'!$B$10:$K$889,$A298,'[2]17PJ'!K$10:$K$889)</f>
        <v>#VALUE!</v>
      </c>
      <c r="AB298" s="118">
        <v>0</v>
      </c>
      <c r="AC298" s="118">
        <v>0</v>
      </c>
      <c r="AD298" s="117">
        <v>0</v>
      </c>
      <c r="AE298" s="116"/>
    </row>
    <row r="299" spans="1:31" s="105" customFormat="1" x14ac:dyDescent="0.25">
      <c r="A299" s="125">
        <v>440</v>
      </c>
      <c r="B299" s="125">
        <v>440149211</v>
      </c>
      <c r="C299" s="124" t="s">
        <v>167</v>
      </c>
      <c r="D299" s="125">
        <v>149</v>
      </c>
      <c r="E299" s="124" t="s">
        <v>103</v>
      </c>
      <c r="F299" s="125">
        <v>211</v>
      </c>
      <c r="G299" s="124" t="s">
        <v>80</v>
      </c>
      <c r="H299" s="118">
        <v>1</v>
      </c>
      <c r="I299" s="117">
        <v>3723</v>
      </c>
      <c r="J299" s="117">
        <v>668</v>
      </c>
      <c r="K299" s="117">
        <f t="shared" si="8"/>
        <v>0</v>
      </c>
      <c r="L299" s="117">
        <v>893</v>
      </c>
      <c r="M299" s="123">
        <f t="shared" si="9"/>
        <v>5284</v>
      </c>
      <c r="N299" s="110"/>
      <c r="O299" s="118">
        <v>0</v>
      </c>
      <c r="P299" s="118">
        <v>0</v>
      </c>
      <c r="Q299" s="122">
        <v>0.09</v>
      </c>
      <c r="R299" s="122">
        <v>2.0265210906566032E-3</v>
      </c>
      <c r="S299" s="121">
        <v>0</v>
      </c>
      <c r="T299" s="110"/>
      <c r="U299" s="120">
        <v>4391</v>
      </c>
      <c r="V299" s="120">
        <v>0</v>
      </c>
      <c r="W299" s="120">
        <v>0</v>
      </c>
      <c r="X299" s="120">
        <v>893</v>
      </c>
      <c r="Y299" s="120">
        <v>5284</v>
      </c>
      <c r="Z299" s="119" t="e">
        <f>SUMIF($A$10:$A$938,$A299,$Y$10:$Y$938)+SUMIF('[2]17PJ'!$B$10:$K$889,$A299,'[2]17PJ'!K$10:$K$889)</f>
        <v>#VALUE!</v>
      </c>
      <c r="AB299" s="118">
        <v>0</v>
      </c>
      <c r="AC299" s="118">
        <v>0</v>
      </c>
      <c r="AD299" s="117">
        <v>0</v>
      </c>
      <c r="AE299" s="116"/>
    </row>
    <row r="300" spans="1:31" s="105" customFormat="1" x14ac:dyDescent="0.25">
      <c r="A300" s="125">
        <v>441</v>
      </c>
      <c r="B300" s="125">
        <v>441281005</v>
      </c>
      <c r="C300" s="124" t="s">
        <v>168</v>
      </c>
      <c r="D300" s="125">
        <v>281</v>
      </c>
      <c r="E300" s="124" t="s">
        <v>169</v>
      </c>
      <c r="F300" s="125">
        <v>5</v>
      </c>
      <c r="G300" s="124" t="s">
        <v>219</v>
      </c>
      <c r="H300" s="118">
        <v>0.94</v>
      </c>
      <c r="I300" s="117">
        <v>9794</v>
      </c>
      <c r="J300" s="117">
        <v>3941</v>
      </c>
      <c r="K300" s="117">
        <f t="shared" si="8"/>
        <v>0</v>
      </c>
      <c r="L300" s="117">
        <v>893</v>
      </c>
      <c r="M300" s="123">
        <f t="shared" si="9"/>
        <v>14628</v>
      </c>
      <c r="N300" s="110"/>
      <c r="O300" s="118">
        <v>0</v>
      </c>
      <c r="P300" s="118">
        <v>0</v>
      </c>
      <c r="Q300" s="122">
        <v>0.09</v>
      </c>
      <c r="R300" s="122">
        <v>4.1027118156097744E-3</v>
      </c>
      <c r="S300" s="121">
        <v>0</v>
      </c>
      <c r="T300" s="110"/>
      <c r="U300" s="120">
        <v>12910</v>
      </c>
      <c r="V300" s="120">
        <v>0</v>
      </c>
      <c r="W300" s="120">
        <v>0</v>
      </c>
      <c r="X300" s="120">
        <v>840</v>
      </c>
      <c r="Y300" s="120">
        <v>13750</v>
      </c>
      <c r="Z300" s="119" t="e">
        <f>SUMIF($A$10:$A$938,$A300,$Y$10:$Y$938)+SUMIF('[2]17PJ'!$B$10:$K$889,$A300,'[2]17PJ'!K$10:$K$889)</f>
        <v>#VALUE!</v>
      </c>
      <c r="AB300" s="118">
        <v>0</v>
      </c>
      <c r="AC300" s="118">
        <v>0</v>
      </c>
      <c r="AD300" s="117">
        <v>0</v>
      </c>
      <c r="AE300" s="116"/>
    </row>
    <row r="301" spans="1:31" s="105" customFormat="1" x14ac:dyDescent="0.25">
      <c r="A301" s="125">
        <v>441</v>
      </c>
      <c r="B301" s="125">
        <v>441281061</v>
      </c>
      <c r="C301" s="124" t="s">
        <v>168</v>
      </c>
      <c r="D301" s="125">
        <v>281</v>
      </c>
      <c r="E301" s="124" t="s">
        <v>169</v>
      </c>
      <c r="F301" s="125">
        <v>61</v>
      </c>
      <c r="G301" s="124" t="s">
        <v>170</v>
      </c>
      <c r="H301" s="118">
        <v>3</v>
      </c>
      <c r="I301" s="117">
        <v>9817</v>
      </c>
      <c r="J301" s="117">
        <v>410</v>
      </c>
      <c r="K301" s="117">
        <f t="shared" si="8"/>
        <v>0</v>
      </c>
      <c r="L301" s="117">
        <v>893</v>
      </c>
      <c r="M301" s="123">
        <f t="shared" si="9"/>
        <v>11120</v>
      </c>
      <c r="N301" s="110"/>
      <c r="O301" s="118">
        <v>0</v>
      </c>
      <c r="P301" s="118">
        <v>0</v>
      </c>
      <c r="Q301" s="122">
        <v>0.09</v>
      </c>
      <c r="R301" s="122">
        <v>3.1614984004721104E-2</v>
      </c>
      <c r="S301" s="121">
        <v>0</v>
      </c>
      <c r="T301" s="110"/>
      <c r="U301" s="120">
        <v>30682</v>
      </c>
      <c r="V301" s="120">
        <v>0</v>
      </c>
      <c r="W301" s="120">
        <v>0</v>
      </c>
      <c r="X301" s="120">
        <v>2680</v>
      </c>
      <c r="Y301" s="120">
        <v>33362</v>
      </c>
      <c r="Z301" s="119" t="e">
        <f>SUMIF($A$10:$A$938,$A301,$Y$10:$Y$938)+SUMIF('[2]17PJ'!$B$10:$K$889,$A301,'[2]17PJ'!K$10:$K$889)</f>
        <v>#VALUE!</v>
      </c>
      <c r="AB301" s="118">
        <v>0</v>
      </c>
      <c r="AC301" s="118">
        <v>0</v>
      </c>
      <c r="AD301" s="117">
        <v>0</v>
      </c>
      <c r="AE301" s="116"/>
    </row>
    <row r="302" spans="1:31" s="105" customFormat="1" x14ac:dyDescent="0.25">
      <c r="A302" s="125">
        <v>441</v>
      </c>
      <c r="B302" s="125">
        <v>441281087</v>
      </c>
      <c r="C302" s="124" t="s">
        <v>168</v>
      </c>
      <c r="D302" s="125">
        <v>281</v>
      </c>
      <c r="E302" s="124" t="s">
        <v>169</v>
      </c>
      <c r="F302" s="125">
        <v>87</v>
      </c>
      <c r="G302" s="124" t="s">
        <v>171</v>
      </c>
      <c r="H302" s="118">
        <v>3</v>
      </c>
      <c r="I302" s="117">
        <v>9346</v>
      </c>
      <c r="J302" s="117">
        <v>3578</v>
      </c>
      <c r="K302" s="117">
        <f t="shared" si="8"/>
        <v>0</v>
      </c>
      <c r="L302" s="117">
        <v>893</v>
      </c>
      <c r="M302" s="123">
        <f t="shared" si="9"/>
        <v>13817</v>
      </c>
      <c r="N302" s="110"/>
      <c r="O302" s="118">
        <v>0</v>
      </c>
      <c r="P302" s="118">
        <v>0</v>
      </c>
      <c r="Q302" s="122">
        <v>0.09</v>
      </c>
      <c r="R302" s="122">
        <v>3.152550546413484E-3</v>
      </c>
      <c r="S302" s="121">
        <v>0</v>
      </c>
      <c r="T302" s="110"/>
      <c r="U302" s="120">
        <v>38772</v>
      </c>
      <c r="V302" s="120">
        <v>0</v>
      </c>
      <c r="W302" s="120">
        <v>0</v>
      </c>
      <c r="X302" s="120">
        <v>2679</v>
      </c>
      <c r="Y302" s="120">
        <v>41451</v>
      </c>
      <c r="Z302" s="119" t="e">
        <f>SUMIF($A$10:$A$938,$A302,$Y$10:$Y$938)+SUMIF('[2]17PJ'!$B$10:$K$889,$A302,'[2]17PJ'!K$10:$K$889)</f>
        <v>#VALUE!</v>
      </c>
      <c r="AB302" s="118">
        <v>0</v>
      </c>
      <c r="AC302" s="118">
        <v>0</v>
      </c>
      <c r="AD302" s="117">
        <v>0</v>
      </c>
      <c r="AE302" s="116"/>
    </row>
    <row r="303" spans="1:31" s="105" customFormat="1" x14ac:dyDescent="0.25">
      <c r="A303" s="125">
        <v>441</v>
      </c>
      <c r="B303" s="125">
        <v>441281137</v>
      </c>
      <c r="C303" s="124" t="s">
        <v>168</v>
      </c>
      <c r="D303" s="125">
        <v>281</v>
      </c>
      <c r="E303" s="124" t="s">
        <v>169</v>
      </c>
      <c r="F303" s="125">
        <v>137</v>
      </c>
      <c r="G303" s="124" t="s">
        <v>210</v>
      </c>
      <c r="H303" s="118">
        <v>0.79</v>
      </c>
      <c r="I303" s="117">
        <v>12685</v>
      </c>
      <c r="J303" s="117">
        <v>21</v>
      </c>
      <c r="K303" s="117">
        <f t="shared" si="8"/>
        <v>0</v>
      </c>
      <c r="L303" s="117">
        <v>893</v>
      </c>
      <c r="M303" s="123">
        <f t="shared" si="9"/>
        <v>13599</v>
      </c>
      <c r="N303" s="110"/>
      <c r="O303" s="118">
        <v>0</v>
      </c>
      <c r="P303" s="118">
        <v>0</v>
      </c>
      <c r="Q303" s="122">
        <v>0.18</v>
      </c>
      <c r="R303" s="122">
        <v>0.11736259389397866</v>
      </c>
      <c r="S303" s="121">
        <v>0</v>
      </c>
      <c r="T303" s="110"/>
      <c r="U303" s="120">
        <v>10038</v>
      </c>
      <c r="V303" s="120">
        <v>0</v>
      </c>
      <c r="W303" s="120">
        <v>0</v>
      </c>
      <c r="X303" s="120">
        <v>705</v>
      </c>
      <c r="Y303" s="120">
        <v>10743</v>
      </c>
      <c r="Z303" s="119" t="e">
        <f>SUMIF($A$10:$A$938,$A303,$Y$10:$Y$938)+SUMIF('[2]17PJ'!$B$10:$K$889,$A303,'[2]17PJ'!K$10:$K$889)</f>
        <v>#VALUE!</v>
      </c>
      <c r="AB303" s="118">
        <v>0</v>
      </c>
      <c r="AC303" s="118">
        <v>0</v>
      </c>
      <c r="AD303" s="117">
        <v>0</v>
      </c>
      <c r="AE303" s="116"/>
    </row>
    <row r="304" spans="1:31" s="105" customFormat="1" x14ac:dyDescent="0.25">
      <c r="A304" s="125">
        <v>441</v>
      </c>
      <c r="B304" s="125">
        <v>441281159</v>
      </c>
      <c r="C304" s="124" t="s">
        <v>168</v>
      </c>
      <c r="D304" s="125">
        <v>281</v>
      </c>
      <c r="E304" s="124" t="s">
        <v>169</v>
      </c>
      <c r="F304" s="125">
        <v>159</v>
      </c>
      <c r="G304" s="124" t="s">
        <v>172</v>
      </c>
      <c r="H304" s="118">
        <v>1</v>
      </c>
      <c r="I304" s="117">
        <v>12631</v>
      </c>
      <c r="J304" s="117">
        <v>5971</v>
      </c>
      <c r="K304" s="117">
        <f t="shared" si="8"/>
        <v>0</v>
      </c>
      <c r="L304" s="117">
        <v>893</v>
      </c>
      <c r="M304" s="123">
        <f t="shared" si="9"/>
        <v>19495</v>
      </c>
      <c r="N304" s="110"/>
      <c r="O304" s="118">
        <v>0</v>
      </c>
      <c r="P304" s="118">
        <v>0</v>
      </c>
      <c r="Q304" s="122">
        <v>0.09</v>
      </c>
      <c r="R304" s="122">
        <v>3.576752299294854E-3</v>
      </c>
      <c r="S304" s="121">
        <v>0</v>
      </c>
      <c r="T304" s="110"/>
      <c r="U304" s="120">
        <v>18602</v>
      </c>
      <c r="V304" s="120">
        <v>0</v>
      </c>
      <c r="W304" s="120">
        <v>0</v>
      </c>
      <c r="X304" s="120">
        <v>893</v>
      </c>
      <c r="Y304" s="120">
        <v>19495</v>
      </c>
      <c r="Z304" s="119" t="e">
        <f>SUMIF($A$10:$A$938,$A304,$Y$10:$Y$938)+SUMIF('[2]17PJ'!$B$10:$K$889,$A304,'[2]17PJ'!K$10:$K$889)</f>
        <v>#VALUE!</v>
      </c>
      <c r="AB304" s="118">
        <v>0</v>
      </c>
      <c r="AC304" s="118">
        <v>0</v>
      </c>
      <c r="AD304" s="117">
        <v>0</v>
      </c>
      <c r="AE304" s="116"/>
    </row>
    <row r="305" spans="1:31" s="105" customFormat="1" x14ac:dyDescent="0.25">
      <c r="A305" s="125">
        <v>441</v>
      </c>
      <c r="B305" s="125">
        <v>441281161</v>
      </c>
      <c r="C305" s="124" t="s">
        <v>168</v>
      </c>
      <c r="D305" s="125">
        <v>281</v>
      </c>
      <c r="E305" s="124" t="s">
        <v>169</v>
      </c>
      <c r="F305" s="125">
        <v>161</v>
      </c>
      <c r="G305" s="124" t="s">
        <v>173</v>
      </c>
      <c r="H305" s="118">
        <v>2.5</v>
      </c>
      <c r="I305" s="117">
        <v>12631</v>
      </c>
      <c r="J305" s="117">
        <v>5389</v>
      </c>
      <c r="K305" s="117">
        <f t="shared" si="8"/>
        <v>0</v>
      </c>
      <c r="L305" s="117">
        <v>893</v>
      </c>
      <c r="M305" s="123">
        <f t="shared" si="9"/>
        <v>18913</v>
      </c>
      <c r="N305" s="110"/>
      <c r="O305" s="118">
        <v>0</v>
      </c>
      <c r="P305" s="118">
        <v>0</v>
      </c>
      <c r="Q305" s="122">
        <v>0.09</v>
      </c>
      <c r="R305" s="122">
        <v>7.7765115411764256E-3</v>
      </c>
      <c r="S305" s="121">
        <v>0</v>
      </c>
      <c r="T305" s="110"/>
      <c r="U305" s="120">
        <v>45050</v>
      </c>
      <c r="V305" s="120">
        <v>0</v>
      </c>
      <c r="W305" s="120">
        <v>0</v>
      </c>
      <c r="X305" s="120">
        <v>2233</v>
      </c>
      <c r="Y305" s="120">
        <v>47283</v>
      </c>
      <c r="Z305" s="119" t="e">
        <f>SUMIF($A$10:$A$938,$A305,$Y$10:$Y$938)+SUMIF('[2]17PJ'!$B$10:$K$889,$A305,'[2]17PJ'!K$10:$K$889)</f>
        <v>#VALUE!</v>
      </c>
      <c r="AB305" s="118">
        <v>0</v>
      </c>
      <c r="AC305" s="118">
        <v>0</v>
      </c>
      <c r="AD305" s="117">
        <v>0</v>
      </c>
      <c r="AE305" s="116"/>
    </row>
    <row r="306" spans="1:31" s="105" customFormat="1" x14ac:dyDescent="0.25">
      <c r="A306" s="125">
        <v>441</v>
      </c>
      <c r="B306" s="125">
        <v>441281281</v>
      </c>
      <c r="C306" s="124" t="s">
        <v>168</v>
      </c>
      <c r="D306" s="125">
        <v>281</v>
      </c>
      <c r="E306" s="124" t="s">
        <v>169</v>
      </c>
      <c r="F306" s="125">
        <v>281</v>
      </c>
      <c r="G306" s="124" t="s">
        <v>169</v>
      </c>
      <c r="H306" s="118">
        <v>1558.2099999999998</v>
      </c>
      <c r="I306" s="117">
        <v>10602</v>
      </c>
      <c r="J306" s="117">
        <v>17</v>
      </c>
      <c r="K306" s="117">
        <f t="shared" si="8"/>
        <v>0</v>
      </c>
      <c r="L306" s="117">
        <v>893</v>
      </c>
      <c r="M306" s="123">
        <f t="shared" si="9"/>
        <v>11512</v>
      </c>
      <c r="N306" s="110"/>
      <c r="O306" s="118">
        <v>0</v>
      </c>
      <c r="P306" s="118">
        <v>0</v>
      </c>
      <c r="Q306" s="122">
        <v>0.18</v>
      </c>
      <c r="R306" s="122">
        <v>0.11309545177303622</v>
      </c>
      <c r="S306" s="121">
        <v>0</v>
      </c>
      <c r="T306" s="110"/>
      <c r="U306" s="120">
        <v>16546643</v>
      </c>
      <c r="V306" s="120">
        <v>0</v>
      </c>
      <c r="W306" s="120">
        <v>0</v>
      </c>
      <c r="X306" s="120">
        <v>1391478</v>
      </c>
      <c r="Y306" s="120">
        <v>17938121</v>
      </c>
      <c r="Z306" s="119" t="e">
        <f>SUMIF($A$10:$A$938,$A306,$Y$10:$Y$938)+SUMIF('[2]17PJ'!$B$10:$K$889,$A306,'[2]17PJ'!K$10:$K$889)</f>
        <v>#VALUE!</v>
      </c>
      <c r="AB306" s="118">
        <v>0</v>
      </c>
      <c r="AC306" s="118">
        <v>0</v>
      </c>
      <c r="AD306" s="117">
        <v>0</v>
      </c>
      <c r="AE306" s="116"/>
    </row>
    <row r="307" spans="1:31" s="105" customFormat="1" x14ac:dyDescent="0.25">
      <c r="A307" s="125">
        <v>441</v>
      </c>
      <c r="B307" s="125">
        <v>441281680</v>
      </c>
      <c r="C307" s="124" t="s">
        <v>168</v>
      </c>
      <c r="D307" s="125">
        <v>281</v>
      </c>
      <c r="E307" s="124" t="s">
        <v>169</v>
      </c>
      <c r="F307" s="125">
        <v>680</v>
      </c>
      <c r="G307" s="124" t="s">
        <v>174</v>
      </c>
      <c r="H307" s="118">
        <v>1</v>
      </c>
      <c r="I307" s="117">
        <v>12631</v>
      </c>
      <c r="J307" s="117">
        <v>4400</v>
      </c>
      <c r="K307" s="117">
        <f t="shared" si="8"/>
        <v>0</v>
      </c>
      <c r="L307" s="117">
        <v>893</v>
      </c>
      <c r="M307" s="123">
        <f t="shared" si="9"/>
        <v>17924</v>
      </c>
      <c r="N307" s="110"/>
      <c r="O307" s="118">
        <v>0</v>
      </c>
      <c r="P307" s="118">
        <v>0</v>
      </c>
      <c r="Q307" s="122">
        <v>0.09</v>
      </c>
      <c r="R307" s="122">
        <v>1.697890887136493E-3</v>
      </c>
      <c r="S307" s="121">
        <v>0</v>
      </c>
      <c r="T307" s="110"/>
      <c r="U307" s="120">
        <v>17031</v>
      </c>
      <c r="V307" s="120">
        <v>0</v>
      </c>
      <c r="W307" s="120">
        <v>0</v>
      </c>
      <c r="X307" s="120">
        <v>893</v>
      </c>
      <c r="Y307" s="120">
        <v>17924</v>
      </c>
      <c r="Z307" s="119" t="e">
        <f>SUMIF($A$10:$A$938,$A307,$Y$10:$Y$938)+SUMIF('[2]17PJ'!$B$10:$K$889,$A307,'[2]17PJ'!K$10:$K$889)</f>
        <v>#VALUE!</v>
      </c>
      <c r="AB307" s="118">
        <v>0</v>
      </c>
      <c r="AC307" s="118">
        <v>0</v>
      </c>
      <c r="AD307" s="117">
        <v>0</v>
      </c>
      <c r="AE307" s="116"/>
    </row>
    <row r="308" spans="1:31" s="105" customFormat="1" x14ac:dyDescent="0.25">
      <c r="A308" s="125">
        <v>444</v>
      </c>
      <c r="B308" s="125">
        <v>444035001</v>
      </c>
      <c r="C308" s="124" t="s">
        <v>175</v>
      </c>
      <c r="D308" s="125">
        <v>35</v>
      </c>
      <c r="E308" s="124" t="s">
        <v>22</v>
      </c>
      <c r="F308" s="125">
        <v>1</v>
      </c>
      <c r="G308" s="124" t="s">
        <v>161</v>
      </c>
      <c r="H308" s="118">
        <v>1</v>
      </c>
      <c r="I308" s="117">
        <v>9004</v>
      </c>
      <c r="J308" s="117">
        <v>2550</v>
      </c>
      <c r="K308" s="117">
        <f t="shared" si="8"/>
        <v>0</v>
      </c>
      <c r="L308" s="117">
        <v>893</v>
      </c>
      <c r="M308" s="123">
        <f t="shared" si="9"/>
        <v>12447</v>
      </c>
      <c r="N308" s="110"/>
      <c r="O308" s="118">
        <v>0</v>
      </c>
      <c r="P308" s="118">
        <v>0</v>
      </c>
      <c r="Q308" s="122">
        <v>0.09</v>
      </c>
      <c r="R308" s="122">
        <v>1.2500801014553014E-2</v>
      </c>
      <c r="S308" s="121">
        <v>0</v>
      </c>
      <c r="T308" s="110"/>
      <c r="U308" s="120">
        <v>11554</v>
      </c>
      <c r="V308" s="120">
        <v>0</v>
      </c>
      <c r="W308" s="120">
        <v>0</v>
      </c>
      <c r="X308" s="120">
        <v>893</v>
      </c>
      <c r="Y308" s="120">
        <v>12447</v>
      </c>
      <c r="Z308" s="119" t="e">
        <f>SUMIF($A$10:$A$938,$A308,$Y$10:$Y$938)+SUMIF('[2]17PJ'!$B$10:$K$889,$A308,'[2]17PJ'!K$10:$K$889)</f>
        <v>#VALUE!</v>
      </c>
      <c r="AB308" s="118">
        <v>0</v>
      </c>
      <c r="AC308" s="118">
        <v>0</v>
      </c>
      <c r="AD308" s="117">
        <v>0</v>
      </c>
      <c r="AE308" s="116"/>
    </row>
    <row r="309" spans="1:31" s="105" customFormat="1" x14ac:dyDescent="0.25">
      <c r="A309" s="125">
        <v>444</v>
      </c>
      <c r="B309" s="125">
        <v>444035035</v>
      </c>
      <c r="C309" s="124" t="s">
        <v>175</v>
      </c>
      <c r="D309" s="125">
        <v>35</v>
      </c>
      <c r="E309" s="124" t="s">
        <v>22</v>
      </c>
      <c r="F309" s="125">
        <v>35</v>
      </c>
      <c r="G309" s="124" t="s">
        <v>22</v>
      </c>
      <c r="H309" s="118">
        <v>538.82999999999993</v>
      </c>
      <c r="I309" s="117">
        <v>10741</v>
      </c>
      <c r="J309" s="117">
        <v>3776</v>
      </c>
      <c r="K309" s="117">
        <f t="shared" si="8"/>
        <v>0</v>
      </c>
      <c r="L309" s="117">
        <v>893</v>
      </c>
      <c r="M309" s="123">
        <f t="shared" si="9"/>
        <v>15410</v>
      </c>
      <c r="N309" s="110"/>
      <c r="O309" s="118">
        <v>0</v>
      </c>
      <c r="P309" s="118">
        <v>0</v>
      </c>
      <c r="Q309" s="122">
        <v>0.18</v>
      </c>
      <c r="R309" s="122">
        <v>0.14456084490991788</v>
      </c>
      <c r="S309" s="121">
        <v>0</v>
      </c>
      <c r="T309" s="110"/>
      <c r="U309" s="120">
        <v>7822194</v>
      </c>
      <c r="V309" s="120">
        <v>0</v>
      </c>
      <c r="W309" s="120">
        <v>0</v>
      </c>
      <c r="X309" s="120">
        <v>481171</v>
      </c>
      <c r="Y309" s="120">
        <v>8303365</v>
      </c>
      <c r="Z309" s="119" t="e">
        <f>SUMIF($A$10:$A$938,$A309,$Y$10:$Y$938)+SUMIF('[2]17PJ'!$B$10:$K$889,$A309,'[2]17PJ'!K$10:$K$889)</f>
        <v>#VALUE!</v>
      </c>
      <c r="AB309" s="118">
        <v>0</v>
      </c>
      <c r="AC309" s="118">
        <v>0</v>
      </c>
      <c r="AD309" s="117">
        <v>0</v>
      </c>
      <c r="AE309" s="116"/>
    </row>
    <row r="310" spans="1:31" s="105" customFormat="1" x14ac:dyDescent="0.25">
      <c r="A310" s="125">
        <v>444</v>
      </c>
      <c r="B310" s="125">
        <v>444035040</v>
      </c>
      <c r="C310" s="124" t="s">
        <v>175</v>
      </c>
      <c r="D310" s="125">
        <v>35</v>
      </c>
      <c r="E310" s="124" t="s">
        <v>22</v>
      </c>
      <c r="F310" s="125">
        <v>40</v>
      </c>
      <c r="G310" s="124" t="s">
        <v>95</v>
      </c>
      <c r="H310" s="118">
        <v>1.04</v>
      </c>
      <c r="I310" s="117">
        <v>9865</v>
      </c>
      <c r="J310" s="117">
        <v>2624</v>
      </c>
      <c r="K310" s="117">
        <f t="shared" si="8"/>
        <v>0</v>
      </c>
      <c r="L310" s="117">
        <v>893</v>
      </c>
      <c r="M310" s="123">
        <f t="shared" si="9"/>
        <v>13382</v>
      </c>
      <c r="N310" s="110"/>
      <c r="O310" s="118">
        <v>0</v>
      </c>
      <c r="P310" s="118">
        <v>0</v>
      </c>
      <c r="Q310" s="122">
        <v>0.09</v>
      </c>
      <c r="R310" s="122">
        <v>2.5491470760483671E-3</v>
      </c>
      <c r="S310" s="121">
        <v>0</v>
      </c>
      <c r="T310" s="110"/>
      <c r="U310" s="120">
        <v>12989</v>
      </c>
      <c r="V310" s="120">
        <v>0</v>
      </c>
      <c r="W310" s="120">
        <v>0</v>
      </c>
      <c r="X310" s="120">
        <v>929</v>
      </c>
      <c r="Y310" s="120">
        <v>13918</v>
      </c>
      <c r="Z310" s="119" t="e">
        <f>SUMIF($A$10:$A$938,$A310,$Y$10:$Y$938)+SUMIF('[2]17PJ'!$B$10:$K$889,$A310,'[2]17PJ'!K$10:$K$889)</f>
        <v>#VALUE!</v>
      </c>
      <c r="AB310" s="118">
        <v>0</v>
      </c>
      <c r="AC310" s="118">
        <v>0</v>
      </c>
      <c r="AD310" s="117">
        <v>0</v>
      </c>
      <c r="AE310" s="116"/>
    </row>
    <row r="311" spans="1:31" s="105" customFormat="1" x14ac:dyDescent="0.25">
      <c r="A311" s="125">
        <v>444</v>
      </c>
      <c r="B311" s="125">
        <v>444035044</v>
      </c>
      <c r="C311" s="124" t="s">
        <v>175</v>
      </c>
      <c r="D311" s="125">
        <v>35</v>
      </c>
      <c r="E311" s="124" t="s">
        <v>22</v>
      </c>
      <c r="F311" s="125">
        <v>44</v>
      </c>
      <c r="G311" s="124" t="s">
        <v>35</v>
      </c>
      <c r="H311" s="118">
        <v>3</v>
      </c>
      <c r="I311" s="117">
        <v>11172</v>
      </c>
      <c r="J311" s="117">
        <v>256</v>
      </c>
      <c r="K311" s="117">
        <f t="shared" si="8"/>
        <v>0</v>
      </c>
      <c r="L311" s="117">
        <v>893</v>
      </c>
      <c r="M311" s="123">
        <f t="shared" si="9"/>
        <v>12321</v>
      </c>
      <c r="N311" s="110"/>
      <c r="O311" s="118">
        <v>0</v>
      </c>
      <c r="P311" s="118">
        <v>0</v>
      </c>
      <c r="Q311" s="122">
        <v>0.09</v>
      </c>
      <c r="R311" s="122">
        <v>4.5747299026763673E-2</v>
      </c>
      <c r="S311" s="121">
        <v>0</v>
      </c>
      <c r="T311" s="110"/>
      <c r="U311" s="120">
        <v>34284</v>
      </c>
      <c r="V311" s="120">
        <v>0</v>
      </c>
      <c r="W311" s="120">
        <v>0</v>
      </c>
      <c r="X311" s="120">
        <v>2679</v>
      </c>
      <c r="Y311" s="120">
        <v>36963</v>
      </c>
      <c r="Z311" s="119" t="e">
        <f>SUMIF($A$10:$A$938,$A311,$Y$10:$Y$938)+SUMIF('[2]17PJ'!$B$10:$K$889,$A311,'[2]17PJ'!K$10:$K$889)</f>
        <v>#VALUE!</v>
      </c>
      <c r="AB311" s="118">
        <v>0</v>
      </c>
      <c r="AC311" s="118">
        <v>0</v>
      </c>
      <c r="AD311" s="117">
        <v>0</v>
      </c>
      <c r="AE311" s="116"/>
    </row>
    <row r="312" spans="1:31" s="105" customFormat="1" x14ac:dyDescent="0.25">
      <c r="A312" s="125">
        <v>444</v>
      </c>
      <c r="B312" s="125">
        <v>444035141</v>
      </c>
      <c r="C312" s="124" t="s">
        <v>175</v>
      </c>
      <c r="D312" s="125">
        <v>35</v>
      </c>
      <c r="E312" s="124" t="s">
        <v>22</v>
      </c>
      <c r="F312" s="125">
        <v>141</v>
      </c>
      <c r="G312" s="124" t="s">
        <v>123</v>
      </c>
      <c r="H312" s="118">
        <v>0.04</v>
      </c>
      <c r="I312" s="117">
        <v>10361</v>
      </c>
      <c r="J312" s="117">
        <v>4854</v>
      </c>
      <c r="K312" s="117">
        <f t="shared" si="8"/>
        <v>0</v>
      </c>
      <c r="L312" s="117">
        <v>893</v>
      </c>
      <c r="M312" s="123">
        <f t="shared" si="9"/>
        <v>16108</v>
      </c>
      <c r="N312" s="110"/>
      <c r="O312" s="118">
        <v>0</v>
      </c>
      <c r="P312" s="118">
        <v>0</v>
      </c>
      <c r="Q312" s="122">
        <v>0.09</v>
      </c>
      <c r="R312" s="122">
        <v>3.8689956813139532E-2</v>
      </c>
      <c r="S312" s="121">
        <v>0</v>
      </c>
      <c r="T312" s="110"/>
      <c r="U312" s="120">
        <v>609</v>
      </c>
      <c r="V312" s="120">
        <v>0</v>
      </c>
      <c r="W312" s="120">
        <v>0</v>
      </c>
      <c r="X312" s="120">
        <v>36</v>
      </c>
      <c r="Y312" s="120">
        <v>645</v>
      </c>
      <c r="Z312" s="119" t="e">
        <f>SUMIF($A$10:$A$938,$A312,$Y$10:$Y$938)+SUMIF('[2]17PJ'!$B$10:$K$889,$A312,'[2]17PJ'!K$10:$K$889)</f>
        <v>#VALUE!</v>
      </c>
      <c r="AB312" s="118">
        <v>0</v>
      </c>
      <c r="AC312" s="118">
        <v>0</v>
      </c>
      <c r="AD312" s="117">
        <v>0</v>
      </c>
      <c r="AE312" s="116"/>
    </row>
    <row r="313" spans="1:31" s="105" customFormat="1" x14ac:dyDescent="0.25">
      <c r="A313" s="125">
        <v>444</v>
      </c>
      <c r="B313" s="125">
        <v>444035198</v>
      </c>
      <c r="C313" s="124" t="s">
        <v>175</v>
      </c>
      <c r="D313" s="125">
        <v>35</v>
      </c>
      <c r="E313" s="124" t="s">
        <v>22</v>
      </c>
      <c r="F313" s="125">
        <v>198</v>
      </c>
      <c r="G313" s="124" t="s">
        <v>39</v>
      </c>
      <c r="H313" s="118">
        <v>0.19</v>
      </c>
      <c r="I313" s="117">
        <v>9705</v>
      </c>
      <c r="J313" s="117">
        <v>3902</v>
      </c>
      <c r="K313" s="117">
        <f t="shared" si="8"/>
        <v>0</v>
      </c>
      <c r="L313" s="117">
        <v>893</v>
      </c>
      <c r="M313" s="123">
        <f t="shared" si="9"/>
        <v>14500</v>
      </c>
      <c r="N313" s="110"/>
      <c r="O313" s="118">
        <v>0</v>
      </c>
      <c r="P313" s="118">
        <v>0</v>
      </c>
      <c r="Q313" s="122">
        <v>0.09</v>
      </c>
      <c r="R313" s="122">
        <v>4.8293990632196065E-3</v>
      </c>
      <c r="S313" s="121">
        <v>0</v>
      </c>
      <c r="T313" s="110"/>
      <c r="U313" s="120">
        <v>2585</v>
      </c>
      <c r="V313" s="120">
        <v>0</v>
      </c>
      <c r="W313" s="120">
        <v>0</v>
      </c>
      <c r="X313" s="120">
        <v>170</v>
      </c>
      <c r="Y313" s="120">
        <v>2755</v>
      </c>
      <c r="Z313" s="119" t="e">
        <f>SUMIF($A$10:$A$938,$A313,$Y$10:$Y$938)+SUMIF('[2]17PJ'!$B$10:$K$889,$A313,'[2]17PJ'!K$10:$K$889)</f>
        <v>#VALUE!</v>
      </c>
      <c r="AB313" s="118">
        <v>0</v>
      </c>
      <c r="AC313" s="118">
        <v>0</v>
      </c>
      <c r="AD313" s="117">
        <v>0</v>
      </c>
      <c r="AE313" s="116"/>
    </row>
    <row r="314" spans="1:31" s="105" customFormat="1" x14ac:dyDescent="0.25">
      <c r="A314" s="125">
        <v>444</v>
      </c>
      <c r="B314" s="125">
        <v>444035244</v>
      </c>
      <c r="C314" s="124" t="s">
        <v>175</v>
      </c>
      <c r="D314" s="125">
        <v>35</v>
      </c>
      <c r="E314" s="124" t="s">
        <v>22</v>
      </c>
      <c r="F314" s="125">
        <v>244</v>
      </c>
      <c r="G314" s="124" t="s">
        <v>43</v>
      </c>
      <c r="H314" s="118">
        <v>4.58</v>
      </c>
      <c r="I314" s="117">
        <v>9004</v>
      </c>
      <c r="J314" s="117">
        <v>3648</v>
      </c>
      <c r="K314" s="117">
        <f t="shared" si="8"/>
        <v>0</v>
      </c>
      <c r="L314" s="117">
        <v>893</v>
      </c>
      <c r="M314" s="123">
        <f t="shared" si="9"/>
        <v>13545</v>
      </c>
      <c r="N314" s="110"/>
      <c r="O314" s="118">
        <v>0</v>
      </c>
      <c r="P314" s="118">
        <v>0</v>
      </c>
      <c r="Q314" s="122">
        <v>0.18</v>
      </c>
      <c r="R314" s="122">
        <v>9.1081897987744451E-2</v>
      </c>
      <c r="S314" s="121">
        <v>0</v>
      </c>
      <c r="T314" s="110"/>
      <c r="U314" s="120">
        <v>57946</v>
      </c>
      <c r="V314" s="120">
        <v>0</v>
      </c>
      <c r="W314" s="120">
        <v>0</v>
      </c>
      <c r="X314" s="120">
        <v>4090</v>
      </c>
      <c r="Y314" s="120">
        <v>62036</v>
      </c>
      <c r="Z314" s="119" t="e">
        <f>SUMIF($A$10:$A$938,$A314,$Y$10:$Y$938)+SUMIF('[2]17PJ'!$B$10:$K$889,$A314,'[2]17PJ'!K$10:$K$889)</f>
        <v>#VALUE!</v>
      </c>
      <c r="AB314" s="118">
        <v>0</v>
      </c>
      <c r="AC314" s="118">
        <v>0</v>
      </c>
      <c r="AD314" s="117">
        <v>0</v>
      </c>
      <c r="AE314" s="116"/>
    </row>
    <row r="315" spans="1:31" s="105" customFormat="1" x14ac:dyDescent="0.25">
      <c r="A315" s="125">
        <v>444</v>
      </c>
      <c r="B315" s="125">
        <v>444035285</v>
      </c>
      <c r="C315" s="124" t="s">
        <v>175</v>
      </c>
      <c r="D315" s="125">
        <v>35</v>
      </c>
      <c r="E315" s="124" t="s">
        <v>22</v>
      </c>
      <c r="F315" s="125">
        <v>285</v>
      </c>
      <c r="G315" s="124" t="s">
        <v>44</v>
      </c>
      <c r="H315" s="118">
        <v>1</v>
      </c>
      <c r="I315" s="117">
        <v>10636</v>
      </c>
      <c r="J315" s="117">
        <v>3258</v>
      </c>
      <c r="K315" s="117">
        <f t="shared" si="8"/>
        <v>0</v>
      </c>
      <c r="L315" s="117">
        <v>893</v>
      </c>
      <c r="M315" s="123">
        <f t="shared" si="9"/>
        <v>14787</v>
      </c>
      <c r="N315" s="110"/>
      <c r="O315" s="118">
        <v>0</v>
      </c>
      <c r="P315" s="118">
        <v>0</v>
      </c>
      <c r="Q315" s="122">
        <v>0.09</v>
      </c>
      <c r="R315" s="122">
        <v>2.9773128157862844E-2</v>
      </c>
      <c r="S315" s="121">
        <v>0</v>
      </c>
      <c r="T315" s="110"/>
      <c r="U315" s="120">
        <v>13894</v>
      </c>
      <c r="V315" s="120">
        <v>0</v>
      </c>
      <c r="W315" s="120">
        <v>0</v>
      </c>
      <c r="X315" s="120">
        <v>893</v>
      </c>
      <c r="Y315" s="120">
        <v>14787</v>
      </c>
      <c r="Z315" s="119" t="e">
        <f>SUMIF($A$10:$A$938,$A315,$Y$10:$Y$938)+SUMIF('[2]17PJ'!$B$10:$K$889,$A315,'[2]17PJ'!K$10:$K$889)</f>
        <v>#VALUE!</v>
      </c>
      <c r="AB315" s="118">
        <v>0</v>
      </c>
      <c r="AC315" s="118">
        <v>0</v>
      </c>
      <c r="AD315" s="117">
        <v>0</v>
      </c>
      <c r="AE315" s="116"/>
    </row>
    <row r="316" spans="1:31" s="105" customFormat="1" x14ac:dyDescent="0.25">
      <c r="A316" s="125">
        <v>444</v>
      </c>
      <c r="B316" s="125">
        <v>444035336</v>
      </c>
      <c r="C316" s="124" t="s">
        <v>175</v>
      </c>
      <c r="D316" s="125">
        <v>35</v>
      </c>
      <c r="E316" s="124" t="s">
        <v>22</v>
      </c>
      <c r="F316" s="125">
        <v>336</v>
      </c>
      <c r="G316" s="124" t="s">
        <v>48</v>
      </c>
      <c r="H316" s="118">
        <v>2</v>
      </c>
      <c r="I316" s="117">
        <v>10056</v>
      </c>
      <c r="J316" s="117">
        <v>1898</v>
      </c>
      <c r="K316" s="117">
        <f t="shared" si="8"/>
        <v>0</v>
      </c>
      <c r="L316" s="117">
        <v>893</v>
      </c>
      <c r="M316" s="123">
        <f t="shared" si="9"/>
        <v>12847</v>
      </c>
      <c r="N316" s="110"/>
      <c r="O316" s="118">
        <v>0</v>
      </c>
      <c r="P316" s="118">
        <v>0</v>
      </c>
      <c r="Q316" s="122">
        <v>0.09</v>
      </c>
      <c r="R316" s="122">
        <v>3.1548327319751546E-2</v>
      </c>
      <c r="S316" s="121">
        <v>0</v>
      </c>
      <c r="T316" s="110"/>
      <c r="U316" s="120">
        <v>23908</v>
      </c>
      <c r="V316" s="120">
        <v>0</v>
      </c>
      <c r="W316" s="120">
        <v>0</v>
      </c>
      <c r="X316" s="120">
        <v>1786</v>
      </c>
      <c r="Y316" s="120">
        <v>25694</v>
      </c>
      <c r="Z316" s="119" t="e">
        <f>SUMIF($A$10:$A$938,$A316,$Y$10:$Y$938)+SUMIF('[2]17PJ'!$B$10:$K$889,$A316,'[2]17PJ'!K$10:$K$889)</f>
        <v>#VALUE!</v>
      </c>
      <c r="AB316" s="118">
        <v>0</v>
      </c>
      <c r="AC316" s="118">
        <v>0</v>
      </c>
      <c r="AD316" s="117">
        <v>0</v>
      </c>
      <c r="AE316" s="116"/>
    </row>
    <row r="317" spans="1:31" s="105" customFormat="1" x14ac:dyDescent="0.25">
      <c r="A317" s="125">
        <v>445</v>
      </c>
      <c r="B317" s="125">
        <v>445348017</v>
      </c>
      <c r="C317" s="124" t="s">
        <v>176</v>
      </c>
      <c r="D317" s="125">
        <v>348</v>
      </c>
      <c r="E317" s="124" t="s">
        <v>132</v>
      </c>
      <c r="F317" s="125">
        <v>17</v>
      </c>
      <c r="G317" s="124" t="s">
        <v>177</v>
      </c>
      <c r="H317" s="118">
        <v>15.56</v>
      </c>
      <c r="I317" s="117">
        <v>10749</v>
      </c>
      <c r="J317" s="117">
        <v>3095</v>
      </c>
      <c r="K317" s="117">
        <f t="shared" si="8"/>
        <v>0</v>
      </c>
      <c r="L317" s="117">
        <v>893</v>
      </c>
      <c r="M317" s="123">
        <f t="shared" si="9"/>
        <v>14737</v>
      </c>
      <c r="N317" s="110"/>
      <c r="O317" s="118">
        <v>0</v>
      </c>
      <c r="P317" s="118">
        <v>0</v>
      </c>
      <c r="Q317" s="122">
        <v>0.09</v>
      </c>
      <c r="R317" s="122">
        <v>7.0803584211473966E-3</v>
      </c>
      <c r="S317" s="121">
        <v>0</v>
      </c>
      <c r="T317" s="110"/>
      <c r="U317" s="120">
        <v>215411</v>
      </c>
      <c r="V317" s="120">
        <v>0</v>
      </c>
      <c r="W317" s="120">
        <v>0</v>
      </c>
      <c r="X317" s="120">
        <v>13895</v>
      </c>
      <c r="Y317" s="120">
        <v>229306</v>
      </c>
      <c r="Z317" s="119" t="e">
        <f>SUMIF($A$10:$A$938,$A317,$Y$10:$Y$938)+SUMIF('[2]17PJ'!$B$10:$K$889,$A317,'[2]17PJ'!K$10:$K$889)</f>
        <v>#VALUE!</v>
      </c>
      <c r="AB317" s="118">
        <v>0</v>
      </c>
      <c r="AC317" s="118">
        <v>0</v>
      </c>
      <c r="AD317" s="117">
        <v>0</v>
      </c>
      <c r="AE317" s="116"/>
    </row>
    <row r="318" spans="1:31" s="105" customFormat="1" x14ac:dyDescent="0.25">
      <c r="A318" s="125">
        <v>445</v>
      </c>
      <c r="B318" s="125">
        <v>445348064</v>
      </c>
      <c r="C318" s="124" t="s">
        <v>176</v>
      </c>
      <c r="D318" s="125">
        <v>348</v>
      </c>
      <c r="E318" s="124" t="s">
        <v>132</v>
      </c>
      <c r="F318" s="125">
        <v>64</v>
      </c>
      <c r="G318" s="124" t="s">
        <v>121</v>
      </c>
      <c r="H318" s="118">
        <v>2</v>
      </c>
      <c r="I318" s="117">
        <v>8944</v>
      </c>
      <c r="J318" s="117">
        <v>1427</v>
      </c>
      <c r="K318" s="117">
        <f t="shared" si="8"/>
        <v>0</v>
      </c>
      <c r="L318" s="117">
        <v>893</v>
      </c>
      <c r="M318" s="123">
        <f t="shared" si="9"/>
        <v>11264</v>
      </c>
      <c r="N318" s="110"/>
      <c r="O318" s="118">
        <v>0</v>
      </c>
      <c r="P318" s="118">
        <v>0</v>
      </c>
      <c r="Q318" s="122">
        <v>0.18</v>
      </c>
      <c r="R318" s="122">
        <v>2.6255390850916226E-2</v>
      </c>
      <c r="S318" s="121">
        <v>0</v>
      </c>
      <c r="T318" s="110"/>
      <c r="U318" s="120">
        <v>20742</v>
      </c>
      <c r="V318" s="120">
        <v>0</v>
      </c>
      <c r="W318" s="120">
        <v>0</v>
      </c>
      <c r="X318" s="120">
        <v>1786</v>
      </c>
      <c r="Y318" s="120">
        <v>22528</v>
      </c>
      <c r="Z318" s="119" t="e">
        <f>SUMIF($A$10:$A$938,$A318,$Y$10:$Y$938)+SUMIF('[2]17PJ'!$B$10:$K$889,$A318,'[2]17PJ'!K$10:$K$889)</f>
        <v>#VALUE!</v>
      </c>
      <c r="AB318" s="118">
        <v>0</v>
      </c>
      <c r="AC318" s="118">
        <v>0</v>
      </c>
      <c r="AD318" s="117">
        <v>0</v>
      </c>
      <c r="AE318" s="116"/>
    </row>
    <row r="319" spans="1:31" s="105" customFormat="1" x14ac:dyDescent="0.25">
      <c r="A319" s="125">
        <v>445</v>
      </c>
      <c r="B319" s="125">
        <v>445348110</v>
      </c>
      <c r="C319" s="124" t="s">
        <v>176</v>
      </c>
      <c r="D319" s="125">
        <v>348</v>
      </c>
      <c r="E319" s="124" t="s">
        <v>132</v>
      </c>
      <c r="F319" s="125">
        <v>110</v>
      </c>
      <c r="G319" s="124" t="s">
        <v>122</v>
      </c>
      <c r="H319" s="118">
        <v>2</v>
      </c>
      <c r="I319" s="117">
        <v>9523</v>
      </c>
      <c r="J319" s="117">
        <v>1768</v>
      </c>
      <c r="K319" s="117">
        <f t="shared" si="8"/>
        <v>0</v>
      </c>
      <c r="L319" s="117">
        <v>893</v>
      </c>
      <c r="M319" s="123">
        <f t="shared" si="9"/>
        <v>12184</v>
      </c>
      <c r="N319" s="110"/>
      <c r="O319" s="118">
        <v>0</v>
      </c>
      <c r="P319" s="118">
        <v>0</v>
      </c>
      <c r="Q319" s="122">
        <v>0.09</v>
      </c>
      <c r="R319" s="122">
        <v>8.4075756412868678E-3</v>
      </c>
      <c r="S319" s="121">
        <v>0</v>
      </c>
      <c r="T319" s="110"/>
      <c r="U319" s="120">
        <v>22583</v>
      </c>
      <c r="V319" s="120">
        <v>0</v>
      </c>
      <c r="W319" s="120">
        <v>0</v>
      </c>
      <c r="X319" s="120">
        <v>1787</v>
      </c>
      <c r="Y319" s="120">
        <v>24370</v>
      </c>
      <c r="Z319" s="119" t="e">
        <f>SUMIF($A$10:$A$938,$A319,$Y$10:$Y$938)+SUMIF('[2]17PJ'!$B$10:$K$889,$A319,'[2]17PJ'!K$10:$K$889)</f>
        <v>#VALUE!</v>
      </c>
      <c r="AB319" s="118">
        <v>0</v>
      </c>
      <c r="AC319" s="118">
        <v>0</v>
      </c>
      <c r="AD319" s="117">
        <v>0</v>
      </c>
      <c r="AE319" s="116"/>
    </row>
    <row r="320" spans="1:31" s="105" customFormat="1" x14ac:dyDescent="0.25">
      <c r="A320" s="125">
        <v>445</v>
      </c>
      <c r="B320" s="125">
        <v>445348151</v>
      </c>
      <c r="C320" s="124" t="s">
        <v>176</v>
      </c>
      <c r="D320" s="125">
        <v>348</v>
      </c>
      <c r="E320" s="124" t="s">
        <v>132</v>
      </c>
      <c r="F320" s="125">
        <v>151</v>
      </c>
      <c r="G320" s="124" t="s">
        <v>178</v>
      </c>
      <c r="H320" s="118">
        <v>12.219999999999999</v>
      </c>
      <c r="I320" s="117">
        <v>9813</v>
      </c>
      <c r="J320" s="117">
        <v>2099</v>
      </c>
      <c r="K320" s="117">
        <f t="shared" si="8"/>
        <v>0</v>
      </c>
      <c r="L320" s="117">
        <v>893</v>
      </c>
      <c r="M320" s="123">
        <f t="shared" si="9"/>
        <v>12805</v>
      </c>
      <c r="N320" s="110"/>
      <c r="O320" s="118">
        <v>0</v>
      </c>
      <c r="P320" s="118">
        <v>0</v>
      </c>
      <c r="Q320" s="122">
        <v>0.09</v>
      </c>
      <c r="R320" s="122">
        <v>8.4259435941243053E-3</v>
      </c>
      <c r="S320" s="121">
        <v>0</v>
      </c>
      <c r="T320" s="110"/>
      <c r="U320" s="120">
        <v>145564</v>
      </c>
      <c r="V320" s="120">
        <v>0</v>
      </c>
      <c r="W320" s="120">
        <v>0</v>
      </c>
      <c r="X320" s="120">
        <v>10913</v>
      </c>
      <c r="Y320" s="120">
        <v>156477</v>
      </c>
      <c r="Z320" s="119" t="e">
        <f>SUMIF($A$10:$A$938,$A320,$Y$10:$Y$938)+SUMIF('[2]17PJ'!$B$10:$K$889,$A320,'[2]17PJ'!K$10:$K$889)</f>
        <v>#VALUE!</v>
      </c>
      <c r="AB320" s="118">
        <v>0</v>
      </c>
      <c r="AC320" s="118">
        <v>0</v>
      </c>
      <c r="AD320" s="117">
        <v>0</v>
      </c>
      <c r="AE320" s="116"/>
    </row>
    <row r="321" spans="1:31" s="105" customFormat="1" x14ac:dyDescent="0.25">
      <c r="A321" s="125">
        <v>445</v>
      </c>
      <c r="B321" s="125">
        <v>445348153</v>
      </c>
      <c r="C321" s="124" t="s">
        <v>176</v>
      </c>
      <c r="D321" s="125">
        <v>348</v>
      </c>
      <c r="E321" s="124" t="s">
        <v>132</v>
      </c>
      <c r="F321" s="125">
        <v>153</v>
      </c>
      <c r="G321" s="124" t="s">
        <v>124</v>
      </c>
      <c r="H321" s="118">
        <v>1</v>
      </c>
      <c r="I321" s="117">
        <v>8944</v>
      </c>
      <c r="J321" s="117">
        <v>473</v>
      </c>
      <c r="K321" s="117">
        <f t="shared" si="8"/>
        <v>0</v>
      </c>
      <c r="L321" s="117">
        <v>893</v>
      </c>
      <c r="M321" s="123">
        <f t="shared" si="9"/>
        <v>10310</v>
      </c>
      <c r="N321" s="110"/>
      <c r="O321" s="118">
        <v>0</v>
      </c>
      <c r="P321" s="118">
        <v>0</v>
      </c>
      <c r="Q321" s="122">
        <v>0.09</v>
      </c>
      <c r="R321" s="122">
        <v>1.3064621745680596E-2</v>
      </c>
      <c r="S321" s="121">
        <v>0</v>
      </c>
      <c r="T321" s="110"/>
      <c r="U321" s="120">
        <v>9417</v>
      </c>
      <c r="V321" s="120">
        <v>0</v>
      </c>
      <c r="W321" s="120">
        <v>0</v>
      </c>
      <c r="X321" s="120">
        <v>893</v>
      </c>
      <c r="Y321" s="120">
        <v>10310</v>
      </c>
      <c r="Z321" s="119" t="e">
        <f>SUMIF($A$10:$A$938,$A321,$Y$10:$Y$938)+SUMIF('[2]17PJ'!$B$10:$K$889,$A321,'[2]17PJ'!K$10:$K$889)</f>
        <v>#VALUE!</v>
      </c>
      <c r="AB321" s="118">
        <v>0</v>
      </c>
      <c r="AC321" s="118">
        <v>0</v>
      </c>
      <c r="AD321" s="117">
        <v>0</v>
      </c>
      <c r="AE321" s="116"/>
    </row>
    <row r="322" spans="1:31" s="105" customFormat="1" x14ac:dyDescent="0.25">
      <c r="A322" s="125">
        <v>445</v>
      </c>
      <c r="B322" s="125">
        <v>445348162</v>
      </c>
      <c r="C322" s="124" t="s">
        <v>176</v>
      </c>
      <c r="D322" s="125">
        <v>348</v>
      </c>
      <c r="E322" s="124" t="s">
        <v>132</v>
      </c>
      <c r="F322" s="125">
        <v>162</v>
      </c>
      <c r="G322" s="124" t="s">
        <v>179</v>
      </c>
      <c r="H322" s="118">
        <v>1</v>
      </c>
      <c r="I322" s="117">
        <v>9122</v>
      </c>
      <c r="J322" s="117">
        <v>2412</v>
      </c>
      <c r="K322" s="117">
        <f t="shared" si="8"/>
        <v>0</v>
      </c>
      <c r="L322" s="117">
        <v>893</v>
      </c>
      <c r="M322" s="123">
        <f t="shared" si="9"/>
        <v>12427</v>
      </c>
      <c r="N322" s="110"/>
      <c r="O322" s="118">
        <v>0</v>
      </c>
      <c r="P322" s="118">
        <v>0</v>
      </c>
      <c r="Q322" s="122">
        <v>0.09</v>
      </c>
      <c r="R322" s="122">
        <v>1.4344769244499985E-2</v>
      </c>
      <c r="S322" s="121">
        <v>0</v>
      </c>
      <c r="T322" s="110"/>
      <c r="U322" s="120">
        <v>11534</v>
      </c>
      <c r="V322" s="120">
        <v>0</v>
      </c>
      <c r="W322" s="120">
        <v>0</v>
      </c>
      <c r="X322" s="120">
        <v>893</v>
      </c>
      <c r="Y322" s="120">
        <v>12427</v>
      </c>
      <c r="Z322" s="119" t="e">
        <f>SUMIF($A$10:$A$938,$A322,$Y$10:$Y$938)+SUMIF('[2]17PJ'!$B$10:$K$889,$A322,'[2]17PJ'!K$10:$K$889)</f>
        <v>#VALUE!</v>
      </c>
      <c r="AB322" s="118">
        <v>0</v>
      </c>
      <c r="AC322" s="118">
        <v>0</v>
      </c>
      <c r="AD322" s="117">
        <v>0</v>
      </c>
      <c r="AE322" s="116"/>
    </row>
    <row r="323" spans="1:31" s="105" customFormat="1" x14ac:dyDescent="0.25">
      <c r="A323" s="125">
        <v>445</v>
      </c>
      <c r="B323" s="125">
        <v>445348186</v>
      </c>
      <c r="C323" s="124" t="s">
        <v>176</v>
      </c>
      <c r="D323" s="125">
        <v>348</v>
      </c>
      <c r="E323" s="124" t="s">
        <v>132</v>
      </c>
      <c r="F323" s="125">
        <v>186</v>
      </c>
      <c r="G323" s="124" t="s">
        <v>180</v>
      </c>
      <c r="H323" s="118">
        <v>5.34</v>
      </c>
      <c r="I323" s="117">
        <v>9794</v>
      </c>
      <c r="J323" s="117">
        <v>4279</v>
      </c>
      <c r="K323" s="117">
        <f t="shared" si="8"/>
        <v>0</v>
      </c>
      <c r="L323" s="117">
        <v>893</v>
      </c>
      <c r="M323" s="123">
        <f t="shared" si="9"/>
        <v>14966</v>
      </c>
      <c r="N323" s="110"/>
      <c r="O323" s="118">
        <v>0</v>
      </c>
      <c r="P323" s="118">
        <v>0</v>
      </c>
      <c r="Q323" s="122">
        <v>0.09</v>
      </c>
      <c r="R323" s="122">
        <v>3.6886226487267072E-3</v>
      </c>
      <c r="S323" s="121">
        <v>0</v>
      </c>
      <c r="T323" s="110"/>
      <c r="U323" s="120">
        <v>75150</v>
      </c>
      <c r="V323" s="120">
        <v>0</v>
      </c>
      <c r="W323" s="120">
        <v>0</v>
      </c>
      <c r="X323" s="120">
        <v>4768</v>
      </c>
      <c r="Y323" s="120">
        <v>79918</v>
      </c>
      <c r="Z323" s="119" t="e">
        <f>SUMIF($A$10:$A$938,$A323,$Y$10:$Y$938)+SUMIF('[2]17PJ'!$B$10:$K$889,$A323,'[2]17PJ'!K$10:$K$889)</f>
        <v>#VALUE!</v>
      </c>
      <c r="AB323" s="118">
        <v>0</v>
      </c>
      <c r="AC323" s="118">
        <v>0</v>
      </c>
      <c r="AD323" s="117">
        <v>0</v>
      </c>
      <c r="AE323" s="116"/>
    </row>
    <row r="324" spans="1:31" s="105" customFormat="1" x14ac:dyDescent="0.25">
      <c r="A324" s="125">
        <v>445</v>
      </c>
      <c r="B324" s="125">
        <v>445348226</v>
      </c>
      <c r="C324" s="124" t="s">
        <v>176</v>
      </c>
      <c r="D324" s="125">
        <v>348</v>
      </c>
      <c r="E324" s="124" t="s">
        <v>132</v>
      </c>
      <c r="F324" s="125">
        <v>226</v>
      </c>
      <c r="G324" s="124" t="s">
        <v>181</v>
      </c>
      <c r="H324" s="118">
        <v>28.98</v>
      </c>
      <c r="I324" s="117">
        <v>10536</v>
      </c>
      <c r="J324" s="117">
        <v>647</v>
      </c>
      <c r="K324" s="117">
        <f t="shared" si="8"/>
        <v>0</v>
      </c>
      <c r="L324" s="117">
        <v>893</v>
      </c>
      <c r="M324" s="123">
        <f t="shared" si="9"/>
        <v>12076</v>
      </c>
      <c r="N324" s="110"/>
      <c r="O324" s="118">
        <v>0</v>
      </c>
      <c r="P324" s="118">
        <v>0</v>
      </c>
      <c r="Q324" s="122">
        <v>0.09</v>
      </c>
      <c r="R324" s="122">
        <v>1.6286989259487166E-2</v>
      </c>
      <c r="S324" s="121">
        <v>0</v>
      </c>
      <c r="T324" s="110"/>
      <c r="U324" s="120">
        <v>324083</v>
      </c>
      <c r="V324" s="120">
        <v>0</v>
      </c>
      <c r="W324" s="120">
        <v>0</v>
      </c>
      <c r="X324" s="120">
        <v>25879</v>
      </c>
      <c r="Y324" s="120">
        <v>349962</v>
      </c>
      <c r="Z324" s="119" t="e">
        <f>SUMIF($A$10:$A$938,$A324,$Y$10:$Y$938)+SUMIF('[2]17PJ'!$B$10:$K$889,$A324,'[2]17PJ'!K$10:$K$889)</f>
        <v>#VALUE!</v>
      </c>
      <c r="AB324" s="118">
        <v>0</v>
      </c>
      <c r="AC324" s="118">
        <v>0</v>
      </c>
      <c r="AD324" s="117">
        <v>0</v>
      </c>
      <c r="AE324" s="116"/>
    </row>
    <row r="325" spans="1:31" s="105" customFormat="1" x14ac:dyDescent="0.25">
      <c r="A325" s="125">
        <v>445</v>
      </c>
      <c r="B325" s="125">
        <v>445348271</v>
      </c>
      <c r="C325" s="124" t="s">
        <v>176</v>
      </c>
      <c r="D325" s="125">
        <v>348</v>
      </c>
      <c r="E325" s="124" t="s">
        <v>132</v>
      </c>
      <c r="F325" s="125">
        <v>271</v>
      </c>
      <c r="G325" s="124" t="s">
        <v>129</v>
      </c>
      <c r="H325" s="118">
        <v>2.2199999999999998</v>
      </c>
      <c r="I325" s="117">
        <v>8910</v>
      </c>
      <c r="J325" s="117">
        <v>2495</v>
      </c>
      <c r="K325" s="117">
        <f t="shared" si="8"/>
        <v>0</v>
      </c>
      <c r="L325" s="117">
        <v>893</v>
      </c>
      <c r="M325" s="123">
        <f t="shared" si="9"/>
        <v>12298</v>
      </c>
      <c r="N325" s="110"/>
      <c r="O325" s="118">
        <v>0</v>
      </c>
      <c r="P325" s="118">
        <v>0</v>
      </c>
      <c r="Q325" s="122">
        <v>0.09</v>
      </c>
      <c r="R325" s="122">
        <v>5.5320159227313561E-3</v>
      </c>
      <c r="S325" s="121">
        <v>0</v>
      </c>
      <c r="T325" s="110"/>
      <c r="U325" s="120">
        <v>25320</v>
      </c>
      <c r="V325" s="120">
        <v>0</v>
      </c>
      <c r="W325" s="120">
        <v>0</v>
      </c>
      <c r="X325" s="120">
        <v>1982</v>
      </c>
      <c r="Y325" s="120">
        <v>27302</v>
      </c>
      <c r="Z325" s="119" t="e">
        <f>SUMIF($A$10:$A$938,$A325,$Y$10:$Y$938)+SUMIF('[2]17PJ'!$B$10:$K$889,$A325,'[2]17PJ'!K$10:$K$889)</f>
        <v>#VALUE!</v>
      </c>
      <c r="AB325" s="118">
        <v>0</v>
      </c>
      <c r="AC325" s="118">
        <v>0</v>
      </c>
      <c r="AD325" s="117">
        <v>0</v>
      </c>
      <c r="AE325" s="116"/>
    </row>
    <row r="326" spans="1:31" s="105" customFormat="1" x14ac:dyDescent="0.25">
      <c r="A326" s="125">
        <v>445</v>
      </c>
      <c r="B326" s="125">
        <v>445348316</v>
      </c>
      <c r="C326" s="124" t="s">
        <v>176</v>
      </c>
      <c r="D326" s="125">
        <v>348</v>
      </c>
      <c r="E326" s="124" t="s">
        <v>132</v>
      </c>
      <c r="F326" s="125">
        <v>316</v>
      </c>
      <c r="G326" s="124" t="s">
        <v>182</v>
      </c>
      <c r="H326" s="118">
        <v>6</v>
      </c>
      <c r="I326" s="117">
        <v>10167</v>
      </c>
      <c r="J326" s="117">
        <v>1392</v>
      </c>
      <c r="K326" s="117">
        <f t="shared" si="8"/>
        <v>0</v>
      </c>
      <c r="L326" s="117">
        <v>893</v>
      </c>
      <c r="M326" s="123">
        <f t="shared" si="9"/>
        <v>12452</v>
      </c>
      <c r="N326" s="110"/>
      <c r="O326" s="118">
        <v>0</v>
      </c>
      <c r="P326" s="118">
        <v>0</v>
      </c>
      <c r="Q326" s="122">
        <v>0.18</v>
      </c>
      <c r="R326" s="122">
        <v>7.0521518055106872E-3</v>
      </c>
      <c r="S326" s="121">
        <v>0</v>
      </c>
      <c r="T326" s="110"/>
      <c r="U326" s="120">
        <v>69354</v>
      </c>
      <c r="V326" s="120">
        <v>0</v>
      </c>
      <c r="W326" s="120">
        <v>0</v>
      </c>
      <c r="X326" s="120">
        <v>5358</v>
      </c>
      <c r="Y326" s="120">
        <v>74712</v>
      </c>
      <c r="Z326" s="119" t="e">
        <f>SUMIF($A$10:$A$938,$A326,$Y$10:$Y$938)+SUMIF('[2]17PJ'!$B$10:$K$889,$A326,'[2]17PJ'!K$10:$K$889)</f>
        <v>#VALUE!</v>
      </c>
      <c r="AB326" s="118">
        <v>0</v>
      </c>
      <c r="AC326" s="118">
        <v>0</v>
      </c>
      <c r="AD326" s="117">
        <v>0</v>
      </c>
      <c r="AE326" s="116"/>
    </row>
    <row r="327" spans="1:31" s="105" customFormat="1" x14ac:dyDescent="0.25">
      <c r="A327" s="125">
        <v>445</v>
      </c>
      <c r="B327" s="125">
        <v>445348322</v>
      </c>
      <c r="C327" s="124" t="s">
        <v>176</v>
      </c>
      <c r="D327" s="125">
        <v>348</v>
      </c>
      <c r="E327" s="124" t="s">
        <v>132</v>
      </c>
      <c r="F327" s="125">
        <v>322</v>
      </c>
      <c r="G327" s="124" t="s">
        <v>131</v>
      </c>
      <c r="H327" s="118">
        <v>1</v>
      </c>
      <c r="I327" s="117">
        <v>9248</v>
      </c>
      <c r="J327" s="117">
        <v>4548</v>
      </c>
      <c r="K327" s="117">
        <f t="shared" si="8"/>
        <v>0</v>
      </c>
      <c r="L327" s="117">
        <v>893</v>
      </c>
      <c r="M327" s="123">
        <f t="shared" si="9"/>
        <v>14689</v>
      </c>
      <c r="N327" s="110"/>
      <c r="O327" s="118">
        <v>0</v>
      </c>
      <c r="P327" s="118">
        <v>0</v>
      </c>
      <c r="Q327" s="122">
        <v>0.09</v>
      </c>
      <c r="R327" s="122">
        <v>8.9361873139157718E-3</v>
      </c>
      <c r="S327" s="121">
        <v>0</v>
      </c>
      <c r="T327" s="110"/>
      <c r="U327" s="120">
        <v>13796</v>
      </c>
      <c r="V327" s="120">
        <v>0</v>
      </c>
      <c r="W327" s="120">
        <v>0</v>
      </c>
      <c r="X327" s="120">
        <v>893</v>
      </c>
      <c r="Y327" s="120">
        <v>14689</v>
      </c>
      <c r="Z327" s="119" t="e">
        <f>SUMIF($A$10:$A$938,$A327,$Y$10:$Y$938)+SUMIF('[2]17PJ'!$B$10:$K$889,$A327,'[2]17PJ'!K$10:$K$889)</f>
        <v>#VALUE!</v>
      </c>
      <c r="AB327" s="118">
        <v>0</v>
      </c>
      <c r="AC327" s="118">
        <v>0</v>
      </c>
      <c r="AD327" s="117">
        <v>0</v>
      </c>
      <c r="AE327" s="116"/>
    </row>
    <row r="328" spans="1:31" s="105" customFormat="1" x14ac:dyDescent="0.25">
      <c r="A328" s="125">
        <v>445</v>
      </c>
      <c r="B328" s="125">
        <v>445348348</v>
      </c>
      <c r="C328" s="124" t="s">
        <v>176</v>
      </c>
      <c r="D328" s="125">
        <v>348</v>
      </c>
      <c r="E328" s="124" t="s">
        <v>132</v>
      </c>
      <c r="F328" s="125">
        <v>348</v>
      </c>
      <c r="G328" s="124" t="s">
        <v>132</v>
      </c>
      <c r="H328" s="118">
        <v>1321.2200000000003</v>
      </c>
      <c r="I328" s="117">
        <v>10754</v>
      </c>
      <c r="J328" s="117">
        <v>89</v>
      </c>
      <c r="K328" s="117">
        <f t="shared" si="8"/>
        <v>698.92296513828114</v>
      </c>
      <c r="L328" s="117">
        <v>893</v>
      </c>
      <c r="M328" s="123">
        <f t="shared" si="9"/>
        <v>12434.922965138281</v>
      </c>
      <c r="N328" s="110"/>
      <c r="O328" s="118">
        <v>0</v>
      </c>
      <c r="P328" s="118">
        <v>1000.4399999999999</v>
      </c>
      <c r="Q328" s="122">
        <v>0.09</v>
      </c>
      <c r="R328" s="122">
        <v>6.4403312359116588E-2</v>
      </c>
      <c r="S328" s="121">
        <v>0</v>
      </c>
      <c r="T328" s="110"/>
      <c r="U328" s="120">
        <v>14326019</v>
      </c>
      <c r="V328" s="120">
        <v>923431</v>
      </c>
      <c r="W328" s="120">
        <v>0</v>
      </c>
      <c r="X328" s="120">
        <v>1179880</v>
      </c>
      <c r="Y328" s="120">
        <v>16429330</v>
      </c>
      <c r="Z328" s="119" t="e">
        <f>SUMIF($A$10:$A$938,$A328,$Y$10:$Y$938)+SUMIF('[2]17PJ'!$B$10:$K$889,$A328,'[2]17PJ'!K$10:$K$889)</f>
        <v>#VALUE!</v>
      </c>
      <c r="AB328" s="118">
        <v>0</v>
      </c>
      <c r="AC328" s="118">
        <v>0</v>
      </c>
      <c r="AD328" s="117">
        <v>0</v>
      </c>
      <c r="AE328" s="116"/>
    </row>
    <row r="329" spans="1:31" s="105" customFormat="1" x14ac:dyDescent="0.25">
      <c r="A329" s="125">
        <v>445</v>
      </c>
      <c r="B329" s="125">
        <v>445348616</v>
      </c>
      <c r="C329" s="124" t="s">
        <v>176</v>
      </c>
      <c r="D329" s="125">
        <v>348</v>
      </c>
      <c r="E329" s="124" t="s">
        <v>132</v>
      </c>
      <c r="F329" s="125">
        <v>616</v>
      </c>
      <c r="G329" s="124" t="s">
        <v>133</v>
      </c>
      <c r="H329" s="118">
        <v>1</v>
      </c>
      <c r="I329" s="117">
        <v>10085</v>
      </c>
      <c r="J329" s="117">
        <v>3402</v>
      </c>
      <c r="K329" s="117">
        <f t="shared" si="8"/>
        <v>0</v>
      </c>
      <c r="L329" s="117">
        <v>893</v>
      </c>
      <c r="M329" s="123">
        <f t="shared" si="9"/>
        <v>14380</v>
      </c>
      <c r="N329" s="110"/>
      <c r="O329" s="118">
        <v>0</v>
      </c>
      <c r="P329" s="118">
        <v>0</v>
      </c>
      <c r="Q329" s="122">
        <v>0.09</v>
      </c>
      <c r="R329" s="122">
        <v>3.6936632904566308E-2</v>
      </c>
      <c r="S329" s="121">
        <v>0</v>
      </c>
      <c r="T329" s="110"/>
      <c r="U329" s="120">
        <v>13487</v>
      </c>
      <c r="V329" s="120">
        <v>0</v>
      </c>
      <c r="W329" s="120">
        <v>0</v>
      </c>
      <c r="X329" s="120">
        <v>893</v>
      </c>
      <c r="Y329" s="120">
        <v>14380</v>
      </c>
      <c r="Z329" s="119" t="e">
        <f>SUMIF($A$10:$A$938,$A329,$Y$10:$Y$938)+SUMIF('[2]17PJ'!$B$10:$K$889,$A329,'[2]17PJ'!K$10:$K$889)</f>
        <v>#VALUE!</v>
      </c>
      <c r="AB329" s="118">
        <v>0</v>
      </c>
      <c r="AC329" s="118">
        <v>0</v>
      </c>
      <c r="AD329" s="117">
        <v>0</v>
      </c>
      <c r="AE329" s="116"/>
    </row>
    <row r="330" spans="1:31" s="105" customFormat="1" x14ac:dyDescent="0.25">
      <c r="A330" s="125">
        <v>445</v>
      </c>
      <c r="B330" s="125">
        <v>445348658</v>
      </c>
      <c r="C330" s="124" t="s">
        <v>176</v>
      </c>
      <c r="D330" s="125">
        <v>348</v>
      </c>
      <c r="E330" s="124" t="s">
        <v>132</v>
      </c>
      <c r="F330" s="125">
        <v>658</v>
      </c>
      <c r="G330" s="124" t="s">
        <v>183</v>
      </c>
      <c r="H330" s="118">
        <v>1.92</v>
      </c>
      <c r="I330" s="117">
        <v>9921</v>
      </c>
      <c r="J330" s="117">
        <v>1251</v>
      </c>
      <c r="K330" s="117">
        <f t="shared" si="8"/>
        <v>0</v>
      </c>
      <c r="L330" s="117">
        <v>893</v>
      </c>
      <c r="M330" s="123">
        <f t="shared" si="9"/>
        <v>12065</v>
      </c>
      <c r="N330" s="110"/>
      <c r="O330" s="118">
        <v>0</v>
      </c>
      <c r="P330" s="118">
        <v>0</v>
      </c>
      <c r="Q330" s="122">
        <v>0.09</v>
      </c>
      <c r="R330" s="122">
        <v>1.7704157014904131E-3</v>
      </c>
      <c r="S330" s="121">
        <v>0</v>
      </c>
      <c r="T330" s="110"/>
      <c r="U330" s="120">
        <v>21450</v>
      </c>
      <c r="V330" s="120">
        <v>0</v>
      </c>
      <c r="W330" s="120">
        <v>0</v>
      </c>
      <c r="X330" s="120">
        <v>1715</v>
      </c>
      <c r="Y330" s="120">
        <v>23165</v>
      </c>
      <c r="Z330" s="119" t="e">
        <f>SUMIF($A$10:$A$938,$A330,$Y$10:$Y$938)+SUMIF('[2]17PJ'!$B$10:$K$889,$A330,'[2]17PJ'!K$10:$K$889)</f>
        <v>#VALUE!</v>
      </c>
      <c r="AB330" s="118">
        <v>0</v>
      </c>
      <c r="AC330" s="118">
        <v>0</v>
      </c>
      <c r="AD330" s="117">
        <v>0</v>
      </c>
      <c r="AE330" s="116"/>
    </row>
    <row r="331" spans="1:31" s="105" customFormat="1" x14ac:dyDescent="0.25">
      <c r="A331" s="125">
        <v>445</v>
      </c>
      <c r="B331" s="125">
        <v>445348735</v>
      </c>
      <c r="C331" s="124" t="s">
        <v>176</v>
      </c>
      <c r="D331" s="125">
        <v>348</v>
      </c>
      <c r="E331" s="124" t="s">
        <v>132</v>
      </c>
      <c r="F331" s="125">
        <v>735</v>
      </c>
      <c r="G331" s="124" t="s">
        <v>138</v>
      </c>
      <c r="H331" s="118">
        <v>2</v>
      </c>
      <c r="I331" s="117">
        <v>9799</v>
      </c>
      <c r="J331" s="117">
        <v>3921</v>
      </c>
      <c r="K331" s="117">
        <f t="shared" ref="K331:K394" si="10">IFERROR(V331/H331,0)</f>
        <v>0</v>
      </c>
      <c r="L331" s="117">
        <v>893</v>
      </c>
      <c r="M331" s="123">
        <f t="shared" ref="M331:M394" si="11">SUM(I331:L331)</f>
        <v>14613</v>
      </c>
      <c r="N331" s="110"/>
      <c r="O331" s="118">
        <v>0</v>
      </c>
      <c r="P331" s="118">
        <v>0</v>
      </c>
      <c r="Q331" s="122">
        <v>0.09</v>
      </c>
      <c r="R331" s="122">
        <v>2.0288207025652885E-2</v>
      </c>
      <c r="S331" s="121">
        <v>0</v>
      </c>
      <c r="T331" s="110"/>
      <c r="U331" s="120">
        <v>27440</v>
      </c>
      <c r="V331" s="120">
        <v>0</v>
      </c>
      <c r="W331" s="120">
        <v>0</v>
      </c>
      <c r="X331" s="120">
        <v>1786</v>
      </c>
      <c r="Y331" s="120">
        <v>29226</v>
      </c>
      <c r="Z331" s="119" t="e">
        <f>SUMIF($A$10:$A$938,$A331,$Y$10:$Y$938)+SUMIF('[2]17PJ'!$B$10:$K$889,$A331,'[2]17PJ'!K$10:$K$889)</f>
        <v>#VALUE!</v>
      </c>
      <c r="AB331" s="118">
        <v>0</v>
      </c>
      <c r="AC331" s="118">
        <v>0</v>
      </c>
      <c r="AD331" s="117">
        <v>0</v>
      </c>
      <c r="AE331" s="116"/>
    </row>
    <row r="332" spans="1:31" s="105" customFormat="1" x14ac:dyDescent="0.25">
      <c r="A332" s="125">
        <v>445</v>
      </c>
      <c r="B332" s="125">
        <v>445348753</v>
      </c>
      <c r="C332" s="124" t="s">
        <v>176</v>
      </c>
      <c r="D332" s="125">
        <v>348</v>
      </c>
      <c r="E332" s="124" t="s">
        <v>132</v>
      </c>
      <c r="F332" s="125">
        <v>753</v>
      </c>
      <c r="G332" s="124" t="s">
        <v>248</v>
      </c>
      <c r="H332" s="118">
        <v>0.5</v>
      </c>
      <c r="I332" s="117">
        <v>10224</v>
      </c>
      <c r="J332" s="117">
        <v>3994</v>
      </c>
      <c r="K332" s="117">
        <f t="shared" si="10"/>
        <v>0</v>
      </c>
      <c r="L332" s="117">
        <v>893</v>
      </c>
      <c r="M332" s="123">
        <f t="shared" si="11"/>
        <v>15111</v>
      </c>
      <c r="N332" s="110"/>
      <c r="O332" s="118">
        <v>0</v>
      </c>
      <c r="P332" s="118">
        <v>0</v>
      </c>
      <c r="Q332" s="122">
        <v>0.09</v>
      </c>
      <c r="R332" s="122">
        <v>9.5686212069053308E-3</v>
      </c>
      <c r="S332" s="121">
        <v>0</v>
      </c>
      <c r="T332" s="110"/>
      <c r="U332" s="120">
        <v>7109</v>
      </c>
      <c r="V332" s="120">
        <v>0</v>
      </c>
      <c r="W332" s="120">
        <v>0</v>
      </c>
      <c r="X332" s="120">
        <v>447</v>
      </c>
      <c r="Y332" s="120">
        <v>7556</v>
      </c>
      <c r="Z332" s="119" t="e">
        <f>SUMIF($A$10:$A$938,$A332,$Y$10:$Y$938)+SUMIF('[2]17PJ'!$B$10:$K$889,$A332,'[2]17PJ'!K$10:$K$889)</f>
        <v>#VALUE!</v>
      </c>
      <c r="AB332" s="118">
        <v>0</v>
      </c>
      <c r="AC332" s="118">
        <v>0</v>
      </c>
      <c r="AD332" s="117">
        <v>0</v>
      </c>
      <c r="AE332" s="116"/>
    </row>
    <row r="333" spans="1:31" s="105" customFormat="1" x14ac:dyDescent="0.25">
      <c r="A333" s="125">
        <v>445</v>
      </c>
      <c r="B333" s="125">
        <v>445348767</v>
      </c>
      <c r="C333" s="124" t="s">
        <v>176</v>
      </c>
      <c r="D333" s="125">
        <v>348</v>
      </c>
      <c r="E333" s="124" t="s">
        <v>132</v>
      </c>
      <c r="F333" s="125">
        <v>767</v>
      </c>
      <c r="G333" s="124" t="s">
        <v>184</v>
      </c>
      <c r="H333" s="118">
        <v>4</v>
      </c>
      <c r="I333" s="117">
        <v>8883</v>
      </c>
      <c r="J333" s="117">
        <v>2051</v>
      </c>
      <c r="K333" s="117">
        <f t="shared" si="10"/>
        <v>0</v>
      </c>
      <c r="L333" s="117">
        <v>893</v>
      </c>
      <c r="M333" s="123">
        <f t="shared" si="11"/>
        <v>11827</v>
      </c>
      <c r="N333" s="110"/>
      <c r="O333" s="118">
        <v>0</v>
      </c>
      <c r="P333" s="118">
        <v>0</v>
      </c>
      <c r="Q333" s="122">
        <v>0.09</v>
      </c>
      <c r="R333" s="122">
        <v>2.2695074711172835E-2</v>
      </c>
      <c r="S333" s="121">
        <v>0</v>
      </c>
      <c r="T333" s="110"/>
      <c r="U333" s="120">
        <v>43736</v>
      </c>
      <c r="V333" s="120">
        <v>0</v>
      </c>
      <c r="W333" s="120">
        <v>0</v>
      </c>
      <c r="X333" s="120">
        <v>3572</v>
      </c>
      <c r="Y333" s="120">
        <v>47308</v>
      </c>
      <c r="Z333" s="119" t="e">
        <f>SUMIF($A$10:$A$938,$A333,$Y$10:$Y$938)+SUMIF('[2]17PJ'!$B$10:$K$889,$A333,'[2]17PJ'!K$10:$K$889)</f>
        <v>#VALUE!</v>
      </c>
      <c r="AB333" s="118">
        <v>0</v>
      </c>
      <c r="AC333" s="118">
        <v>0</v>
      </c>
      <c r="AD333" s="117">
        <v>0</v>
      </c>
      <c r="AE333" s="116"/>
    </row>
    <row r="334" spans="1:31" s="105" customFormat="1" x14ac:dyDescent="0.25">
      <c r="A334" s="125">
        <v>445</v>
      </c>
      <c r="B334" s="125">
        <v>445348775</v>
      </c>
      <c r="C334" s="124" t="s">
        <v>176</v>
      </c>
      <c r="D334" s="125">
        <v>348</v>
      </c>
      <c r="E334" s="124" t="s">
        <v>132</v>
      </c>
      <c r="F334" s="125">
        <v>775</v>
      </c>
      <c r="G334" s="124" t="s">
        <v>77</v>
      </c>
      <c r="H334" s="118">
        <v>16.95</v>
      </c>
      <c r="I334" s="117">
        <v>9839</v>
      </c>
      <c r="J334" s="117">
        <v>1866</v>
      </c>
      <c r="K334" s="117">
        <f t="shared" si="10"/>
        <v>0</v>
      </c>
      <c r="L334" s="117">
        <v>893</v>
      </c>
      <c r="M334" s="123">
        <f t="shared" si="11"/>
        <v>12598</v>
      </c>
      <c r="N334" s="110"/>
      <c r="O334" s="118">
        <v>0</v>
      </c>
      <c r="P334" s="118">
        <v>0</v>
      </c>
      <c r="Q334" s="122">
        <v>0.09</v>
      </c>
      <c r="R334" s="122">
        <v>5.9447349443697431E-3</v>
      </c>
      <c r="S334" s="121">
        <v>0</v>
      </c>
      <c r="T334" s="110"/>
      <c r="U334" s="120">
        <v>198401</v>
      </c>
      <c r="V334" s="120">
        <v>0</v>
      </c>
      <c r="W334" s="120">
        <v>0</v>
      </c>
      <c r="X334" s="120">
        <v>15137</v>
      </c>
      <c r="Y334" s="120">
        <v>213538</v>
      </c>
      <c r="Z334" s="119" t="e">
        <f>SUMIF($A$10:$A$938,$A334,$Y$10:$Y$938)+SUMIF('[2]17PJ'!$B$10:$K$889,$A334,'[2]17PJ'!K$10:$K$889)</f>
        <v>#VALUE!</v>
      </c>
      <c r="AB334" s="118">
        <v>0</v>
      </c>
      <c r="AC334" s="118">
        <v>0</v>
      </c>
      <c r="AD334" s="117">
        <v>0</v>
      </c>
      <c r="AE334" s="116"/>
    </row>
    <row r="335" spans="1:31" s="105" customFormat="1" x14ac:dyDescent="0.25">
      <c r="A335" s="125">
        <v>446</v>
      </c>
      <c r="B335" s="125">
        <v>446099016</v>
      </c>
      <c r="C335" s="124" t="s">
        <v>185</v>
      </c>
      <c r="D335" s="125">
        <v>99</v>
      </c>
      <c r="E335" s="124" t="s">
        <v>186</v>
      </c>
      <c r="F335" s="125">
        <v>16</v>
      </c>
      <c r="G335" s="124" t="s">
        <v>187</v>
      </c>
      <c r="H335" s="118">
        <v>319.66999999999996</v>
      </c>
      <c r="I335" s="117">
        <v>9602</v>
      </c>
      <c r="J335" s="117">
        <v>405</v>
      </c>
      <c r="K335" s="117">
        <f t="shared" si="10"/>
        <v>0</v>
      </c>
      <c r="L335" s="117">
        <v>893</v>
      </c>
      <c r="M335" s="123">
        <f t="shared" si="11"/>
        <v>10900</v>
      </c>
      <c r="N335" s="110"/>
      <c r="O335" s="118">
        <v>0</v>
      </c>
      <c r="P335" s="118">
        <v>0</v>
      </c>
      <c r="Q335" s="122">
        <v>0.09</v>
      </c>
      <c r="R335" s="122">
        <v>4.4099835533242523E-2</v>
      </c>
      <c r="S335" s="121">
        <v>0</v>
      </c>
      <c r="T335" s="110"/>
      <c r="U335" s="120">
        <v>3198937</v>
      </c>
      <c r="V335" s="120">
        <v>0</v>
      </c>
      <c r="W335" s="120">
        <v>0</v>
      </c>
      <c r="X335" s="120">
        <v>285466</v>
      </c>
      <c r="Y335" s="120">
        <v>3484403</v>
      </c>
      <c r="Z335" s="119" t="e">
        <f>SUMIF($A$10:$A$938,$A335,$Y$10:$Y$938)+SUMIF('[2]17PJ'!$B$10:$K$889,$A335,'[2]17PJ'!K$10:$K$889)</f>
        <v>#VALUE!</v>
      </c>
      <c r="AB335" s="118">
        <v>0</v>
      </c>
      <c r="AC335" s="118">
        <v>0</v>
      </c>
      <c r="AD335" s="117">
        <v>0</v>
      </c>
      <c r="AE335" s="116"/>
    </row>
    <row r="336" spans="1:31" s="105" customFormat="1" x14ac:dyDescent="0.25">
      <c r="A336" s="125">
        <v>446</v>
      </c>
      <c r="B336" s="125">
        <v>446099018</v>
      </c>
      <c r="C336" s="124" t="s">
        <v>185</v>
      </c>
      <c r="D336" s="125">
        <v>99</v>
      </c>
      <c r="E336" s="124" t="s">
        <v>186</v>
      </c>
      <c r="F336" s="125">
        <v>18</v>
      </c>
      <c r="G336" s="124" t="s">
        <v>188</v>
      </c>
      <c r="H336" s="118">
        <v>9</v>
      </c>
      <c r="I336" s="117">
        <v>11045</v>
      </c>
      <c r="J336" s="117">
        <v>10501</v>
      </c>
      <c r="K336" s="117">
        <f t="shared" si="10"/>
        <v>0</v>
      </c>
      <c r="L336" s="117">
        <v>893</v>
      </c>
      <c r="M336" s="123">
        <f t="shared" si="11"/>
        <v>22439</v>
      </c>
      <c r="N336" s="110"/>
      <c r="O336" s="118">
        <v>0</v>
      </c>
      <c r="P336" s="118">
        <v>0</v>
      </c>
      <c r="Q336" s="122">
        <v>0.09</v>
      </c>
      <c r="R336" s="122">
        <v>1.8053926595395651E-2</v>
      </c>
      <c r="S336" s="121">
        <v>0</v>
      </c>
      <c r="T336" s="110"/>
      <c r="U336" s="120">
        <v>193914</v>
      </c>
      <c r="V336" s="120">
        <v>0</v>
      </c>
      <c r="W336" s="120">
        <v>0</v>
      </c>
      <c r="X336" s="120">
        <v>8037</v>
      </c>
      <c r="Y336" s="120">
        <v>201951</v>
      </c>
      <c r="Z336" s="119" t="e">
        <f>SUMIF($A$10:$A$938,$A336,$Y$10:$Y$938)+SUMIF('[2]17PJ'!$B$10:$K$889,$A336,'[2]17PJ'!K$10:$K$889)</f>
        <v>#VALUE!</v>
      </c>
      <c r="AB336" s="118">
        <v>0</v>
      </c>
      <c r="AC336" s="118">
        <v>0</v>
      </c>
      <c r="AD336" s="117">
        <v>0</v>
      </c>
      <c r="AE336" s="116"/>
    </row>
    <row r="337" spans="1:31" s="105" customFormat="1" x14ac:dyDescent="0.25">
      <c r="A337" s="125">
        <v>446</v>
      </c>
      <c r="B337" s="125">
        <v>446099035</v>
      </c>
      <c r="C337" s="124" t="s">
        <v>185</v>
      </c>
      <c r="D337" s="125">
        <v>99</v>
      </c>
      <c r="E337" s="124" t="s">
        <v>186</v>
      </c>
      <c r="F337" s="125">
        <v>35</v>
      </c>
      <c r="G337" s="124" t="s">
        <v>22</v>
      </c>
      <c r="H337" s="118">
        <v>4.9800000000000004</v>
      </c>
      <c r="I337" s="117">
        <v>15277</v>
      </c>
      <c r="J337" s="117">
        <v>5371</v>
      </c>
      <c r="K337" s="117">
        <f t="shared" si="10"/>
        <v>0</v>
      </c>
      <c r="L337" s="117">
        <v>893</v>
      </c>
      <c r="M337" s="123">
        <f t="shared" si="11"/>
        <v>21541</v>
      </c>
      <c r="N337" s="110"/>
      <c r="O337" s="118">
        <v>0</v>
      </c>
      <c r="P337" s="118">
        <v>0</v>
      </c>
      <c r="Q337" s="122">
        <v>0.18</v>
      </c>
      <c r="R337" s="122">
        <v>0.14456084490991788</v>
      </c>
      <c r="S337" s="121">
        <v>0</v>
      </c>
      <c r="T337" s="110"/>
      <c r="U337" s="120">
        <v>102827</v>
      </c>
      <c r="V337" s="120">
        <v>0</v>
      </c>
      <c r="W337" s="120">
        <v>0</v>
      </c>
      <c r="X337" s="120">
        <v>4447</v>
      </c>
      <c r="Y337" s="120">
        <v>107274</v>
      </c>
      <c r="Z337" s="119" t="e">
        <f>SUMIF($A$10:$A$938,$A337,$Y$10:$Y$938)+SUMIF('[2]17PJ'!$B$10:$K$889,$A337,'[2]17PJ'!K$10:$K$889)</f>
        <v>#VALUE!</v>
      </c>
      <c r="AB337" s="118">
        <v>0</v>
      </c>
      <c r="AC337" s="118">
        <v>0</v>
      </c>
      <c r="AD337" s="117">
        <v>0</v>
      </c>
      <c r="AE337" s="116"/>
    </row>
    <row r="338" spans="1:31" s="105" customFormat="1" x14ac:dyDescent="0.25">
      <c r="A338" s="125">
        <v>446</v>
      </c>
      <c r="B338" s="125">
        <v>446099044</v>
      </c>
      <c r="C338" s="124" t="s">
        <v>185</v>
      </c>
      <c r="D338" s="125">
        <v>99</v>
      </c>
      <c r="E338" s="124" t="s">
        <v>186</v>
      </c>
      <c r="F338" s="125">
        <v>44</v>
      </c>
      <c r="G338" s="124" t="s">
        <v>35</v>
      </c>
      <c r="H338" s="118">
        <v>434.66999999999996</v>
      </c>
      <c r="I338" s="117">
        <v>11012</v>
      </c>
      <c r="J338" s="117">
        <v>252</v>
      </c>
      <c r="K338" s="117">
        <f t="shared" si="10"/>
        <v>0</v>
      </c>
      <c r="L338" s="117">
        <v>893</v>
      </c>
      <c r="M338" s="123">
        <f t="shared" si="11"/>
        <v>12157</v>
      </c>
      <c r="N338" s="110"/>
      <c r="O338" s="118">
        <v>0</v>
      </c>
      <c r="P338" s="118">
        <v>0</v>
      </c>
      <c r="Q338" s="122">
        <v>0.09</v>
      </c>
      <c r="R338" s="122">
        <v>4.5747299026763673E-2</v>
      </c>
      <c r="S338" s="121">
        <v>0</v>
      </c>
      <c r="T338" s="110"/>
      <c r="U338" s="120">
        <v>4896125</v>
      </c>
      <c r="V338" s="120">
        <v>0</v>
      </c>
      <c r="W338" s="120">
        <v>0</v>
      </c>
      <c r="X338" s="120">
        <v>388161</v>
      </c>
      <c r="Y338" s="120">
        <v>5284286</v>
      </c>
      <c r="Z338" s="119" t="e">
        <f>SUMIF($A$10:$A$938,$A338,$Y$10:$Y$938)+SUMIF('[2]17PJ'!$B$10:$K$889,$A338,'[2]17PJ'!K$10:$K$889)</f>
        <v>#VALUE!</v>
      </c>
      <c r="AB338" s="118">
        <v>0</v>
      </c>
      <c r="AC338" s="118">
        <v>0</v>
      </c>
      <c r="AD338" s="117">
        <v>0</v>
      </c>
      <c r="AE338" s="116"/>
    </row>
    <row r="339" spans="1:31" s="105" customFormat="1" x14ac:dyDescent="0.25">
      <c r="A339" s="125">
        <v>446</v>
      </c>
      <c r="B339" s="125">
        <v>446099050</v>
      </c>
      <c r="C339" s="124" t="s">
        <v>185</v>
      </c>
      <c r="D339" s="125">
        <v>99</v>
      </c>
      <c r="E339" s="124" t="s">
        <v>186</v>
      </c>
      <c r="F339" s="125">
        <v>50</v>
      </c>
      <c r="G339" s="124" t="s">
        <v>112</v>
      </c>
      <c r="H339" s="118">
        <v>4.13</v>
      </c>
      <c r="I339" s="117">
        <v>9655</v>
      </c>
      <c r="J339" s="117">
        <v>4549</v>
      </c>
      <c r="K339" s="117">
        <f t="shared" si="10"/>
        <v>0</v>
      </c>
      <c r="L339" s="117">
        <v>893</v>
      </c>
      <c r="M339" s="123">
        <f t="shared" si="11"/>
        <v>15097</v>
      </c>
      <c r="N339" s="110"/>
      <c r="O339" s="118">
        <v>0</v>
      </c>
      <c r="P339" s="118">
        <v>0</v>
      </c>
      <c r="Q339" s="122">
        <v>0.09</v>
      </c>
      <c r="R339" s="122">
        <v>2.7567702807502416E-3</v>
      </c>
      <c r="S339" s="121">
        <v>0</v>
      </c>
      <c r="T339" s="110"/>
      <c r="U339" s="120">
        <v>58663</v>
      </c>
      <c r="V339" s="120">
        <v>0</v>
      </c>
      <c r="W339" s="120">
        <v>0</v>
      </c>
      <c r="X339" s="120">
        <v>3688</v>
      </c>
      <c r="Y339" s="120">
        <v>62351</v>
      </c>
      <c r="Z339" s="119" t="e">
        <f>SUMIF($A$10:$A$938,$A339,$Y$10:$Y$938)+SUMIF('[2]17PJ'!$B$10:$K$889,$A339,'[2]17PJ'!K$10:$K$889)</f>
        <v>#VALUE!</v>
      </c>
      <c r="AB339" s="118">
        <v>0</v>
      </c>
      <c r="AC339" s="118">
        <v>0</v>
      </c>
      <c r="AD339" s="117">
        <v>0</v>
      </c>
      <c r="AE339" s="116"/>
    </row>
    <row r="340" spans="1:31" s="105" customFormat="1" x14ac:dyDescent="0.25">
      <c r="A340" s="125">
        <v>446</v>
      </c>
      <c r="B340" s="125">
        <v>446099073</v>
      </c>
      <c r="C340" s="124" t="s">
        <v>185</v>
      </c>
      <c r="D340" s="125">
        <v>99</v>
      </c>
      <c r="E340" s="124" t="s">
        <v>186</v>
      </c>
      <c r="F340" s="125">
        <v>73</v>
      </c>
      <c r="G340" s="124" t="s">
        <v>37</v>
      </c>
      <c r="H340" s="118">
        <v>3</v>
      </c>
      <c r="I340" s="117">
        <v>10347</v>
      </c>
      <c r="J340" s="117">
        <v>8051</v>
      </c>
      <c r="K340" s="117">
        <f t="shared" si="10"/>
        <v>0</v>
      </c>
      <c r="L340" s="117">
        <v>893</v>
      </c>
      <c r="M340" s="123">
        <f t="shared" si="11"/>
        <v>19291</v>
      </c>
      <c r="N340" s="110"/>
      <c r="O340" s="118">
        <v>0</v>
      </c>
      <c r="P340" s="118">
        <v>0</v>
      </c>
      <c r="Q340" s="122">
        <v>0.09</v>
      </c>
      <c r="R340" s="122">
        <v>6.0798101377384835E-3</v>
      </c>
      <c r="S340" s="121">
        <v>0</v>
      </c>
      <c r="T340" s="110"/>
      <c r="U340" s="120">
        <v>55194</v>
      </c>
      <c r="V340" s="120">
        <v>0</v>
      </c>
      <c r="W340" s="120">
        <v>0</v>
      </c>
      <c r="X340" s="120">
        <v>2679</v>
      </c>
      <c r="Y340" s="120">
        <v>57873</v>
      </c>
      <c r="Z340" s="119" t="e">
        <f>SUMIF($A$10:$A$938,$A340,$Y$10:$Y$938)+SUMIF('[2]17PJ'!$B$10:$K$889,$A340,'[2]17PJ'!K$10:$K$889)</f>
        <v>#VALUE!</v>
      </c>
      <c r="AB340" s="118">
        <v>0</v>
      </c>
      <c r="AC340" s="118">
        <v>0</v>
      </c>
      <c r="AD340" s="117">
        <v>0</v>
      </c>
      <c r="AE340" s="116"/>
    </row>
    <row r="341" spans="1:31" s="105" customFormat="1" x14ac:dyDescent="0.25">
      <c r="A341" s="125">
        <v>446</v>
      </c>
      <c r="B341" s="125">
        <v>446099083</v>
      </c>
      <c r="C341" s="124" t="s">
        <v>185</v>
      </c>
      <c r="D341" s="125">
        <v>99</v>
      </c>
      <c r="E341" s="124" t="s">
        <v>186</v>
      </c>
      <c r="F341" s="125">
        <v>83</v>
      </c>
      <c r="G341" s="124" t="s">
        <v>189</v>
      </c>
      <c r="H341" s="118">
        <v>2.92</v>
      </c>
      <c r="I341" s="117">
        <v>9803</v>
      </c>
      <c r="J341" s="117">
        <v>1696</v>
      </c>
      <c r="K341" s="117">
        <f t="shared" si="10"/>
        <v>0</v>
      </c>
      <c r="L341" s="117">
        <v>893</v>
      </c>
      <c r="M341" s="123">
        <f t="shared" si="11"/>
        <v>12392</v>
      </c>
      <c r="N341" s="110"/>
      <c r="O341" s="118">
        <v>0</v>
      </c>
      <c r="P341" s="118">
        <v>0</v>
      </c>
      <c r="Q341" s="122">
        <v>0.09</v>
      </c>
      <c r="R341" s="122">
        <v>3.9675313185430425E-3</v>
      </c>
      <c r="S341" s="121">
        <v>0</v>
      </c>
      <c r="T341" s="110"/>
      <c r="U341" s="120">
        <v>33577</v>
      </c>
      <c r="V341" s="120">
        <v>0</v>
      </c>
      <c r="W341" s="120">
        <v>0</v>
      </c>
      <c r="X341" s="120">
        <v>2608</v>
      </c>
      <c r="Y341" s="120">
        <v>36185</v>
      </c>
      <c r="Z341" s="119" t="e">
        <f>SUMIF($A$10:$A$938,$A341,$Y$10:$Y$938)+SUMIF('[2]17PJ'!$B$10:$K$889,$A341,'[2]17PJ'!K$10:$K$889)</f>
        <v>#VALUE!</v>
      </c>
      <c r="AB341" s="118">
        <v>0</v>
      </c>
      <c r="AC341" s="118">
        <v>0</v>
      </c>
      <c r="AD341" s="117">
        <v>0</v>
      </c>
      <c r="AE341" s="116"/>
    </row>
    <row r="342" spans="1:31" s="105" customFormat="1" x14ac:dyDescent="0.25">
      <c r="A342" s="125">
        <v>446</v>
      </c>
      <c r="B342" s="125">
        <v>446099088</v>
      </c>
      <c r="C342" s="124" t="s">
        <v>185</v>
      </c>
      <c r="D342" s="125">
        <v>99</v>
      </c>
      <c r="E342" s="124" t="s">
        <v>186</v>
      </c>
      <c r="F342" s="125">
        <v>88</v>
      </c>
      <c r="G342" s="124" t="s">
        <v>190</v>
      </c>
      <c r="H342" s="118">
        <v>18.18</v>
      </c>
      <c r="I342" s="117">
        <v>9969</v>
      </c>
      <c r="J342" s="117">
        <v>2998</v>
      </c>
      <c r="K342" s="117">
        <f t="shared" si="10"/>
        <v>0</v>
      </c>
      <c r="L342" s="117">
        <v>893</v>
      </c>
      <c r="M342" s="123">
        <f t="shared" si="11"/>
        <v>13860</v>
      </c>
      <c r="N342" s="110"/>
      <c r="O342" s="118">
        <v>0</v>
      </c>
      <c r="P342" s="118">
        <v>0</v>
      </c>
      <c r="Q342" s="122">
        <v>0.09</v>
      </c>
      <c r="R342" s="122">
        <v>5.0751465023331672E-3</v>
      </c>
      <c r="S342" s="121">
        <v>0</v>
      </c>
      <c r="T342" s="110"/>
      <c r="U342" s="120">
        <v>235740</v>
      </c>
      <c r="V342" s="120">
        <v>0</v>
      </c>
      <c r="W342" s="120">
        <v>0</v>
      </c>
      <c r="X342" s="120">
        <v>16234</v>
      </c>
      <c r="Y342" s="120">
        <v>251974</v>
      </c>
      <c r="Z342" s="119" t="e">
        <f>SUMIF($A$10:$A$938,$A342,$Y$10:$Y$938)+SUMIF('[2]17PJ'!$B$10:$K$889,$A342,'[2]17PJ'!K$10:$K$889)</f>
        <v>#VALUE!</v>
      </c>
      <c r="AB342" s="118">
        <v>0</v>
      </c>
      <c r="AC342" s="118">
        <v>0</v>
      </c>
      <c r="AD342" s="117">
        <v>0</v>
      </c>
      <c r="AE342" s="116"/>
    </row>
    <row r="343" spans="1:31" s="105" customFormat="1" x14ac:dyDescent="0.25">
      <c r="A343" s="125">
        <v>446</v>
      </c>
      <c r="B343" s="125">
        <v>446099099</v>
      </c>
      <c r="C343" s="124" t="s">
        <v>185</v>
      </c>
      <c r="D343" s="125">
        <v>99</v>
      </c>
      <c r="E343" s="124" t="s">
        <v>186</v>
      </c>
      <c r="F343" s="125">
        <v>99</v>
      </c>
      <c r="G343" s="124" t="s">
        <v>186</v>
      </c>
      <c r="H343" s="118">
        <v>117.12</v>
      </c>
      <c r="I343" s="117">
        <v>9745</v>
      </c>
      <c r="J343" s="117">
        <v>5619</v>
      </c>
      <c r="K343" s="117">
        <f t="shared" si="10"/>
        <v>0</v>
      </c>
      <c r="L343" s="117">
        <v>893</v>
      </c>
      <c r="M343" s="123">
        <f t="shared" si="11"/>
        <v>16257</v>
      </c>
      <c r="N343" s="110"/>
      <c r="O343" s="118">
        <v>0</v>
      </c>
      <c r="P343" s="118">
        <v>0</v>
      </c>
      <c r="Q343" s="122">
        <v>0.09</v>
      </c>
      <c r="R343" s="122">
        <v>4.2363257387113468E-2</v>
      </c>
      <c r="S343" s="121">
        <v>0</v>
      </c>
      <c r="T343" s="110"/>
      <c r="U343" s="120">
        <v>1799432</v>
      </c>
      <c r="V343" s="120">
        <v>0</v>
      </c>
      <c r="W343" s="120">
        <v>0</v>
      </c>
      <c r="X343" s="120">
        <v>104587</v>
      </c>
      <c r="Y343" s="120">
        <v>1904019</v>
      </c>
      <c r="Z343" s="119" t="e">
        <f>SUMIF($A$10:$A$938,$A343,$Y$10:$Y$938)+SUMIF('[2]17PJ'!$B$10:$K$889,$A343,'[2]17PJ'!K$10:$K$889)</f>
        <v>#VALUE!</v>
      </c>
      <c r="AB343" s="118">
        <v>0</v>
      </c>
      <c r="AC343" s="118">
        <v>0</v>
      </c>
      <c r="AD343" s="117">
        <v>0</v>
      </c>
      <c r="AE343" s="116"/>
    </row>
    <row r="344" spans="1:31" s="105" customFormat="1" x14ac:dyDescent="0.25">
      <c r="A344" s="125">
        <v>446</v>
      </c>
      <c r="B344" s="125">
        <v>446099133</v>
      </c>
      <c r="C344" s="124" t="s">
        <v>185</v>
      </c>
      <c r="D344" s="125">
        <v>99</v>
      </c>
      <c r="E344" s="124" t="s">
        <v>186</v>
      </c>
      <c r="F344" s="125">
        <v>133</v>
      </c>
      <c r="G344" s="124" t="s">
        <v>73</v>
      </c>
      <c r="H344" s="118">
        <v>3.95</v>
      </c>
      <c r="I344" s="117">
        <v>8454</v>
      </c>
      <c r="J344" s="117">
        <v>2650</v>
      </c>
      <c r="K344" s="117">
        <f t="shared" si="10"/>
        <v>0</v>
      </c>
      <c r="L344" s="117">
        <v>893</v>
      </c>
      <c r="M344" s="123">
        <f t="shared" si="11"/>
        <v>11997</v>
      </c>
      <c r="N344" s="110"/>
      <c r="O344" s="118">
        <v>0</v>
      </c>
      <c r="P344" s="118">
        <v>0</v>
      </c>
      <c r="Q344" s="122">
        <v>0.09</v>
      </c>
      <c r="R344" s="122">
        <v>2.5802336413393717E-2</v>
      </c>
      <c r="S344" s="121">
        <v>0</v>
      </c>
      <c r="T344" s="110"/>
      <c r="U344" s="120">
        <v>43861</v>
      </c>
      <c r="V344" s="120">
        <v>0</v>
      </c>
      <c r="W344" s="120">
        <v>0</v>
      </c>
      <c r="X344" s="120">
        <v>3527</v>
      </c>
      <c r="Y344" s="120">
        <v>47388</v>
      </c>
      <c r="Z344" s="119" t="e">
        <f>SUMIF($A$10:$A$938,$A344,$Y$10:$Y$938)+SUMIF('[2]17PJ'!$B$10:$K$889,$A344,'[2]17PJ'!K$10:$K$889)</f>
        <v>#VALUE!</v>
      </c>
      <c r="AB344" s="118">
        <v>0</v>
      </c>
      <c r="AC344" s="118">
        <v>0</v>
      </c>
      <c r="AD344" s="117">
        <v>0</v>
      </c>
      <c r="AE344" s="116"/>
    </row>
    <row r="345" spans="1:31" s="105" customFormat="1" x14ac:dyDescent="0.25">
      <c r="A345" s="125">
        <v>446</v>
      </c>
      <c r="B345" s="125">
        <v>446099167</v>
      </c>
      <c r="C345" s="124" t="s">
        <v>185</v>
      </c>
      <c r="D345" s="125">
        <v>99</v>
      </c>
      <c r="E345" s="124" t="s">
        <v>186</v>
      </c>
      <c r="F345" s="125">
        <v>167</v>
      </c>
      <c r="G345" s="124" t="s">
        <v>191</v>
      </c>
      <c r="H345" s="118">
        <v>81.559999999999988</v>
      </c>
      <c r="I345" s="117">
        <v>9950</v>
      </c>
      <c r="J345" s="117">
        <v>3678</v>
      </c>
      <c r="K345" s="117">
        <f t="shared" si="10"/>
        <v>0</v>
      </c>
      <c r="L345" s="117">
        <v>893</v>
      </c>
      <c r="M345" s="123">
        <f t="shared" si="11"/>
        <v>14521</v>
      </c>
      <c r="N345" s="110"/>
      <c r="O345" s="118">
        <v>0</v>
      </c>
      <c r="P345" s="118">
        <v>0</v>
      </c>
      <c r="Q345" s="122">
        <v>0.09</v>
      </c>
      <c r="R345" s="122">
        <v>1.9277546607946845E-2</v>
      </c>
      <c r="S345" s="121">
        <v>0</v>
      </c>
      <c r="T345" s="110"/>
      <c r="U345" s="120">
        <v>1111498</v>
      </c>
      <c r="V345" s="120">
        <v>0</v>
      </c>
      <c r="W345" s="120">
        <v>0</v>
      </c>
      <c r="X345" s="120">
        <v>72831</v>
      </c>
      <c r="Y345" s="120">
        <v>1184329</v>
      </c>
      <c r="Z345" s="119" t="e">
        <f>SUMIF($A$10:$A$938,$A345,$Y$10:$Y$938)+SUMIF('[2]17PJ'!$B$10:$K$889,$A345,'[2]17PJ'!K$10:$K$889)</f>
        <v>#VALUE!</v>
      </c>
      <c r="AB345" s="118">
        <v>0</v>
      </c>
      <c r="AC345" s="118">
        <v>0</v>
      </c>
      <c r="AD345" s="117">
        <v>0</v>
      </c>
      <c r="AE345" s="116"/>
    </row>
    <row r="346" spans="1:31" s="105" customFormat="1" x14ac:dyDescent="0.25">
      <c r="A346" s="125">
        <v>446</v>
      </c>
      <c r="B346" s="125">
        <v>446099170</v>
      </c>
      <c r="C346" s="124" t="s">
        <v>185</v>
      </c>
      <c r="D346" s="125">
        <v>99</v>
      </c>
      <c r="E346" s="124" t="s">
        <v>186</v>
      </c>
      <c r="F346" s="125">
        <v>170</v>
      </c>
      <c r="G346" s="124" t="s">
        <v>87</v>
      </c>
      <c r="H346" s="118">
        <v>1</v>
      </c>
      <c r="I346" s="117">
        <v>11171</v>
      </c>
      <c r="J346" s="117">
        <v>4364</v>
      </c>
      <c r="K346" s="117">
        <f t="shared" si="10"/>
        <v>0</v>
      </c>
      <c r="L346" s="117">
        <v>893</v>
      </c>
      <c r="M346" s="123">
        <f t="shared" si="11"/>
        <v>16428</v>
      </c>
      <c r="N346" s="110"/>
      <c r="O346" s="118">
        <v>0</v>
      </c>
      <c r="P346" s="118">
        <v>0</v>
      </c>
      <c r="Q346" s="122">
        <v>0.09</v>
      </c>
      <c r="R346" s="122">
        <v>8.9350920886556662E-2</v>
      </c>
      <c r="S346" s="121">
        <v>0</v>
      </c>
      <c r="T346" s="110"/>
      <c r="U346" s="120">
        <v>15535</v>
      </c>
      <c r="V346" s="120">
        <v>0</v>
      </c>
      <c r="W346" s="120">
        <v>0</v>
      </c>
      <c r="X346" s="120">
        <v>893</v>
      </c>
      <c r="Y346" s="120">
        <v>16428</v>
      </c>
      <c r="Z346" s="119" t="e">
        <f>SUMIF($A$10:$A$938,$A346,$Y$10:$Y$938)+SUMIF('[2]17PJ'!$B$10:$K$889,$A346,'[2]17PJ'!K$10:$K$889)</f>
        <v>#VALUE!</v>
      </c>
      <c r="AB346" s="118">
        <v>0</v>
      </c>
      <c r="AC346" s="118">
        <v>0</v>
      </c>
      <c r="AD346" s="117">
        <v>0</v>
      </c>
      <c r="AE346" s="116"/>
    </row>
    <row r="347" spans="1:31" s="105" customFormat="1" x14ac:dyDescent="0.25">
      <c r="A347" s="125">
        <v>446</v>
      </c>
      <c r="B347" s="125">
        <v>446099175</v>
      </c>
      <c r="C347" s="124" t="s">
        <v>185</v>
      </c>
      <c r="D347" s="125">
        <v>99</v>
      </c>
      <c r="E347" s="124" t="s">
        <v>186</v>
      </c>
      <c r="F347" s="125">
        <v>175</v>
      </c>
      <c r="G347" s="124" t="s">
        <v>472</v>
      </c>
      <c r="H347" s="118">
        <v>0.03</v>
      </c>
      <c r="I347" s="117">
        <v>15277</v>
      </c>
      <c r="J347" s="117">
        <v>7632</v>
      </c>
      <c r="K347" s="117">
        <f t="shared" si="10"/>
        <v>0</v>
      </c>
      <c r="L347" s="117">
        <v>893</v>
      </c>
      <c r="M347" s="123">
        <f t="shared" si="11"/>
        <v>23802</v>
      </c>
      <c r="N347" s="110"/>
      <c r="O347" s="118">
        <v>0</v>
      </c>
      <c r="P347" s="118">
        <v>0</v>
      </c>
      <c r="Q347" s="122">
        <v>0.09</v>
      </c>
      <c r="R347" s="122">
        <v>1.8873585182855603E-5</v>
      </c>
      <c r="S347" s="121">
        <v>0</v>
      </c>
      <c r="T347" s="110"/>
      <c r="U347" s="120">
        <v>687</v>
      </c>
      <c r="V347" s="120">
        <v>0</v>
      </c>
      <c r="W347" s="120">
        <v>0</v>
      </c>
      <c r="X347" s="120">
        <v>27</v>
      </c>
      <c r="Y347" s="120">
        <v>714</v>
      </c>
      <c r="Z347" s="119" t="e">
        <f>SUMIF($A$10:$A$938,$A347,$Y$10:$Y$938)+SUMIF('[2]17PJ'!$B$10:$K$889,$A347,'[2]17PJ'!K$10:$K$889)</f>
        <v>#VALUE!</v>
      </c>
      <c r="AB347" s="118">
        <v>0</v>
      </c>
      <c r="AC347" s="118">
        <v>0</v>
      </c>
      <c r="AD347" s="117">
        <v>0</v>
      </c>
      <c r="AE347" s="116"/>
    </row>
    <row r="348" spans="1:31" s="105" customFormat="1" x14ac:dyDescent="0.25">
      <c r="A348" s="125">
        <v>446</v>
      </c>
      <c r="B348" s="125">
        <v>446099177</v>
      </c>
      <c r="C348" s="124" t="s">
        <v>185</v>
      </c>
      <c r="D348" s="125">
        <v>99</v>
      </c>
      <c r="E348" s="124" t="s">
        <v>186</v>
      </c>
      <c r="F348" s="125">
        <v>177</v>
      </c>
      <c r="G348" s="124" t="s">
        <v>127</v>
      </c>
      <c r="H348" s="118">
        <v>5</v>
      </c>
      <c r="I348" s="117">
        <v>9166</v>
      </c>
      <c r="J348" s="117">
        <v>3371</v>
      </c>
      <c r="K348" s="117">
        <f t="shared" si="10"/>
        <v>0</v>
      </c>
      <c r="L348" s="117">
        <v>893</v>
      </c>
      <c r="M348" s="123">
        <f t="shared" si="11"/>
        <v>13430</v>
      </c>
      <c r="N348" s="110"/>
      <c r="O348" s="118">
        <v>0</v>
      </c>
      <c r="P348" s="118">
        <v>0</v>
      </c>
      <c r="Q348" s="122">
        <v>0.09</v>
      </c>
      <c r="R348" s="122">
        <v>5.4522435519441101E-3</v>
      </c>
      <c r="S348" s="121">
        <v>0</v>
      </c>
      <c r="T348" s="110"/>
      <c r="U348" s="120">
        <v>62685</v>
      </c>
      <c r="V348" s="120">
        <v>0</v>
      </c>
      <c r="W348" s="120">
        <v>0</v>
      </c>
      <c r="X348" s="120">
        <v>4465</v>
      </c>
      <c r="Y348" s="120">
        <v>67150</v>
      </c>
      <c r="Z348" s="119" t="e">
        <f>SUMIF($A$10:$A$938,$A348,$Y$10:$Y$938)+SUMIF('[2]17PJ'!$B$10:$K$889,$A348,'[2]17PJ'!K$10:$K$889)</f>
        <v>#VALUE!</v>
      </c>
      <c r="AB348" s="118">
        <v>0</v>
      </c>
      <c r="AC348" s="118">
        <v>0</v>
      </c>
      <c r="AD348" s="117">
        <v>0</v>
      </c>
      <c r="AE348" s="116"/>
    </row>
    <row r="349" spans="1:31" s="105" customFormat="1" x14ac:dyDescent="0.25">
      <c r="A349" s="125">
        <v>446</v>
      </c>
      <c r="B349" s="125">
        <v>446099208</v>
      </c>
      <c r="C349" s="124" t="s">
        <v>185</v>
      </c>
      <c r="D349" s="125">
        <v>99</v>
      </c>
      <c r="E349" s="124" t="s">
        <v>186</v>
      </c>
      <c r="F349" s="125">
        <v>208</v>
      </c>
      <c r="G349" s="124" t="s">
        <v>192</v>
      </c>
      <c r="H349" s="118">
        <v>2</v>
      </c>
      <c r="I349" s="117">
        <v>8454</v>
      </c>
      <c r="J349" s="117">
        <v>5224</v>
      </c>
      <c r="K349" s="117">
        <f t="shared" si="10"/>
        <v>0</v>
      </c>
      <c r="L349" s="117">
        <v>893</v>
      </c>
      <c r="M349" s="123">
        <f t="shared" si="11"/>
        <v>14571</v>
      </c>
      <c r="N349" s="110"/>
      <c r="O349" s="118">
        <v>0</v>
      </c>
      <c r="P349" s="118">
        <v>0</v>
      </c>
      <c r="Q349" s="122">
        <v>0.09</v>
      </c>
      <c r="R349" s="122">
        <v>2.0271151474912266E-3</v>
      </c>
      <c r="S349" s="121">
        <v>0</v>
      </c>
      <c r="T349" s="110"/>
      <c r="U349" s="120">
        <v>27356</v>
      </c>
      <c r="V349" s="120">
        <v>0</v>
      </c>
      <c r="W349" s="120">
        <v>0</v>
      </c>
      <c r="X349" s="120">
        <v>1786</v>
      </c>
      <c r="Y349" s="120">
        <v>29142</v>
      </c>
      <c r="Z349" s="119" t="e">
        <f>SUMIF($A$10:$A$938,$A349,$Y$10:$Y$938)+SUMIF('[2]17PJ'!$B$10:$K$889,$A349,'[2]17PJ'!K$10:$K$889)</f>
        <v>#VALUE!</v>
      </c>
      <c r="AB349" s="118">
        <v>0</v>
      </c>
      <c r="AC349" s="118">
        <v>0</v>
      </c>
      <c r="AD349" s="117">
        <v>0</v>
      </c>
      <c r="AE349" s="116"/>
    </row>
    <row r="350" spans="1:31" s="105" customFormat="1" x14ac:dyDescent="0.25">
      <c r="A350" s="125">
        <v>446</v>
      </c>
      <c r="B350" s="125">
        <v>446099212</v>
      </c>
      <c r="C350" s="124" t="s">
        <v>185</v>
      </c>
      <c r="D350" s="125">
        <v>99</v>
      </c>
      <c r="E350" s="124" t="s">
        <v>186</v>
      </c>
      <c r="F350" s="125">
        <v>212</v>
      </c>
      <c r="G350" s="124" t="s">
        <v>41</v>
      </c>
      <c r="H350" s="118">
        <v>123.21000000000002</v>
      </c>
      <c r="I350" s="117">
        <v>9616</v>
      </c>
      <c r="J350" s="117">
        <v>1591</v>
      </c>
      <c r="K350" s="117">
        <f t="shared" si="10"/>
        <v>0</v>
      </c>
      <c r="L350" s="117">
        <v>893</v>
      </c>
      <c r="M350" s="123">
        <f t="shared" si="11"/>
        <v>12100</v>
      </c>
      <c r="N350" s="110"/>
      <c r="O350" s="118">
        <v>0</v>
      </c>
      <c r="P350" s="118">
        <v>0</v>
      </c>
      <c r="Q350" s="122">
        <v>0.09</v>
      </c>
      <c r="R350" s="122">
        <v>2.8285439308904835E-2</v>
      </c>
      <c r="S350" s="121">
        <v>0</v>
      </c>
      <c r="T350" s="110"/>
      <c r="U350" s="120">
        <v>1380814</v>
      </c>
      <c r="V350" s="120">
        <v>0</v>
      </c>
      <c r="W350" s="120">
        <v>0</v>
      </c>
      <c r="X350" s="120">
        <v>110027</v>
      </c>
      <c r="Y350" s="120">
        <v>1490841</v>
      </c>
      <c r="Z350" s="119" t="e">
        <f>SUMIF($A$10:$A$938,$A350,$Y$10:$Y$938)+SUMIF('[2]17PJ'!$B$10:$K$889,$A350,'[2]17PJ'!K$10:$K$889)</f>
        <v>#VALUE!</v>
      </c>
      <c r="AB350" s="118">
        <v>0</v>
      </c>
      <c r="AC350" s="118">
        <v>0</v>
      </c>
      <c r="AD350" s="117">
        <v>0</v>
      </c>
      <c r="AE350" s="116"/>
    </row>
    <row r="351" spans="1:31" s="105" customFormat="1" x14ac:dyDescent="0.25">
      <c r="A351" s="125">
        <v>446</v>
      </c>
      <c r="B351" s="125">
        <v>446099218</v>
      </c>
      <c r="C351" s="124" t="s">
        <v>185</v>
      </c>
      <c r="D351" s="125">
        <v>99</v>
      </c>
      <c r="E351" s="124" t="s">
        <v>186</v>
      </c>
      <c r="F351" s="125">
        <v>218</v>
      </c>
      <c r="G351" s="124" t="s">
        <v>193</v>
      </c>
      <c r="H351" s="118">
        <v>109.21000000000002</v>
      </c>
      <c r="I351" s="117">
        <v>9347</v>
      </c>
      <c r="J351" s="117">
        <v>3088</v>
      </c>
      <c r="K351" s="117">
        <f t="shared" si="10"/>
        <v>0</v>
      </c>
      <c r="L351" s="117">
        <v>893</v>
      </c>
      <c r="M351" s="123">
        <f t="shared" si="11"/>
        <v>13328</v>
      </c>
      <c r="N351" s="110"/>
      <c r="O351" s="118">
        <v>0</v>
      </c>
      <c r="P351" s="118">
        <v>0</v>
      </c>
      <c r="Q351" s="122">
        <v>0.09</v>
      </c>
      <c r="R351" s="122">
        <v>4.0541296305223004E-2</v>
      </c>
      <c r="S351" s="121">
        <v>0</v>
      </c>
      <c r="T351" s="110"/>
      <c r="U351" s="120">
        <v>1358027</v>
      </c>
      <c r="V351" s="120">
        <v>0</v>
      </c>
      <c r="W351" s="120">
        <v>0</v>
      </c>
      <c r="X351" s="120">
        <v>97526</v>
      </c>
      <c r="Y351" s="120">
        <v>1455553</v>
      </c>
      <c r="Z351" s="119" t="e">
        <f>SUMIF($A$10:$A$938,$A351,$Y$10:$Y$938)+SUMIF('[2]17PJ'!$B$10:$K$889,$A351,'[2]17PJ'!K$10:$K$889)</f>
        <v>#VALUE!</v>
      </c>
      <c r="AB351" s="118">
        <v>0</v>
      </c>
      <c r="AC351" s="118">
        <v>0</v>
      </c>
      <c r="AD351" s="117">
        <v>0</v>
      </c>
      <c r="AE351" s="116"/>
    </row>
    <row r="352" spans="1:31" s="105" customFormat="1" x14ac:dyDescent="0.25">
      <c r="A352" s="125">
        <v>446</v>
      </c>
      <c r="B352" s="125">
        <v>446099220</v>
      </c>
      <c r="C352" s="124" t="s">
        <v>185</v>
      </c>
      <c r="D352" s="125">
        <v>99</v>
      </c>
      <c r="E352" s="124" t="s">
        <v>186</v>
      </c>
      <c r="F352" s="125">
        <v>220</v>
      </c>
      <c r="G352" s="124" t="s">
        <v>42</v>
      </c>
      <c r="H352" s="118">
        <v>22</v>
      </c>
      <c r="I352" s="117">
        <v>11730</v>
      </c>
      <c r="J352" s="117">
        <v>4775</v>
      </c>
      <c r="K352" s="117">
        <f t="shared" si="10"/>
        <v>0</v>
      </c>
      <c r="L352" s="117">
        <v>893</v>
      </c>
      <c r="M352" s="123">
        <f t="shared" si="11"/>
        <v>17398</v>
      </c>
      <c r="N352" s="110"/>
      <c r="O352" s="118">
        <v>0</v>
      </c>
      <c r="P352" s="118">
        <v>0</v>
      </c>
      <c r="Q352" s="122">
        <v>0.09</v>
      </c>
      <c r="R352" s="122">
        <v>1.1758606395051932E-2</v>
      </c>
      <c r="S352" s="121">
        <v>0</v>
      </c>
      <c r="T352" s="110"/>
      <c r="U352" s="120">
        <v>363110</v>
      </c>
      <c r="V352" s="120">
        <v>0</v>
      </c>
      <c r="W352" s="120">
        <v>0</v>
      </c>
      <c r="X352" s="120">
        <v>19646</v>
      </c>
      <c r="Y352" s="120">
        <v>382756</v>
      </c>
      <c r="Z352" s="119" t="e">
        <f>SUMIF($A$10:$A$938,$A352,$Y$10:$Y$938)+SUMIF('[2]17PJ'!$B$10:$K$889,$A352,'[2]17PJ'!K$10:$K$889)</f>
        <v>#VALUE!</v>
      </c>
      <c r="AB352" s="118">
        <v>0</v>
      </c>
      <c r="AC352" s="118">
        <v>0</v>
      </c>
      <c r="AD352" s="117">
        <v>0</v>
      </c>
      <c r="AE352" s="116"/>
    </row>
    <row r="353" spans="1:31" s="105" customFormat="1" x14ac:dyDescent="0.25">
      <c r="A353" s="125">
        <v>446</v>
      </c>
      <c r="B353" s="125">
        <v>446099238</v>
      </c>
      <c r="C353" s="124" t="s">
        <v>185</v>
      </c>
      <c r="D353" s="125">
        <v>99</v>
      </c>
      <c r="E353" s="124" t="s">
        <v>186</v>
      </c>
      <c r="F353" s="125">
        <v>238</v>
      </c>
      <c r="G353" s="124" t="s">
        <v>194</v>
      </c>
      <c r="H353" s="118">
        <v>19.790000000000003</v>
      </c>
      <c r="I353" s="117">
        <v>10737</v>
      </c>
      <c r="J353" s="117">
        <v>6671</v>
      </c>
      <c r="K353" s="117">
        <f t="shared" si="10"/>
        <v>0</v>
      </c>
      <c r="L353" s="117">
        <v>893</v>
      </c>
      <c r="M353" s="123">
        <f t="shared" si="11"/>
        <v>18301</v>
      </c>
      <c r="N353" s="110"/>
      <c r="O353" s="118">
        <v>0</v>
      </c>
      <c r="P353" s="118">
        <v>0</v>
      </c>
      <c r="Q353" s="122">
        <v>0.09</v>
      </c>
      <c r="R353" s="122">
        <v>3.9682413776474898E-2</v>
      </c>
      <c r="S353" s="121">
        <v>0</v>
      </c>
      <c r="T353" s="110"/>
      <c r="U353" s="120">
        <v>344505</v>
      </c>
      <c r="V353" s="120">
        <v>0</v>
      </c>
      <c r="W353" s="120">
        <v>0</v>
      </c>
      <c r="X353" s="120">
        <v>17672</v>
      </c>
      <c r="Y353" s="120">
        <v>362177</v>
      </c>
      <c r="Z353" s="119" t="e">
        <f>SUMIF($A$10:$A$938,$A353,$Y$10:$Y$938)+SUMIF('[2]17PJ'!$B$10:$K$889,$A353,'[2]17PJ'!K$10:$K$889)</f>
        <v>#VALUE!</v>
      </c>
      <c r="AB353" s="118">
        <v>0</v>
      </c>
      <c r="AC353" s="118">
        <v>0</v>
      </c>
      <c r="AD353" s="117">
        <v>0</v>
      </c>
      <c r="AE353" s="116"/>
    </row>
    <row r="354" spans="1:31" s="105" customFormat="1" x14ac:dyDescent="0.25">
      <c r="A354" s="125">
        <v>446</v>
      </c>
      <c r="B354" s="125">
        <v>446099244</v>
      </c>
      <c r="C354" s="124" t="s">
        <v>185</v>
      </c>
      <c r="D354" s="125">
        <v>99</v>
      </c>
      <c r="E354" s="124" t="s">
        <v>186</v>
      </c>
      <c r="F354" s="125">
        <v>244</v>
      </c>
      <c r="G354" s="124" t="s">
        <v>43</v>
      </c>
      <c r="H354" s="118">
        <v>11.95</v>
      </c>
      <c r="I354" s="117">
        <v>11710</v>
      </c>
      <c r="J354" s="117">
        <v>4745</v>
      </c>
      <c r="K354" s="117">
        <f t="shared" si="10"/>
        <v>0</v>
      </c>
      <c r="L354" s="117">
        <v>893</v>
      </c>
      <c r="M354" s="123">
        <f t="shared" si="11"/>
        <v>17348</v>
      </c>
      <c r="N354" s="110"/>
      <c r="O354" s="118">
        <v>0</v>
      </c>
      <c r="P354" s="118">
        <v>0</v>
      </c>
      <c r="Q354" s="122">
        <v>0.18</v>
      </c>
      <c r="R354" s="122">
        <v>9.1081897987744451E-2</v>
      </c>
      <c r="S354" s="121">
        <v>0</v>
      </c>
      <c r="T354" s="110"/>
      <c r="U354" s="120">
        <v>196637</v>
      </c>
      <c r="V354" s="120">
        <v>0</v>
      </c>
      <c r="W354" s="120">
        <v>0</v>
      </c>
      <c r="X354" s="120">
        <v>10671</v>
      </c>
      <c r="Y354" s="120">
        <v>207308</v>
      </c>
      <c r="Z354" s="119" t="e">
        <f>SUMIF($A$10:$A$938,$A354,$Y$10:$Y$938)+SUMIF('[2]17PJ'!$B$10:$K$889,$A354,'[2]17PJ'!K$10:$K$889)</f>
        <v>#VALUE!</v>
      </c>
      <c r="AB354" s="118">
        <v>0</v>
      </c>
      <c r="AC354" s="118">
        <v>0</v>
      </c>
      <c r="AD354" s="117">
        <v>0</v>
      </c>
      <c r="AE354" s="116"/>
    </row>
    <row r="355" spans="1:31" s="105" customFormat="1" x14ac:dyDescent="0.25">
      <c r="A355" s="125">
        <v>446</v>
      </c>
      <c r="B355" s="125">
        <v>446099266</v>
      </c>
      <c r="C355" s="124" t="s">
        <v>185</v>
      </c>
      <c r="D355" s="125">
        <v>99</v>
      </c>
      <c r="E355" s="124" t="s">
        <v>186</v>
      </c>
      <c r="F355" s="125">
        <v>266</v>
      </c>
      <c r="G355" s="124" t="s">
        <v>195</v>
      </c>
      <c r="H355" s="118">
        <v>5.34</v>
      </c>
      <c r="I355" s="117">
        <v>9194</v>
      </c>
      <c r="J355" s="117">
        <v>4863</v>
      </c>
      <c r="K355" s="117">
        <f t="shared" si="10"/>
        <v>0</v>
      </c>
      <c r="L355" s="117">
        <v>893</v>
      </c>
      <c r="M355" s="123">
        <f t="shared" si="11"/>
        <v>14950</v>
      </c>
      <c r="N355" s="110"/>
      <c r="O355" s="118">
        <v>0</v>
      </c>
      <c r="P355" s="118">
        <v>0</v>
      </c>
      <c r="Q355" s="122">
        <v>0.09</v>
      </c>
      <c r="R355" s="122">
        <v>1.461187858852963E-3</v>
      </c>
      <c r="S355" s="121">
        <v>0</v>
      </c>
      <c r="T355" s="110"/>
      <c r="U355" s="120">
        <v>75064</v>
      </c>
      <c r="V355" s="120">
        <v>0</v>
      </c>
      <c r="W355" s="120">
        <v>0</v>
      </c>
      <c r="X355" s="120">
        <v>4769</v>
      </c>
      <c r="Y355" s="120">
        <v>79833</v>
      </c>
      <c r="Z355" s="119" t="e">
        <f>SUMIF($A$10:$A$938,$A355,$Y$10:$Y$938)+SUMIF('[2]17PJ'!$B$10:$K$889,$A355,'[2]17PJ'!K$10:$K$889)</f>
        <v>#VALUE!</v>
      </c>
      <c r="AB355" s="118">
        <v>0</v>
      </c>
      <c r="AC355" s="118">
        <v>0</v>
      </c>
      <c r="AD355" s="117">
        <v>0</v>
      </c>
      <c r="AE355" s="116"/>
    </row>
    <row r="356" spans="1:31" s="105" customFormat="1" x14ac:dyDescent="0.25">
      <c r="A356" s="125">
        <v>446</v>
      </c>
      <c r="B356" s="125">
        <v>446099285</v>
      </c>
      <c r="C356" s="124" t="s">
        <v>185</v>
      </c>
      <c r="D356" s="125">
        <v>99</v>
      </c>
      <c r="E356" s="124" t="s">
        <v>186</v>
      </c>
      <c r="F356" s="125">
        <v>285</v>
      </c>
      <c r="G356" s="124" t="s">
        <v>44</v>
      </c>
      <c r="H356" s="118">
        <v>97.050000000000011</v>
      </c>
      <c r="I356" s="117">
        <v>9953</v>
      </c>
      <c r="J356" s="117">
        <v>3048</v>
      </c>
      <c r="K356" s="117">
        <f t="shared" si="10"/>
        <v>0</v>
      </c>
      <c r="L356" s="117">
        <v>893</v>
      </c>
      <c r="M356" s="123">
        <f t="shared" si="11"/>
        <v>13894</v>
      </c>
      <c r="N356" s="110"/>
      <c r="O356" s="118">
        <v>0</v>
      </c>
      <c r="P356" s="118">
        <v>0</v>
      </c>
      <c r="Q356" s="122">
        <v>0.09</v>
      </c>
      <c r="R356" s="122">
        <v>2.9773128157862844E-2</v>
      </c>
      <c r="S356" s="121">
        <v>0</v>
      </c>
      <c r="T356" s="110"/>
      <c r="U356" s="120">
        <v>1261747</v>
      </c>
      <c r="V356" s="120">
        <v>0</v>
      </c>
      <c r="W356" s="120">
        <v>0</v>
      </c>
      <c r="X356" s="120">
        <v>86667</v>
      </c>
      <c r="Y356" s="120">
        <v>1348414</v>
      </c>
      <c r="Z356" s="119" t="e">
        <f>SUMIF($A$10:$A$938,$A356,$Y$10:$Y$938)+SUMIF('[2]17PJ'!$B$10:$K$889,$A356,'[2]17PJ'!K$10:$K$889)</f>
        <v>#VALUE!</v>
      </c>
      <c r="AB356" s="118">
        <v>0</v>
      </c>
      <c r="AC356" s="118">
        <v>0</v>
      </c>
      <c r="AD356" s="117">
        <v>0</v>
      </c>
      <c r="AE356" s="116"/>
    </row>
    <row r="357" spans="1:31" s="105" customFormat="1" x14ac:dyDescent="0.25">
      <c r="A357" s="125">
        <v>446</v>
      </c>
      <c r="B357" s="125">
        <v>446099293</v>
      </c>
      <c r="C357" s="124" t="s">
        <v>185</v>
      </c>
      <c r="D357" s="125">
        <v>99</v>
      </c>
      <c r="E357" s="124" t="s">
        <v>186</v>
      </c>
      <c r="F357" s="125">
        <v>293</v>
      </c>
      <c r="G357" s="124" t="s">
        <v>45</v>
      </c>
      <c r="H357" s="118">
        <v>11.89</v>
      </c>
      <c r="I357" s="117">
        <v>10317</v>
      </c>
      <c r="J357" s="117">
        <v>886</v>
      </c>
      <c r="K357" s="117">
        <f t="shared" si="10"/>
        <v>0</v>
      </c>
      <c r="L357" s="117">
        <v>893</v>
      </c>
      <c r="M357" s="123">
        <f t="shared" si="11"/>
        <v>12096</v>
      </c>
      <c r="N357" s="110"/>
      <c r="O357" s="118">
        <v>0</v>
      </c>
      <c r="P357" s="118">
        <v>0</v>
      </c>
      <c r="Q357" s="122">
        <v>0.18</v>
      </c>
      <c r="R357" s="122">
        <v>3.4719512741899256E-3</v>
      </c>
      <c r="S357" s="121">
        <v>0</v>
      </c>
      <c r="T357" s="110"/>
      <c r="U357" s="120">
        <v>133204</v>
      </c>
      <c r="V357" s="120">
        <v>0</v>
      </c>
      <c r="W357" s="120">
        <v>0</v>
      </c>
      <c r="X357" s="120">
        <v>10618</v>
      </c>
      <c r="Y357" s="120">
        <v>143822</v>
      </c>
      <c r="Z357" s="119" t="e">
        <f>SUMIF($A$10:$A$938,$A357,$Y$10:$Y$938)+SUMIF('[2]17PJ'!$B$10:$K$889,$A357,'[2]17PJ'!K$10:$K$889)</f>
        <v>#VALUE!</v>
      </c>
      <c r="AB357" s="118">
        <v>0</v>
      </c>
      <c r="AC357" s="118">
        <v>0</v>
      </c>
      <c r="AD357" s="117">
        <v>0</v>
      </c>
      <c r="AE357" s="116"/>
    </row>
    <row r="358" spans="1:31" s="105" customFormat="1" x14ac:dyDescent="0.25">
      <c r="A358" s="125">
        <v>446</v>
      </c>
      <c r="B358" s="125">
        <v>446099307</v>
      </c>
      <c r="C358" s="124" t="s">
        <v>185</v>
      </c>
      <c r="D358" s="125">
        <v>99</v>
      </c>
      <c r="E358" s="124" t="s">
        <v>186</v>
      </c>
      <c r="F358" s="125">
        <v>307</v>
      </c>
      <c r="G358" s="124" t="s">
        <v>76</v>
      </c>
      <c r="H358" s="118">
        <v>25</v>
      </c>
      <c r="I358" s="117">
        <v>10311</v>
      </c>
      <c r="J358" s="117">
        <v>3950</v>
      </c>
      <c r="K358" s="117">
        <f t="shared" si="10"/>
        <v>0</v>
      </c>
      <c r="L358" s="117">
        <v>893</v>
      </c>
      <c r="M358" s="123">
        <f t="shared" si="11"/>
        <v>15154</v>
      </c>
      <c r="N358" s="110"/>
      <c r="O358" s="118">
        <v>0</v>
      </c>
      <c r="P358" s="118">
        <v>0</v>
      </c>
      <c r="Q358" s="122">
        <v>0.09</v>
      </c>
      <c r="R358" s="122">
        <v>8.7315142483734912E-3</v>
      </c>
      <c r="S358" s="121">
        <v>0</v>
      </c>
      <c r="T358" s="110"/>
      <c r="U358" s="120">
        <v>356525</v>
      </c>
      <c r="V358" s="120">
        <v>0</v>
      </c>
      <c r="W358" s="120">
        <v>0</v>
      </c>
      <c r="X358" s="120">
        <v>22325</v>
      </c>
      <c r="Y358" s="120">
        <v>378850</v>
      </c>
      <c r="Z358" s="119" t="e">
        <f>SUMIF($A$10:$A$938,$A358,$Y$10:$Y$938)+SUMIF('[2]17PJ'!$B$10:$K$889,$A358,'[2]17PJ'!K$10:$K$889)</f>
        <v>#VALUE!</v>
      </c>
      <c r="AB358" s="118">
        <v>0</v>
      </c>
      <c r="AC358" s="118">
        <v>0</v>
      </c>
      <c r="AD358" s="117">
        <v>0</v>
      </c>
      <c r="AE358" s="116"/>
    </row>
    <row r="359" spans="1:31" s="105" customFormat="1" x14ac:dyDescent="0.25">
      <c r="A359" s="125">
        <v>446</v>
      </c>
      <c r="B359" s="125">
        <v>446099323</v>
      </c>
      <c r="C359" s="124" t="s">
        <v>185</v>
      </c>
      <c r="D359" s="125">
        <v>99</v>
      </c>
      <c r="E359" s="124" t="s">
        <v>186</v>
      </c>
      <c r="F359" s="125">
        <v>323</v>
      </c>
      <c r="G359" s="124" t="s">
        <v>196</v>
      </c>
      <c r="H359" s="118">
        <v>3</v>
      </c>
      <c r="I359" s="117">
        <v>12301</v>
      </c>
      <c r="J359" s="117">
        <v>4390</v>
      </c>
      <c r="K359" s="117">
        <f t="shared" si="10"/>
        <v>0</v>
      </c>
      <c r="L359" s="117">
        <v>893</v>
      </c>
      <c r="M359" s="123">
        <f t="shared" si="11"/>
        <v>17584</v>
      </c>
      <c r="N359" s="110"/>
      <c r="O359" s="118">
        <v>0</v>
      </c>
      <c r="P359" s="118">
        <v>0</v>
      </c>
      <c r="Q359" s="122">
        <v>0.09</v>
      </c>
      <c r="R359" s="122">
        <v>3.4794408910612412E-3</v>
      </c>
      <c r="S359" s="121">
        <v>0</v>
      </c>
      <c r="T359" s="110"/>
      <c r="U359" s="120">
        <v>50073</v>
      </c>
      <c r="V359" s="120">
        <v>0</v>
      </c>
      <c r="W359" s="120">
        <v>0</v>
      </c>
      <c r="X359" s="120">
        <v>2679</v>
      </c>
      <c r="Y359" s="120">
        <v>52752</v>
      </c>
      <c r="Z359" s="119" t="e">
        <f>SUMIF($A$10:$A$938,$A359,$Y$10:$Y$938)+SUMIF('[2]17PJ'!$B$10:$K$889,$A359,'[2]17PJ'!K$10:$K$889)</f>
        <v>#VALUE!</v>
      </c>
      <c r="AB359" s="118">
        <v>0</v>
      </c>
      <c r="AC359" s="118">
        <v>0</v>
      </c>
      <c r="AD359" s="117">
        <v>0</v>
      </c>
      <c r="AE359" s="116"/>
    </row>
    <row r="360" spans="1:31" s="105" customFormat="1" x14ac:dyDescent="0.25">
      <c r="A360" s="125">
        <v>446</v>
      </c>
      <c r="B360" s="125">
        <v>446099336</v>
      </c>
      <c r="C360" s="124" t="s">
        <v>185</v>
      </c>
      <c r="D360" s="125">
        <v>99</v>
      </c>
      <c r="E360" s="124" t="s">
        <v>186</v>
      </c>
      <c r="F360" s="125">
        <v>336</v>
      </c>
      <c r="G360" s="124" t="s">
        <v>48</v>
      </c>
      <c r="H360" s="118">
        <v>2</v>
      </c>
      <c r="I360" s="117">
        <v>11045</v>
      </c>
      <c r="J360" s="117">
        <v>2085</v>
      </c>
      <c r="K360" s="117">
        <f t="shared" si="10"/>
        <v>0</v>
      </c>
      <c r="L360" s="117">
        <v>893</v>
      </c>
      <c r="M360" s="123">
        <f t="shared" si="11"/>
        <v>14023</v>
      </c>
      <c r="N360" s="110"/>
      <c r="O360" s="118">
        <v>0</v>
      </c>
      <c r="P360" s="118">
        <v>0</v>
      </c>
      <c r="Q360" s="122">
        <v>0.09</v>
      </c>
      <c r="R360" s="122">
        <v>3.1548327319751546E-2</v>
      </c>
      <c r="S360" s="121">
        <v>0</v>
      </c>
      <c r="T360" s="110"/>
      <c r="U360" s="120">
        <v>26260</v>
      </c>
      <c r="V360" s="120">
        <v>0</v>
      </c>
      <c r="W360" s="120">
        <v>0</v>
      </c>
      <c r="X360" s="120">
        <v>1786</v>
      </c>
      <c r="Y360" s="120">
        <v>28046</v>
      </c>
      <c r="Z360" s="119" t="e">
        <f>SUMIF($A$10:$A$938,$A360,$Y$10:$Y$938)+SUMIF('[2]17PJ'!$B$10:$K$889,$A360,'[2]17PJ'!K$10:$K$889)</f>
        <v>#VALUE!</v>
      </c>
      <c r="AB360" s="118">
        <v>0</v>
      </c>
      <c r="AC360" s="118">
        <v>0</v>
      </c>
      <c r="AD360" s="117">
        <v>0</v>
      </c>
      <c r="AE360" s="116"/>
    </row>
    <row r="361" spans="1:31" s="105" customFormat="1" x14ac:dyDescent="0.25">
      <c r="A361" s="125">
        <v>446</v>
      </c>
      <c r="B361" s="125">
        <v>446099350</v>
      </c>
      <c r="C361" s="124" t="s">
        <v>185</v>
      </c>
      <c r="D361" s="125">
        <v>99</v>
      </c>
      <c r="E361" s="124" t="s">
        <v>186</v>
      </c>
      <c r="F361" s="125">
        <v>350</v>
      </c>
      <c r="G361" s="124" t="s">
        <v>197</v>
      </c>
      <c r="H361" s="118">
        <v>5.39</v>
      </c>
      <c r="I361" s="117">
        <v>12097</v>
      </c>
      <c r="J361" s="117">
        <v>7092</v>
      </c>
      <c r="K361" s="117">
        <f t="shared" si="10"/>
        <v>0</v>
      </c>
      <c r="L361" s="117">
        <v>893</v>
      </c>
      <c r="M361" s="123">
        <f t="shared" si="11"/>
        <v>20082</v>
      </c>
      <c r="N361" s="110"/>
      <c r="O361" s="118">
        <v>0</v>
      </c>
      <c r="P361" s="118">
        <v>0</v>
      </c>
      <c r="Q361" s="122">
        <v>0.09</v>
      </c>
      <c r="R361" s="122">
        <v>2.3892725026822693E-2</v>
      </c>
      <c r="S361" s="121">
        <v>0</v>
      </c>
      <c r="T361" s="110"/>
      <c r="U361" s="120">
        <v>103429</v>
      </c>
      <c r="V361" s="120">
        <v>0</v>
      </c>
      <c r="W361" s="120">
        <v>0</v>
      </c>
      <c r="X361" s="120">
        <v>4814</v>
      </c>
      <c r="Y361" s="120">
        <v>108243</v>
      </c>
      <c r="Z361" s="119" t="e">
        <f>SUMIF($A$10:$A$938,$A361,$Y$10:$Y$938)+SUMIF('[2]17PJ'!$B$10:$K$889,$A361,'[2]17PJ'!K$10:$K$889)</f>
        <v>#VALUE!</v>
      </c>
      <c r="AB361" s="118">
        <v>0</v>
      </c>
      <c r="AC361" s="118">
        <v>0</v>
      </c>
      <c r="AD361" s="117">
        <v>0</v>
      </c>
      <c r="AE361" s="116"/>
    </row>
    <row r="362" spans="1:31" s="105" customFormat="1" x14ac:dyDescent="0.25">
      <c r="A362" s="125">
        <v>446</v>
      </c>
      <c r="B362" s="125">
        <v>446099625</v>
      </c>
      <c r="C362" s="124" t="s">
        <v>185</v>
      </c>
      <c r="D362" s="125">
        <v>99</v>
      </c>
      <c r="E362" s="124" t="s">
        <v>186</v>
      </c>
      <c r="F362" s="125">
        <v>625</v>
      </c>
      <c r="G362" s="124" t="s">
        <v>49</v>
      </c>
      <c r="H362" s="118">
        <v>9.17</v>
      </c>
      <c r="I362" s="117">
        <v>11387</v>
      </c>
      <c r="J362" s="117">
        <v>2150</v>
      </c>
      <c r="K362" s="117">
        <f t="shared" si="10"/>
        <v>0</v>
      </c>
      <c r="L362" s="117">
        <v>893</v>
      </c>
      <c r="M362" s="123">
        <f t="shared" si="11"/>
        <v>14430</v>
      </c>
      <c r="N362" s="110"/>
      <c r="O362" s="118">
        <v>0</v>
      </c>
      <c r="P362" s="118">
        <v>0</v>
      </c>
      <c r="Q362" s="122">
        <v>0.09</v>
      </c>
      <c r="R362" s="122">
        <v>2.5702490583282295E-3</v>
      </c>
      <c r="S362" s="121">
        <v>0</v>
      </c>
      <c r="T362" s="110"/>
      <c r="U362" s="120">
        <v>124134</v>
      </c>
      <c r="V362" s="120">
        <v>0</v>
      </c>
      <c r="W362" s="120">
        <v>0</v>
      </c>
      <c r="X362" s="120">
        <v>8189</v>
      </c>
      <c r="Y362" s="120">
        <v>132323</v>
      </c>
      <c r="Z362" s="119" t="e">
        <f>SUMIF($A$10:$A$938,$A362,$Y$10:$Y$938)+SUMIF('[2]17PJ'!$B$10:$K$889,$A362,'[2]17PJ'!K$10:$K$889)</f>
        <v>#VALUE!</v>
      </c>
      <c r="AB362" s="118">
        <v>0</v>
      </c>
      <c r="AC362" s="118">
        <v>0</v>
      </c>
      <c r="AD362" s="117">
        <v>0</v>
      </c>
      <c r="AE362" s="116"/>
    </row>
    <row r="363" spans="1:31" s="105" customFormat="1" x14ac:dyDescent="0.25">
      <c r="A363" s="125">
        <v>446</v>
      </c>
      <c r="B363" s="125">
        <v>446099650</v>
      </c>
      <c r="C363" s="124" t="s">
        <v>185</v>
      </c>
      <c r="D363" s="125">
        <v>99</v>
      </c>
      <c r="E363" s="124" t="s">
        <v>186</v>
      </c>
      <c r="F363" s="125">
        <v>650</v>
      </c>
      <c r="G363" s="124" t="s">
        <v>199</v>
      </c>
      <c r="H363" s="118">
        <v>1</v>
      </c>
      <c r="I363" s="117">
        <v>10004</v>
      </c>
      <c r="J363" s="117">
        <v>2825</v>
      </c>
      <c r="K363" s="117">
        <f t="shared" si="10"/>
        <v>0</v>
      </c>
      <c r="L363" s="117">
        <v>893</v>
      </c>
      <c r="M363" s="123">
        <f t="shared" si="11"/>
        <v>13722</v>
      </c>
      <c r="N363" s="110"/>
      <c r="O363" s="118">
        <v>0</v>
      </c>
      <c r="P363" s="118">
        <v>0</v>
      </c>
      <c r="Q363" s="122">
        <v>0.09</v>
      </c>
      <c r="R363" s="122">
        <v>7.7792918397568257E-4</v>
      </c>
      <c r="S363" s="121">
        <v>0</v>
      </c>
      <c r="T363" s="110"/>
      <c r="U363" s="120">
        <v>12829</v>
      </c>
      <c r="V363" s="120">
        <v>0</v>
      </c>
      <c r="W363" s="120">
        <v>0</v>
      </c>
      <c r="X363" s="120">
        <v>893</v>
      </c>
      <c r="Y363" s="120">
        <v>13722</v>
      </c>
      <c r="Z363" s="119" t="e">
        <f>SUMIF($A$10:$A$938,$A363,$Y$10:$Y$938)+SUMIF('[2]17PJ'!$B$10:$K$889,$A363,'[2]17PJ'!K$10:$K$889)</f>
        <v>#VALUE!</v>
      </c>
      <c r="AB363" s="118">
        <v>0</v>
      </c>
      <c r="AC363" s="118">
        <v>0</v>
      </c>
      <c r="AD363" s="117">
        <v>0</v>
      </c>
      <c r="AE363" s="116"/>
    </row>
    <row r="364" spans="1:31" s="105" customFormat="1" x14ac:dyDescent="0.25">
      <c r="A364" s="125">
        <v>446</v>
      </c>
      <c r="B364" s="125">
        <v>446099690</v>
      </c>
      <c r="C364" s="124" t="s">
        <v>185</v>
      </c>
      <c r="D364" s="125">
        <v>99</v>
      </c>
      <c r="E364" s="124" t="s">
        <v>186</v>
      </c>
      <c r="F364" s="125">
        <v>690</v>
      </c>
      <c r="G364" s="124" t="s">
        <v>200</v>
      </c>
      <c r="H364" s="118">
        <v>9</v>
      </c>
      <c r="I364" s="117">
        <v>11439</v>
      </c>
      <c r="J364" s="117">
        <v>3326</v>
      </c>
      <c r="K364" s="117">
        <f t="shared" si="10"/>
        <v>0</v>
      </c>
      <c r="L364" s="117">
        <v>893</v>
      </c>
      <c r="M364" s="123">
        <f t="shared" si="11"/>
        <v>15658</v>
      </c>
      <c r="N364" s="110"/>
      <c r="O364" s="118">
        <v>0</v>
      </c>
      <c r="P364" s="118">
        <v>0</v>
      </c>
      <c r="Q364" s="122">
        <v>0.09</v>
      </c>
      <c r="R364" s="122">
        <v>7.2871509600509424E-3</v>
      </c>
      <c r="S364" s="121">
        <v>0</v>
      </c>
      <c r="T364" s="110"/>
      <c r="U364" s="120">
        <v>132885</v>
      </c>
      <c r="V364" s="120">
        <v>0</v>
      </c>
      <c r="W364" s="120">
        <v>0</v>
      </c>
      <c r="X364" s="120">
        <v>8037</v>
      </c>
      <c r="Y364" s="120">
        <v>140922</v>
      </c>
      <c r="Z364" s="119" t="e">
        <f>SUMIF($A$10:$A$938,$A364,$Y$10:$Y$938)+SUMIF('[2]17PJ'!$B$10:$K$889,$A364,'[2]17PJ'!K$10:$K$889)</f>
        <v>#VALUE!</v>
      </c>
      <c r="AB364" s="118">
        <v>0</v>
      </c>
      <c r="AC364" s="118">
        <v>0</v>
      </c>
      <c r="AD364" s="117">
        <v>0</v>
      </c>
      <c r="AE364" s="116"/>
    </row>
    <row r="365" spans="1:31" s="105" customFormat="1" x14ac:dyDescent="0.25">
      <c r="A365" s="125">
        <v>447</v>
      </c>
      <c r="B365" s="125">
        <v>447101016</v>
      </c>
      <c r="C365" s="124" t="s">
        <v>201</v>
      </c>
      <c r="D365" s="125">
        <v>101</v>
      </c>
      <c r="E365" s="124" t="s">
        <v>84</v>
      </c>
      <c r="F365" s="125">
        <v>16</v>
      </c>
      <c r="G365" s="124" t="s">
        <v>187</v>
      </c>
      <c r="H365" s="118">
        <v>1</v>
      </c>
      <c r="I365" s="117">
        <v>11118</v>
      </c>
      <c r="J365" s="117">
        <v>469</v>
      </c>
      <c r="K365" s="117">
        <f t="shared" si="10"/>
        <v>0</v>
      </c>
      <c r="L365" s="117">
        <v>893</v>
      </c>
      <c r="M365" s="123">
        <f t="shared" si="11"/>
        <v>12480</v>
      </c>
      <c r="N365" s="110"/>
      <c r="O365" s="118">
        <v>0</v>
      </c>
      <c r="P365" s="118">
        <v>0</v>
      </c>
      <c r="Q365" s="122">
        <v>0.09</v>
      </c>
      <c r="R365" s="122">
        <v>4.4099835533242523E-2</v>
      </c>
      <c r="S365" s="121">
        <v>0</v>
      </c>
      <c r="T365" s="110"/>
      <c r="U365" s="120">
        <v>11587</v>
      </c>
      <c r="V365" s="120">
        <v>0</v>
      </c>
      <c r="W365" s="120">
        <v>0</v>
      </c>
      <c r="X365" s="120">
        <v>893</v>
      </c>
      <c r="Y365" s="120">
        <v>12480</v>
      </c>
      <c r="Z365" s="119" t="e">
        <f>SUMIF($A$10:$A$938,$A365,$Y$10:$Y$938)+SUMIF('[2]17PJ'!$B$10:$K$889,$A365,'[2]17PJ'!K$10:$K$889)</f>
        <v>#VALUE!</v>
      </c>
      <c r="AB365" s="118">
        <v>0</v>
      </c>
      <c r="AC365" s="118">
        <v>0</v>
      </c>
      <c r="AD365" s="117">
        <v>0</v>
      </c>
      <c r="AE365" s="116"/>
    </row>
    <row r="366" spans="1:31" s="105" customFormat="1" x14ac:dyDescent="0.25">
      <c r="A366" s="125">
        <v>447</v>
      </c>
      <c r="B366" s="125">
        <v>447101020</v>
      </c>
      <c r="C366" s="124" t="s">
        <v>201</v>
      </c>
      <c r="D366" s="125">
        <v>101</v>
      </c>
      <c r="E366" s="124" t="s">
        <v>84</v>
      </c>
      <c r="F366" s="125">
        <v>20</v>
      </c>
      <c r="G366" s="124" t="s">
        <v>142</v>
      </c>
      <c r="H366" s="118">
        <v>0.42</v>
      </c>
      <c r="I366" s="117">
        <v>10594</v>
      </c>
      <c r="J366" s="117">
        <v>3064</v>
      </c>
      <c r="K366" s="117">
        <f t="shared" si="10"/>
        <v>0</v>
      </c>
      <c r="L366" s="117">
        <v>893</v>
      </c>
      <c r="M366" s="123">
        <f t="shared" si="11"/>
        <v>14551</v>
      </c>
      <c r="N366" s="110"/>
      <c r="O366" s="118">
        <v>0</v>
      </c>
      <c r="P366" s="118">
        <v>0</v>
      </c>
      <c r="Q366" s="122">
        <v>0.09</v>
      </c>
      <c r="R366" s="122">
        <v>3.557826066077191E-2</v>
      </c>
      <c r="S366" s="121">
        <v>0</v>
      </c>
      <c r="T366" s="110"/>
      <c r="U366" s="120">
        <v>5736</v>
      </c>
      <c r="V366" s="120">
        <v>0</v>
      </c>
      <c r="W366" s="120">
        <v>0</v>
      </c>
      <c r="X366" s="120">
        <v>375</v>
      </c>
      <c r="Y366" s="120">
        <v>6111</v>
      </c>
      <c r="Z366" s="119" t="e">
        <f>SUMIF($A$10:$A$938,$A366,$Y$10:$Y$938)+SUMIF('[2]17PJ'!$B$10:$K$889,$A366,'[2]17PJ'!K$10:$K$889)</f>
        <v>#VALUE!</v>
      </c>
      <c r="AB366" s="118">
        <v>0</v>
      </c>
      <c r="AC366" s="118">
        <v>0</v>
      </c>
      <c r="AD366" s="117">
        <v>0</v>
      </c>
      <c r="AE366" s="116"/>
    </row>
    <row r="367" spans="1:31" s="105" customFormat="1" x14ac:dyDescent="0.25">
      <c r="A367" s="125">
        <v>447</v>
      </c>
      <c r="B367" s="125">
        <v>447101025</v>
      </c>
      <c r="C367" s="124" t="s">
        <v>201</v>
      </c>
      <c r="D367" s="125">
        <v>101</v>
      </c>
      <c r="E367" s="124" t="s">
        <v>84</v>
      </c>
      <c r="F367" s="125">
        <v>25</v>
      </c>
      <c r="G367" s="124" t="s">
        <v>120</v>
      </c>
      <c r="H367" s="118">
        <v>43.069999999999993</v>
      </c>
      <c r="I367" s="117">
        <v>9673</v>
      </c>
      <c r="J367" s="117">
        <v>3350</v>
      </c>
      <c r="K367" s="117">
        <f t="shared" si="10"/>
        <v>0</v>
      </c>
      <c r="L367" s="117">
        <v>893</v>
      </c>
      <c r="M367" s="123">
        <f t="shared" si="11"/>
        <v>13916</v>
      </c>
      <c r="N367" s="110"/>
      <c r="O367" s="118">
        <v>0</v>
      </c>
      <c r="P367" s="118">
        <v>0</v>
      </c>
      <c r="Q367" s="122">
        <v>0.09</v>
      </c>
      <c r="R367" s="122">
        <v>1.8266437841881231E-2</v>
      </c>
      <c r="S367" s="121">
        <v>0</v>
      </c>
      <c r="T367" s="110"/>
      <c r="U367" s="120">
        <v>560901</v>
      </c>
      <c r="V367" s="120">
        <v>0</v>
      </c>
      <c r="W367" s="120">
        <v>0</v>
      </c>
      <c r="X367" s="120">
        <v>38461</v>
      </c>
      <c r="Y367" s="120">
        <v>599362</v>
      </c>
      <c r="Z367" s="119" t="e">
        <f>SUMIF($A$10:$A$938,$A367,$Y$10:$Y$938)+SUMIF('[2]17PJ'!$B$10:$K$889,$A367,'[2]17PJ'!K$10:$K$889)</f>
        <v>#VALUE!</v>
      </c>
      <c r="AB367" s="118">
        <v>0</v>
      </c>
      <c r="AC367" s="118">
        <v>0</v>
      </c>
      <c r="AD367" s="117">
        <v>0</v>
      </c>
      <c r="AE367" s="116"/>
    </row>
    <row r="368" spans="1:31" s="105" customFormat="1" x14ac:dyDescent="0.25">
      <c r="A368" s="125">
        <v>447</v>
      </c>
      <c r="B368" s="125">
        <v>447101101</v>
      </c>
      <c r="C368" s="124" t="s">
        <v>201</v>
      </c>
      <c r="D368" s="125">
        <v>101</v>
      </c>
      <c r="E368" s="124" t="s">
        <v>84</v>
      </c>
      <c r="F368" s="125">
        <v>101</v>
      </c>
      <c r="G368" s="124" t="s">
        <v>84</v>
      </c>
      <c r="H368" s="118">
        <v>322.79000000000002</v>
      </c>
      <c r="I368" s="117">
        <v>8926</v>
      </c>
      <c r="J368" s="117">
        <v>2043</v>
      </c>
      <c r="K368" s="117">
        <f t="shared" si="10"/>
        <v>0</v>
      </c>
      <c r="L368" s="117">
        <v>893</v>
      </c>
      <c r="M368" s="123">
        <f t="shared" si="11"/>
        <v>11862</v>
      </c>
      <c r="N368" s="110"/>
      <c r="O368" s="118">
        <v>0</v>
      </c>
      <c r="P368" s="118">
        <v>0</v>
      </c>
      <c r="Q368" s="122">
        <v>0.09</v>
      </c>
      <c r="R368" s="122">
        <v>4.9836865172888503E-2</v>
      </c>
      <c r="S368" s="121">
        <v>0</v>
      </c>
      <c r="T368" s="110"/>
      <c r="U368" s="120">
        <v>3540692</v>
      </c>
      <c r="V368" s="120">
        <v>0</v>
      </c>
      <c r="W368" s="120">
        <v>0</v>
      </c>
      <c r="X368" s="120">
        <v>288261</v>
      </c>
      <c r="Y368" s="120">
        <v>3828953</v>
      </c>
      <c r="Z368" s="119" t="e">
        <f>SUMIF($A$10:$A$938,$A368,$Y$10:$Y$938)+SUMIF('[2]17PJ'!$B$10:$K$889,$A368,'[2]17PJ'!K$10:$K$889)</f>
        <v>#VALUE!</v>
      </c>
      <c r="AB368" s="118">
        <v>0</v>
      </c>
      <c r="AC368" s="118">
        <v>0</v>
      </c>
      <c r="AD368" s="117">
        <v>0</v>
      </c>
      <c r="AE368" s="116"/>
    </row>
    <row r="369" spans="1:31" s="105" customFormat="1" x14ac:dyDescent="0.25">
      <c r="A369" s="125">
        <v>447</v>
      </c>
      <c r="B369" s="125">
        <v>447101138</v>
      </c>
      <c r="C369" s="124" t="s">
        <v>201</v>
      </c>
      <c r="D369" s="125">
        <v>101</v>
      </c>
      <c r="E369" s="124" t="s">
        <v>84</v>
      </c>
      <c r="F369" s="125">
        <v>138</v>
      </c>
      <c r="G369" s="124" t="s">
        <v>202</v>
      </c>
      <c r="H369" s="118">
        <v>4</v>
      </c>
      <c r="I369" s="117">
        <v>8836</v>
      </c>
      <c r="J369" s="117">
        <v>3855</v>
      </c>
      <c r="K369" s="117">
        <f t="shared" si="10"/>
        <v>0</v>
      </c>
      <c r="L369" s="117">
        <v>893</v>
      </c>
      <c r="M369" s="123">
        <f t="shared" si="11"/>
        <v>13584</v>
      </c>
      <c r="N369" s="110"/>
      <c r="O369" s="118">
        <v>0</v>
      </c>
      <c r="P369" s="118">
        <v>0</v>
      </c>
      <c r="Q369" s="122">
        <v>0.09</v>
      </c>
      <c r="R369" s="122">
        <v>3.5416314637876957E-3</v>
      </c>
      <c r="S369" s="121">
        <v>0</v>
      </c>
      <c r="T369" s="110"/>
      <c r="U369" s="120">
        <v>50764</v>
      </c>
      <c r="V369" s="120">
        <v>0</v>
      </c>
      <c r="W369" s="120">
        <v>0</v>
      </c>
      <c r="X369" s="120">
        <v>3572</v>
      </c>
      <c r="Y369" s="120">
        <v>54336</v>
      </c>
      <c r="Z369" s="119" t="e">
        <f>SUMIF($A$10:$A$938,$A369,$Y$10:$Y$938)+SUMIF('[2]17PJ'!$B$10:$K$889,$A369,'[2]17PJ'!K$10:$K$889)</f>
        <v>#VALUE!</v>
      </c>
      <c r="AB369" s="118">
        <v>0</v>
      </c>
      <c r="AC369" s="118">
        <v>0</v>
      </c>
      <c r="AD369" s="117">
        <v>0</v>
      </c>
      <c r="AE369" s="116"/>
    </row>
    <row r="370" spans="1:31" s="105" customFormat="1" x14ac:dyDescent="0.25">
      <c r="A370" s="125">
        <v>447</v>
      </c>
      <c r="B370" s="125">
        <v>447101177</v>
      </c>
      <c r="C370" s="124" t="s">
        <v>201</v>
      </c>
      <c r="D370" s="125">
        <v>101</v>
      </c>
      <c r="E370" s="124" t="s">
        <v>84</v>
      </c>
      <c r="F370" s="125">
        <v>177</v>
      </c>
      <c r="G370" s="124" t="s">
        <v>127</v>
      </c>
      <c r="H370" s="118">
        <v>7</v>
      </c>
      <c r="I370" s="117">
        <v>9338</v>
      </c>
      <c r="J370" s="117">
        <v>3434</v>
      </c>
      <c r="K370" s="117">
        <f t="shared" si="10"/>
        <v>0</v>
      </c>
      <c r="L370" s="117">
        <v>893</v>
      </c>
      <c r="M370" s="123">
        <f t="shared" si="11"/>
        <v>13665</v>
      </c>
      <c r="N370" s="110"/>
      <c r="O370" s="118">
        <v>0</v>
      </c>
      <c r="P370" s="118">
        <v>0</v>
      </c>
      <c r="Q370" s="122">
        <v>0.09</v>
      </c>
      <c r="R370" s="122">
        <v>5.4522435519441101E-3</v>
      </c>
      <c r="S370" s="121">
        <v>0</v>
      </c>
      <c r="T370" s="110"/>
      <c r="U370" s="120">
        <v>89404</v>
      </c>
      <c r="V370" s="120">
        <v>0</v>
      </c>
      <c r="W370" s="120">
        <v>0</v>
      </c>
      <c r="X370" s="120">
        <v>6251</v>
      </c>
      <c r="Y370" s="120">
        <v>95655</v>
      </c>
      <c r="Z370" s="119" t="e">
        <f>SUMIF($A$10:$A$938,$A370,$Y$10:$Y$938)+SUMIF('[2]17PJ'!$B$10:$K$889,$A370,'[2]17PJ'!K$10:$K$889)</f>
        <v>#VALUE!</v>
      </c>
      <c r="AB370" s="118">
        <v>0</v>
      </c>
      <c r="AC370" s="118">
        <v>0</v>
      </c>
      <c r="AD370" s="117">
        <v>0</v>
      </c>
      <c r="AE370" s="116"/>
    </row>
    <row r="371" spans="1:31" s="105" customFormat="1" x14ac:dyDescent="0.25">
      <c r="A371" s="125">
        <v>447</v>
      </c>
      <c r="B371" s="125">
        <v>447101185</v>
      </c>
      <c r="C371" s="124" t="s">
        <v>201</v>
      </c>
      <c r="D371" s="125">
        <v>101</v>
      </c>
      <c r="E371" s="124" t="s">
        <v>84</v>
      </c>
      <c r="F371" s="125">
        <v>185</v>
      </c>
      <c r="G371" s="124" t="s">
        <v>88</v>
      </c>
      <c r="H371" s="118">
        <v>24.62</v>
      </c>
      <c r="I371" s="117">
        <v>9351</v>
      </c>
      <c r="J371" s="117">
        <v>1752</v>
      </c>
      <c r="K371" s="117">
        <f t="shared" si="10"/>
        <v>0</v>
      </c>
      <c r="L371" s="117">
        <v>893</v>
      </c>
      <c r="M371" s="123">
        <f t="shared" si="11"/>
        <v>11996</v>
      </c>
      <c r="N371" s="110"/>
      <c r="O371" s="118">
        <v>0</v>
      </c>
      <c r="P371" s="118">
        <v>0</v>
      </c>
      <c r="Q371" s="122">
        <v>0.09</v>
      </c>
      <c r="R371" s="122">
        <v>5.2702888037423779E-3</v>
      </c>
      <c r="S371" s="121">
        <v>0</v>
      </c>
      <c r="T371" s="110"/>
      <c r="U371" s="120">
        <v>273356</v>
      </c>
      <c r="V371" s="120">
        <v>0</v>
      </c>
      <c r="W371" s="120">
        <v>0</v>
      </c>
      <c r="X371" s="120">
        <v>21985</v>
      </c>
      <c r="Y371" s="120">
        <v>295341</v>
      </c>
      <c r="Z371" s="119" t="e">
        <f>SUMIF($A$10:$A$938,$A371,$Y$10:$Y$938)+SUMIF('[2]17PJ'!$B$10:$K$889,$A371,'[2]17PJ'!K$10:$K$889)</f>
        <v>#VALUE!</v>
      </c>
      <c r="AB371" s="118">
        <v>0</v>
      </c>
      <c r="AC371" s="118">
        <v>0</v>
      </c>
      <c r="AD371" s="117">
        <v>0</v>
      </c>
      <c r="AE371" s="116"/>
    </row>
    <row r="372" spans="1:31" s="105" customFormat="1" x14ac:dyDescent="0.25">
      <c r="A372" s="125">
        <v>447</v>
      </c>
      <c r="B372" s="125">
        <v>447101187</v>
      </c>
      <c r="C372" s="124" t="s">
        <v>201</v>
      </c>
      <c r="D372" s="125">
        <v>101</v>
      </c>
      <c r="E372" s="124" t="s">
        <v>84</v>
      </c>
      <c r="F372" s="125">
        <v>187</v>
      </c>
      <c r="G372" s="124" t="s">
        <v>89</v>
      </c>
      <c r="H372" s="118">
        <v>4</v>
      </c>
      <c r="I372" s="117">
        <v>9610</v>
      </c>
      <c r="J372" s="117">
        <v>4573</v>
      </c>
      <c r="K372" s="117">
        <f t="shared" si="10"/>
        <v>0</v>
      </c>
      <c r="L372" s="117">
        <v>893</v>
      </c>
      <c r="M372" s="123">
        <f t="shared" si="11"/>
        <v>15076</v>
      </c>
      <c r="N372" s="110"/>
      <c r="O372" s="118">
        <v>0</v>
      </c>
      <c r="P372" s="118">
        <v>0</v>
      </c>
      <c r="Q372" s="122">
        <v>0.09</v>
      </c>
      <c r="R372" s="122">
        <v>4.0681762582639308E-3</v>
      </c>
      <c r="S372" s="121">
        <v>0</v>
      </c>
      <c r="T372" s="110"/>
      <c r="U372" s="120">
        <v>56732</v>
      </c>
      <c r="V372" s="120">
        <v>0</v>
      </c>
      <c r="W372" s="120">
        <v>0</v>
      </c>
      <c r="X372" s="120">
        <v>3572</v>
      </c>
      <c r="Y372" s="120">
        <v>60304</v>
      </c>
      <c r="Z372" s="119" t="e">
        <f>SUMIF($A$10:$A$938,$A372,$Y$10:$Y$938)+SUMIF('[2]17PJ'!$B$10:$K$889,$A372,'[2]17PJ'!K$10:$K$889)</f>
        <v>#VALUE!</v>
      </c>
      <c r="AB372" s="118">
        <v>0</v>
      </c>
      <c r="AC372" s="118">
        <v>0</v>
      </c>
      <c r="AD372" s="117">
        <v>0</v>
      </c>
      <c r="AE372" s="116"/>
    </row>
    <row r="373" spans="1:31" s="105" customFormat="1" x14ac:dyDescent="0.25">
      <c r="A373" s="125">
        <v>447</v>
      </c>
      <c r="B373" s="125">
        <v>447101212</v>
      </c>
      <c r="C373" s="124" t="s">
        <v>201</v>
      </c>
      <c r="D373" s="125">
        <v>101</v>
      </c>
      <c r="E373" s="124" t="s">
        <v>84</v>
      </c>
      <c r="F373" s="125">
        <v>212</v>
      </c>
      <c r="G373" s="124" t="s">
        <v>41</v>
      </c>
      <c r="H373" s="118">
        <v>1</v>
      </c>
      <c r="I373" s="117">
        <v>8461</v>
      </c>
      <c r="J373" s="117">
        <v>1400</v>
      </c>
      <c r="K373" s="117">
        <f t="shared" si="10"/>
        <v>0</v>
      </c>
      <c r="L373" s="117">
        <v>893</v>
      </c>
      <c r="M373" s="123">
        <f t="shared" si="11"/>
        <v>10754</v>
      </c>
      <c r="N373" s="110"/>
      <c r="O373" s="118">
        <v>0</v>
      </c>
      <c r="P373" s="118">
        <v>0</v>
      </c>
      <c r="Q373" s="122">
        <v>0.09</v>
      </c>
      <c r="R373" s="122">
        <v>2.8285439308904835E-2</v>
      </c>
      <c r="S373" s="121">
        <v>0</v>
      </c>
      <c r="T373" s="110"/>
      <c r="U373" s="120">
        <v>9861</v>
      </c>
      <c r="V373" s="120">
        <v>0</v>
      </c>
      <c r="W373" s="120">
        <v>0</v>
      </c>
      <c r="X373" s="120">
        <v>893</v>
      </c>
      <c r="Y373" s="120">
        <v>10754</v>
      </c>
      <c r="Z373" s="119" t="e">
        <f>SUMIF($A$10:$A$938,$A373,$Y$10:$Y$938)+SUMIF('[2]17PJ'!$B$10:$K$889,$A373,'[2]17PJ'!K$10:$K$889)</f>
        <v>#VALUE!</v>
      </c>
      <c r="AB373" s="118">
        <v>0</v>
      </c>
      <c r="AC373" s="118">
        <v>0</v>
      </c>
      <c r="AD373" s="117">
        <v>0</v>
      </c>
      <c r="AE373" s="116"/>
    </row>
    <row r="374" spans="1:31" s="105" customFormat="1" x14ac:dyDescent="0.25">
      <c r="A374" s="125">
        <v>447</v>
      </c>
      <c r="B374" s="125">
        <v>447101214</v>
      </c>
      <c r="C374" s="124" t="s">
        <v>201</v>
      </c>
      <c r="D374" s="125">
        <v>101</v>
      </c>
      <c r="E374" s="124" t="s">
        <v>84</v>
      </c>
      <c r="F374" s="125">
        <v>214</v>
      </c>
      <c r="G374" s="124" t="s">
        <v>203</v>
      </c>
      <c r="H374" s="118">
        <v>1</v>
      </c>
      <c r="I374" s="117">
        <v>8461</v>
      </c>
      <c r="J374" s="117">
        <v>1556</v>
      </c>
      <c r="K374" s="117">
        <f t="shared" si="10"/>
        <v>0</v>
      </c>
      <c r="L374" s="117">
        <v>893</v>
      </c>
      <c r="M374" s="123">
        <f t="shared" si="11"/>
        <v>10910</v>
      </c>
      <c r="N374" s="110"/>
      <c r="O374" s="118">
        <v>0</v>
      </c>
      <c r="P374" s="118">
        <v>0</v>
      </c>
      <c r="Q374" s="122">
        <v>0.09</v>
      </c>
      <c r="R374" s="122">
        <v>7.0634958211383575E-4</v>
      </c>
      <c r="S374" s="121">
        <v>0</v>
      </c>
      <c r="T374" s="110"/>
      <c r="U374" s="120">
        <v>10017</v>
      </c>
      <c r="V374" s="120">
        <v>0</v>
      </c>
      <c r="W374" s="120">
        <v>0</v>
      </c>
      <c r="X374" s="120">
        <v>893</v>
      </c>
      <c r="Y374" s="120">
        <v>10910</v>
      </c>
      <c r="Z374" s="119" t="e">
        <f>SUMIF($A$10:$A$938,$A374,$Y$10:$Y$938)+SUMIF('[2]17PJ'!$B$10:$K$889,$A374,'[2]17PJ'!K$10:$K$889)</f>
        <v>#VALUE!</v>
      </c>
      <c r="AB374" s="118">
        <v>0</v>
      </c>
      <c r="AC374" s="118">
        <v>0</v>
      </c>
      <c r="AD374" s="117">
        <v>0</v>
      </c>
      <c r="AE374" s="116"/>
    </row>
    <row r="375" spans="1:31" s="105" customFormat="1" x14ac:dyDescent="0.25">
      <c r="A375" s="125">
        <v>447</v>
      </c>
      <c r="B375" s="125">
        <v>447101218</v>
      </c>
      <c r="C375" s="124" t="s">
        <v>201</v>
      </c>
      <c r="D375" s="125">
        <v>101</v>
      </c>
      <c r="E375" s="124" t="s">
        <v>84</v>
      </c>
      <c r="F375" s="125">
        <v>218</v>
      </c>
      <c r="G375" s="124" t="s">
        <v>193</v>
      </c>
      <c r="H375" s="118">
        <v>1</v>
      </c>
      <c r="I375" s="117">
        <v>12853</v>
      </c>
      <c r="J375" s="117">
        <v>4247</v>
      </c>
      <c r="K375" s="117">
        <f t="shared" si="10"/>
        <v>0</v>
      </c>
      <c r="L375" s="117">
        <v>893</v>
      </c>
      <c r="M375" s="123">
        <f t="shared" si="11"/>
        <v>17993</v>
      </c>
      <c r="N375" s="110"/>
      <c r="O375" s="118">
        <v>0</v>
      </c>
      <c r="P375" s="118">
        <v>0</v>
      </c>
      <c r="Q375" s="122">
        <v>0.09</v>
      </c>
      <c r="R375" s="122">
        <v>4.0541296305223004E-2</v>
      </c>
      <c r="S375" s="121">
        <v>0</v>
      </c>
      <c r="T375" s="110"/>
      <c r="U375" s="120">
        <v>17100</v>
      </c>
      <c r="V375" s="120">
        <v>0</v>
      </c>
      <c r="W375" s="120">
        <v>0</v>
      </c>
      <c r="X375" s="120">
        <v>893</v>
      </c>
      <c r="Y375" s="120">
        <v>17993</v>
      </c>
      <c r="Z375" s="119" t="e">
        <f>SUMIF($A$10:$A$938,$A375,$Y$10:$Y$938)+SUMIF('[2]17PJ'!$B$10:$K$889,$A375,'[2]17PJ'!K$10:$K$889)</f>
        <v>#VALUE!</v>
      </c>
      <c r="AB375" s="118">
        <v>0</v>
      </c>
      <c r="AC375" s="118">
        <v>0</v>
      </c>
      <c r="AD375" s="117">
        <v>0</v>
      </c>
      <c r="AE375" s="116"/>
    </row>
    <row r="376" spans="1:31" s="105" customFormat="1" x14ac:dyDescent="0.25">
      <c r="A376" s="125">
        <v>447</v>
      </c>
      <c r="B376" s="125">
        <v>447101220</v>
      </c>
      <c r="C376" s="124" t="s">
        <v>201</v>
      </c>
      <c r="D376" s="125">
        <v>101</v>
      </c>
      <c r="E376" s="124" t="s">
        <v>84</v>
      </c>
      <c r="F376" s="125">
        <v>220</v>
      </c>
      <c r="G376" s="124" t="s">
        <v>42</v>
      </c>
      <c r="H376" s="118">
        <v>1</v>
      </c>
      <c r="I376" s="117">
        <v>10633</v>
      </c>
      <c r="J376" s="117">
        <v>4328</v>
      </c>
      <c r="K376" s="117">
        <f t="shared" si="10"/>
        <v>0</v>
      </c>
      <c r="L376" s="117">
        <v>893</v>
      </c>
      <c r="M376" s="123">
        <f t="shared" si="11"/>
        <v>15854</v>
      </c>
      <c r="N376" s="110"/>
      <c r="O376" s="118">
        <v>0</v>
      </c>
      <c r="P376" s="118">
        <v>0</v>
      </c>
      <c r="Q376" s="122">
        <v>0.09</v>
      </c>
      <c r="R376" s="122">
        <v>1.1758606395051932E-2</v>
      </c>
      <c r="S376" s="121">
        <v>0</v>
      </c>
      <c r="T376" s="110"/>
      <c r="U376" s="120">
        <v>14961</v>
      </c>
      <c r="V376" s="120">
        <v>0</v>
      </c>
      <c r="W376" s="120">
        <v>0</v>
      </c>
      <c r="X376" s="120">
        <v>893</v>
      </c>
      <c r="Y376" s="120">
        <v>15854</v>
      </c>
      <c r="Z376" s="119" t="e">
        <f>SUMIF($A$10:$A$938,$A376,$Y$10:$Y$938)+SUMIF('[2]17PJ'!$B$10:$K$889,$A376,'[2]17PJ'!K$10:$K$889)</f>
        <v>#VALUE!</v>
      </c>
      <c r="AB376" s="118">
        <v>0</v>
      </c>
      <c r="AC376" s="118">
        <v>0</v>
      </c>
      <c r="AD376" s="117">
        <v>0</v>
      </c>
      <c r="AE376" s="116"/>
    </row>
    <row r="377" spans="1:31" s="105" customFormat="1" x14ac:dyDescent="0.25">
      <c r="A377" s="125">
        <v>447</v>
      </c>
      <c r="B377" s="125">
        <v>447101238</v>
      </c>
      <c r="C377" s="124" t="s">
        <v>201</v>
      </c>
      <c r="D377" s="125">
        <v>101</v>
      </c>
      <c r="E377" s="124" t="s">
        <v>84</v>
      </c>
      <c r="F377" s="125">
        <v>238</v>
      </c>
      <c r="G377" s="124" t="s">
        <v>194</v>
      </c>
      <c r="H377" s="118">
        <v>6</v>
      </c>
      <c r="I377" s="117">
        <v>9569</v>
      </c>
      <c r="J377" s="117">
        <v>5945</v>
      </c>
      <c r="K377" s="117">
        <f t="shared" si="10"/>
        <v>0</v>
      </c>
      <c r="L377" s="117">
        <v>893</v>
      </c>
      <c r="M377" s="123">
        <f t="shared" si="11"/>
        <v>16407</v>
      </c>
      <c r="N377" s="110"/>
      <c r="O377" s="118">
        <v>0</v>
      </c>
      <c r="P377" s="118">
        <v>0</v>
      </c>
      <c r="Q377" s="122">
        <v>0.09</v>
      </c>
      <c r="R377" s="122">
        <v>3.9682413776474898E-2</v>
      </c>
      <c r="S377" s="121">
        <v>0</v>
      </c>
      <c r="T377" s="110"/>
      <c r="U377" s="120">
        <v>93084</v>
      </c>
      <c r="V377" s="120">
        <v>0</v>
      </c>
      <c r="W377" s="120">
        <v>0</v>
      </c>
      <c r="X377" s="120">
        <v>5358</v>
      </c>
      <c r="Y377" s="120">
        <v>98442</v>
      </c>
      <c r="Z377" s="119" t="e">
        <f>SUMIF($A$10:$A$938,$A377,$Y$10:$Y$938)+SUMIF('[2]17PJ'!$B$10:$K$889,$A377,'[2]17PJ'!K$10:$K$889)</f>
        <v>#VALUE!</v>
      </c>
      <c r="AB377" s="118">
        <v>0</v>
      </c>
      <c r="AC377" s="118">
        <v>0</v>
      </c>
      <c r="AD377" s="117">
        <v>0</v>
      </c>
      <c r="AE377" s="116"/>
    </row>
    <row r="378" spans="1:31" s="105" customFormat="1" x14ac:dyDescent="0.25">
      <c r="A378" s="125">
        <v>447</v>
      </c>
      <c r="B378" s="125">
        <v>447101307</v>
      </c>
      <c r="C378" s="124" t="s">
        <v>201</v>
      </c>
      <c r="D378" s="125">
        <v>101</v>
      </c>
      <c r="E378" s="124" t="s">
        <v>84</v>
      </c>
      <c r="F378" s="125">
        <v>307</v>
      </c>
      <c r="G378" s="124" t="s">
        <v>76</v>
      </c>
      <c r="H378" s="118">
        <v>6.31</v>
      </c>
      <c r="I378" s="117">
        <v>8578</v>
      </c>
      <c r="J378" s="117">
        <v>3286</v>
      </c>
      <c r="K378" s="117">
        <f t="shared" si="10"/>
        <v>0</v>
      </c>
      <c r="L378" s="117">
        <v>893</v>
      </c>
      <c r="M378" s="123">
        <f t="shared" si="11"/>
        <v>12757</v>
      </c>
      <c r="N378" s="110"/>
      <c r="O378" s="118">
        <v>0</v>
      </c>
      <c r="P378" s="118">
        <v>0</v>
      </c>
      <c r="Q378" s="122">
        <v>0.09</v>
      </c>
      <c r="R378" s="122">
        <v>8.7315142483734912E-3</v>
      </c>
      <c r="S378" s="121">
        <v>0</v>
      </c>
      <c r="T378" s="110"/>
      <c r="U378" s="120">
        <v>74862</v>
      </c>
      <c r="V378" s="120">
        <v>0</v>
      </c>
      <c r="W378" s="120">
        <v>0</v>
      </c>
      <c r="X378" s="120">
        <v>5635</v>
      </c>
      <c r="Y378" s="120">
        <v>80497</v>
      </c>
      <c r="Z378" s="119" t="e">
        <f>SUMIF($A$10:$A$938,$A378,$Y$10:$Y$938)+SUMIF('[2]17PJ'!$B$10:$K$889,$A378,'[2]17PJ'!K$10:$K$889)</f>
        <v>#VALUE!</v>
      </c>
      <c r="AB378" s="118">
        <v>0</v>
      </c>
      <c r="AC378" s="118">
        <v>0</v>
      </c>
      <c r="AD378" s="117">
        <v>0</v>
      </c>
      <c r="AE378" s="116"/>
    </row>
    <row r="379" spans="1:31" s="105" customFormat="1" x14ac:dyDescent="0.25">
      <c r="A379" s="125">
        <v>447</v>
      </c>
      <c r="B379" s="125">
        <v>447101350</v>
      </c>
      <c r="C379" s="124" t="s">
        <v>201</v>
      </c>
      <c r="D379" s="125">
        <v>101</v>
      </c>
      <c r="E379" s="124" t="s">
        <v>84</v>
      </c>
      <c r="F379" s="125">
        <v>350</v>
      </c>
      <c r="G379" s="124" t="s">
        <v>197</v>
      </c>
      <c r="H379" s="118">
        <v>12.61</v>
      </c>
      <c r="I379" s="117">
        <v>8971</v>
      </c>
      <c r="J379" s="117">
        <v>5259</v>
      </c>
      <c r="K379" s="117">
        <f t="shared" si="10"/>
        <v>0</v>
      </c>
      <c r="L379" s="117">
        <v>893</v>
      </c>
      <c r="M379" s="123">
        <f t="shared" si="11"/>
        <v>15123</v>
      </c>
      <c r="N379" s="110"/>
      <c r="O379" s="118">
        <v>0</v>
      </c>
      <c r="P379" s="118">
        <v>0</v>
      </c>
      <c r="Q379" s="122">
        <v>0.09</v>
      </c>
      <c r="R379" s="122">
        <v>2.3892725026822693E-2</v>
      </c>
      <c r="S379" s="121">
        <v>0</v>
      </c>
      <c r="T379" s="110"/>
      <c r="U379" s="120">
        <v>179440</v>
      </c>
      <c r="V379" s="120">
        <v>0</v>
      </c>
      <c r="W379" s="120">
        <v>0</v>
      </c>
      <c r="X379" s="120">
        <v>11260</v>
      </c>
      <c r="Y379" s="120">
        <v>190700</v>
      </c>
      <c r="Z379" s="119" t="e">
        <f>SUMIF($A$10:$A$938,$A379,$Y$10:$Y$938)+SUMIF('[2]17PJ'!$B$10:$K$889,$A379,'[2]17PJ'!K$10:$K$889)</f>
        <v>#VALUE!</v>
      </c>
      <c r="AB379" s="118">
        <v>0</v>
      </c>
      <c r="AC379" s="118">
        <v>0</v>
      </c>
      <c r="AD379" s="117">
        <v>0</v>
      </c>
      <c r="AE379" s="116"/>
    </row>
    <row r="380" spans="1:31" s="105" customFormat="1" x14ac:dyDescent="0.25">
      <c r="A380" s="125">
        <v>447</v>
      </c>
      <c r="B380" s="125">
        <v>447101622</v>
      </c>
      <c r="C380" s="124" t="s">
        <v>201</v>
      </c>
      <c r="D380" s="125">
        <v>101</v>
      </c>
      <c r="E380" s="124" t="s">
        <v>84</v>
      </c>
      <c r="F380" s="125">
        <v>622</v>
      </c>
      <c r="G380" s="124" t="s">
        <v>204</v>
      </c>
      <c r="H380" s="118">
        <v>2</v>
      </c>
      <c r="I380" s="117">
        <v>8789</v>
      </c>
      <c r="J380" s="117">
        <v>1634</v>
      </c>
      <c r="K380" s="117">
        <f t="shared" si="10"/>
        <v>0</v>
      </c>
      <c r="L380" s="117">
        <v>893</v>
      </c>
      <c r="M380" s="123">
        <f t="shared" si="11"/>
        <v>11316</v>
      </c>
      <c r="N380" s="110"/>
      <c r="O380" s="118">
        <v>0</v>
      </c>
      <c r="P380" s="118">
        <v>0</v>
      </c>
      <c r="Q380" s="122">
        <v>0.09</v>
      </c>
      <c r="R380" s="122">
        <v>9.8284430044808901E-4</v>
      </c>
      <c r="S380" s="121">
        <v>0</v>
      </c>
      <c r="T380" s="110"/>
      <c r="U380" s="120">
        <v>20846</v>
      </c>
      <c r="V380" s="120">
        <v>0</v>
      </c>
      <c r="W380" s="120">
        <v>0</v>
      </c>
      <c r="X380" s="120">
        <v>1786</v>
      </c>
      <c r="Y380" s="120">
        <v>22632</v>
      </c>
      <c r="Z380" s="119" t="e">
        <f>SUMIF($A$10:$A$938,$A380,$Y$10:$Y$938)+SUMIF('[2]17PJ'!$B$10:$K$889,$A380,'[2]17PJ'!K$10:$K$889)</f>
        <v>#VALUE!</v>
      </c>
      <c r="AB380" s="118">
        <v>0</v>
      </c>
      <c r="AC380" s="118">
        <v>0</v>
      </c>
      <c r="AD380" s="117">
        <v>0</v>
      </c>
      <c r="AE380" s="116"/>
    </row>
    <row r="381" spans="1:31" s="105" customFormat="1" x14ac:dyDescent="0.25">
      <c r="A381" s="125">
        <v>447</v>
      </c>
      <c r="B381" s="125">
        <v>447101690</v>
      </c>
      <c r="C381" s="124" t="s">
        <v>201</v>
      </c>
      <c r="D381" s="125">
        <v>101</v>
      </c>
      <c r="E381" s="124" t="s">
        <v>84</v>
      </c>
      <c r="F381" s="125">
        <v>690</v>
      </c>
      <c r="G381" s="124" t="s">
        <v>200</v>
      </c>
      <c r="H381" s="118">
        <v>7.33</v>
      </c>
      <c r="I381" s="117">
        <v>8461</v>
      </c>
      <c r="J381" s="117">
        <v>2460</v>
      </c>
      <c r="K381" s="117">
        <f t="shared" si="10"/>
        <v>0</v>
      </c>
      <c r="L381" s="117">
        <v>893</v>
      </c>
      <c r="M381" s="123">
        <f t="shared" si="11"/>
        <v>11814</v>
      </c>
      <c r="N381" s="110"/>
      <c r="O381" s="118">
        <v>0</v>
      </c>
      <c r="P381" s="118">
        <v>0</v>
      </c>
      <c r="Q381" s="122">
        <v>0.09</v>
      </c>
      <c r="R381" s="122">
        <v>7.2871509600509424E-3</v>
      </c>
      <c r="S381" s="121">
        <v>0</v>
      </c>
      <c r="T381" s="110"/>
      <c r="U381" s="120">
        <v>80051</v>
      </c>
      <c r="V381" s="120">
        <v>0</v>
      </c>
      <c r="W381" s="120">
        <v>0</v>
      </c>
      <c r="X381" s="120">
        <v>6546</v>
      </c>
      <c r="Y381" s="120">
        <v>86597</v>
      </c>
      <c r="Z381" s="119" t="e">
        <f>SUMIF($A$10:$A$938,$A381,$Y$10:$Y$938)+SUMIF('[2]17PJ'!$B$10:$K$889,$A381,'[2]17PJ'!K$10:$K$889)</f>
        <v>#VALUE!</v>
      </c>
      <c r="AB381" s="118">
        <v>0</v>
      </c>
      <c r="AC381" s="118">
        <v>0</v>
      </c>
      <c r="AD381" s="117">
        <v>0</v>
      </c>
      <c r="AE381" s="116"/>
    </row>
    <row r="382" spans="1:31" s="105" customFormat="1" x14ac:dyDescent="0.25">
      <c r="A382" s="125">
        <v>449</v>
      </c>
      <c r="B382" s="125">
        <v>449035016</v>
      </c>
      <c r="C382" s="124" t="s">
        <v>205</v>
      </c>
      <c r="D382" s="125">
        <v>35</v>
      </c>
      <c r="E382" s="124" t="s">
        <v>22</v>
      </c>
      <c r="F382" s="125">
        <v>16</v>
      </c>
      <c r="G382" s="124" t="s">
        <v>187</v>
      </c>
      <c r="H382" s="118">
        <v>0.14000000000000001</v>
      </c>
      <c r="I382" s="117">
        <v>11118</v>
      </c>
      <c r="J382" s="117">
        <v>469</v>
      </c>
      <c r="K382" s="117">
        <f t="shared" si="10"/>
        <v>0</v>
      </c>
      <c r="L382" s="117">
        <v>893</v>
      </c>
      <c r="M382" s="123">
        <f t="shared" si="11"/>
        <v>12480</v>
      </c>
      <c r="N382" s="110"/>
      <c r="O382" s="118">
        <v>0</v>
      </c>
      <c r="P382" s="118">
        <v>0</v>
      </c>
      <c r="Q382" s="122">
        <v>0.09</v>
      </c>
      <c r="R382" s="122">
        <v>4.4099835533242523E-2</v>
      </c>
      <c r="S382" s="121">
        <v>0</v>
      </c>
      <c r="T382" s="110"/>
      <c r="U382" s="120">
        <v>1622</v>
      </c>
      <c r="V382" s="120">
        <v>0</v>
      </c>
      <c r="W382" s="120">
        <v>0</v>
      </c>
      <c r="X382" s="120">
        <v>125</v>
      </c>
      <c r="Y382" s="120">
        <v>1747</v>
      </c>
      <c r="Z382" s="119" t="e">
        <f>SUMIF($A$10:$A$938,$A382,$Y$10:$Y$938)+SUMIF('[2]17PJ'!$B$10:$K$889,$A382,'[2]17PJ'!K$10:$K$889)</f>
        <v>#VALUE!</v>
      </c>
      <c r="AB382" s="118">
        <v>0</v>
      </c>
      <c r="AC382" s="118">
        <v>0</v>
      </c>
      <c r="AD382" s="117">
        <v>0</v>
      </c>
      <c r="AE382" s="116"/>
    </row>
    <row r="383" spans="1:31" s="105" customFormat="1" x14ac:dyDescent="0.25">
      <c r="A383" s="125">
        <v>449</v>
      </c>
      <c r="B383" s="125">
        <v>449035035</v>
      </c>
      <c r="C383" s="124" t="s">
        <v>205</v>
      </c>
      <c r="D383" s="125">
        <v>35</v>
      </c>
      <c r="E383" s="124" t="s">
        <v>22</v>
      </c>
      <c r="F383" s="125">
        <v>35</v>
      </c>
      <c r="G383" s="124" t="s">
        <v>22</v>
      </c>
      <c r="H383" s="118">
        <v>678.87000000000023</v>
      </c>
      <c r="I383" s="117">
        <v>10944</v>
      </c>
      <c r="J383" s="117">
        <v>3847</v>
      </c>
      <c r="K383" s="117">
        <f t="shared" si="10"/>
        <v>0</v>
      </c>
      <c r="L383" s="117">
        <v>893</v>
      </c>
      <c r="M383" s="123">
        <f t="shared" si="11"/>
        <v>15684</v>
      </c>
      <c r="N383" s="110"/>
      <c r="O383" s="118">
        <v>0</v>
      </c>
      <c r="P383" s="118">
        <v>0</v>
      </c>
      <c r="Q383" s="122">
        <v>0.18</v>
      </c>
      <c r="R383" s="122">
        <v>0.14456084490991788</v>
      </c>
      <c r="S383" s="121">
        <v>0</v>
      </c>
      <c r="T383" s="110"/>
      <c r="U383" s="120">
        <v>10041160</v>
      </c>
      <c r="V383" s="120">
        <v>0</v>
      </c>
      <c r="W383" s="120">
        <v>0</v>
      </c>
      <c r="X383" s="120">
        <v>606230</v>
      </c>
      <c r="Y383" s="120">
        <v>10647390</v>
      </c>
      <c r="Z383" s="119" t="e">
        <f>SUMIF($A$10:$A$938,$A383,$Y$10:$Y$938)+SUMIF('[2]17PJ'!$B$10:$K$889,$A383,'[2]17PJ'!K$10:$K$889)</f>
        <v>#VALUE!</v>
      </c>
      <c r="AB383" s="118">
        <v>0</v>
      </c>
      <c r="AC383" s="118">
        <v>0</v>
      </c>
      <c r="AD383" s="117">
        <v>0</v>
      </c>
      <c r="AE383" s="116"/>
    </row>
    <row r="384" spans="1:31" s="105" customFormat="1" x14ac:dyDescent="0.25">
      <c r="A384" s="125">
        <v>449</v>
      </c>
      <c r="B384" s="125">
        <v>449035044</v>
      </c>
      <c r="C384" s="124" t="s">
        <v>205</v>
      </c>
      <c r="D384" s="125">
        <v>35</v>
      </c>
      <c r="E384" s="124" t="s">
        <v>22</v>
      </c>
      <c r="F384" s="125">
        <v>44</v>
      </c>
      <c r="G384" s="124" t="s">
        <v>35</v>
      </c>
      <c r="H384" s="118">
        <v>0.78</v>
      </c>
      <c r="I384" s="117">
        <v>15594</v>
      </c>
      <c r="J384" s="117">
        <v>357</v>
      </c>
      <c r="K384" s="117">
        <f t="shared" si="10"/>
        <v>0</v>
      </c>
      <c r="L384" s="117">
        <v>893</v>
      </c>
      <c r="M384" s="123">
        <f t="shared" si="11"/>
        <v>16844</v>
      </c>
      <c r="N384" s="110"/>
      <c r="O384" s="118">
        <v>0</v>
      </c>
      <c r="P384" s="118">
        <v>0</v>
      </c>
      <c r="Q384" s="122">
        <v>0.09</v>
      </c>
      <c r="R384" s="122">
        <v>4.5747299026763673E-2</v>
      </c>
      <c r="S384" s="121">
        <v>0</v>
      </c>
      <c r="T384" s="110"/>
      <c r="U384" s="120">
        <v>12442</v>
      </c>
      <c r="V384" s="120">
        <v>0</v>
      </c>
      <c r="W384" s="120">
        <v>0</v>
      </c>
      <c r="X384" s="120">
        <v>697</v>
      </c>
      <c r="Y384" s="120">
        <v>13139</v>
      </c>
      <c r="Z384" s="119" t="e">
        <f>SUMIF($A$10:$A$938,$A384,$Y$10:$Y$938)+SUMIF('[2]17PJ'!$B$10:$K$889,$A384,'[2]17PJ'!K$10:$K$889)</f>
        <v>#VALUE!</v>
      </c>
      <c r="AB384" s="118">
        <v>0</v>
      </c>
      <c r="AC384" s="118">
        <v>0</v>
      </c>
      <c r="AD384" s="117">
        <v>0</v>
      </c>
      <c r="AE384" s="116"/>
    </row>
    <row r="385" spans="1:31" s="105" customFormat="1" x14ac:dyDescent="0.25">
      <c r="A385" s="125">
        <v>449</v>
      </c>
      <c r="B385" s="125">
        <v>449035243</v>
      </c>
      <c r="C385" s="124" t="s">
        <v>205</v>
      </c>
      <c r="D385" s="125">
        <v>35</v>
      </c>
      <c r="E385" s="124" t="s">
        <v>22</v>
      </c>
      <c r="F385" s="125">
        <v>243</v>
      </c>
      <c r="G385" s="124" t="s">
        <v>74</v>
      </c>
      <c r="H385" s="118">
        <v>6</v>
      </c>
      <c r="I385" s="117">
        <v>12139</v>
      </c>
      <c r="J385" s="117">
        <v>2865</v>
      </c>
      <c r="K385" s="117">
        <f t="shared" si="10"/>
        <v>0</v>
      </c>
      <c r="L385" s="117">
        <v>893</v>
      </c>
      <c r="M385" s="123">
        <f t="shared" si="11"/>
        <v>15897</v>
      </c>
      <c r="N385" s="110"/>
      <c r="O385" s="118">
        <v>0</v>
      </c>
      <c r="P385" s="118">
        <v>0</v>
      </c>
      <c r="Q385" s="122">
        <v>0.09</v>
      </c>
      <c r="R385" s="122">
        <v>5.3763165448022874E-3</v>
      </c>
      <c r="S385" s="121">
        <v>0</v>
      </c>
      <c r="T385" s="110"/>
      <c r="U385" s="120">
        <v>90024</v>
      </c>
      <c r="V385" s="120">
        <v>0</v>
      </c>
      <c r="W385" s="120">
        <v>0</v>
      </c>
      <c r="X385" s="120">
        <v>5358</v>
      </c>
      <c r="Y385" s="120">
        <v>95382</v>
      </c>
      <c r="Z385" s="119" t="e">
        <f>SUMIF($A$10:$A$938,$A385,$Y$10:$Y$938)+SUMIF('[2]17PJ'!$B$10:$K$889,$A385,'[2]17PJ'!K$10:$K$889)</f>
        <v>#VALUE!</v>
      </c>
      <c r="AB385" s="118">
        <v>0</v>
      </c>
      <c r="AC385" s="118">
        <v>0</v>
      </c>
      <c r="AD385" s="117">
        <v>0</v>
      </c>
      <c r="AE385" s="116"/>
    </row>
    <row r="386" spans="1:31" s="105" customFormat="1" x14ac:dyDescent="0.25">
      <c r="A386" s="125">
        <v>449</v>
      </c>
      <c r="B386" s="125">
        <v>449035244</v>
      </c>
      <c r="C386" s="124" t="s">
        <v>205</v>
      </c>
      <c r="D386" s="125">
        <v>35</v>
      </c>
      <c r="E386" s="124" t="s">
        <v>22</v>
      </c>
      <c r="F386" s="125">
        <v>244</v>
      </c>
      <c r="G386" s="124" t="s">
        <v>43</v>
      </c>
      <c r="H386" s="118">
        <v>4</v>
      </c>
      <c r="I386" s="117">
        <v>9354</v>
      </c>
      <c r="J386" s="117">
        <v>3790</v>
      </c>
      <c r="K386" s="117">
        <f t="shared" si="10"/>
        <v>0</v>
      </c>
      <c r="L386" s="117">
        <v>893</v>
      </c>
      <c r="M386" s="123">
        <f t="shared" si="11"/>
        <v>14037</v>
      </c>
      <c r="N386" s="110"/>
      <c r="O386" s="118">
        <v>0</v>
      </c>
      <c r="P386" s="118">
        <v>0</v>
      </c>
      <c r="Q386" s="122">
        <v>0.18</v>
      </c>
      <c r="R386" s="122">
        <v>9.1081897987744451E-2</v>
      </c>
      <c r="S386" s="121">
        <v>0</v>
      </c>
      <c r="T386" s="110"/>
      <c r="U386" s="120">
        <v>52576</v>
      </c>
      <c r="V386" s="120">
        <v>0</v>
      </c>
      <c r="W386" s="120">
        <v>0</v>
      </c>
      <c r="X386" s="120">
        <v>3572</v>
      </c>
      <c r="Y386" s="120">
        <v>56148</v>
      </c>
      <c r="Z386" s="119" t="e">
        <f>SUMIF($A$10:$A$938,$A386,$Y$10:$Y$938)+SUMIF('[2]17PJ'!$B$10:$K$889,$A386,'[2]17PJ'!K$10:$K$889)</f>
        <v>#VALUE!</v>
      </c>
      <c r="AB386" s="118">
        <v>0</v>
      </c>
      <c r="AC386" s="118">
        <v>0</v>
      </c>
      <c r="AD386" s="117">
        <v>0</v>
      </c>
      <c r="AE386" s="116"/>
    </row>
    <row r="387" spans="1:31" s="105" customFormat="1" x14ac:dyDescent="0.25">
      <c r="A387" s="125">
        <v>449</v>
      </c>
      <c r="B387" s="125">
        <v>449035248</v>
      </c>
      <c r="C387" s="124" t="s">
        <v>205</v>
      </c>
      <c r="D387" s="125">
        <v>35</v>
      </c>
      <c r="E387" s="124" t="s">
        <v>22</v>
      </c>
      <c r="F387" s="125">
        <v>248</v>
      </c>
      <c r="G387" s="124" t="s">
        <v>30</v>
      </c>
      <c r="H387" s="118">
        <v>1</v>
      </c>
      <c r="I387" s="117">
        <v>11521</v>
      </c>
      <c r="J387" s="117">
        <v>1139</v>
      </c>
      <c r="K387" s="117">
        <f t="shared" si="10"/>
        <v>0</v>
      </c>
      <c r="L387" s="117">
        <v>893</v>
      </c>
      <c r="M387" s="123">
        <f t="shared" si="11"/>
        <v>13553</v>
      </c>
      <c r="N387" s="110"/>
      <c r="O387" s="118">
        <v>0</v>
      </c>
      <c r="P387" s="118">
        <v>0</v>
      </c>
      <c r="Q387" s="122">
        <v>0.09</v>
      </c>
      <c r="R387" s="122">
        <v>3.9140350816507199E-2</v>
      </c>
      <c r="S387" s="121">
        <v>0</v>
      </c>
      <c r="T387" s="110"/>
      <c r="U387" s="120">
        <v>12660</v>
      </c>
      <c r="V387" s="120">
        <v>0</v>
      </c>
      <c r="W387" s="120">
        <v>0</v>
      </c>
      <c r="X387" s="120">
        <v>893</v>
      </c>
      <c r="Y387" s="120">
        <v>13553</v>
      </c>
      <c r="Z387" s="119" t="e">
        <f>SUMIF($A$10:$A$938,$A387,$Y$10:$Y$938)+SUMIF('[2]17PJ'!$B$10:$K$889,$A387,'[2]17PJ'!K$10:$K$889)</f>
        <v>#VALUE!</v>
      </c>
      <c r="AB387" s="118">
        <v>0</v>
      </c>
      <c r="AC387" s="118">
        <v>0</v>
      </c>
      <c r="AD387" s="117">
        <v>0</v>
      </c>
      <c r="AE387" s="116"/>
    </row>
    <row r="388" spans="1:31" s="105" customFormat="1" x14ac:dyDescent="0.25">
      <c r="A388" s="125">
        <v>449</v>
      </c>
      <c r="B388" s="125">
        <v>449035285</v>
      </c>
      <c r="C388" s="124" t="s">
        <v>205</v>
      </c>
      <c r="D388" s="125">
        <v>35</v>
      </c>
      <c r="E388" s="124" t="s">
        <v>22</v>
      </c>
      <c r="F388" s="125">
        <v>285</v>
      </c>
      <c r="G388" s="124" t="s">
        <v>44</v>
      </c>
      <c r="H388" s="118">
        <v>5.4399999999999995</v>
      </c>
      <c r="I388" s="117">
        <v>9960</v>
      </c>
      <c r="J388" s="117">
        <v>3050</v>
      </c>
      <c r="K388" s="117">
        <f t="shared" si="10"/>
        <v>0</v>
      </c>
      <c r="L388" s="117">
        <v>893</v>
      </c>
      <c r="M388" s="123">
        <f t="shared" si="11"/>
        <v>13903</v>
      </c>
      <c r="N388" s="110"/>
      <c r="O388" s="118">
        <v>0</v>
      </c>
      <c r="P388" s="118">
        <v>0</v>
      </c>
      <c r="Q388" s="122">
        <v>0.09</v>
      </c>
      <c r="R388" s="122">
        <v>2.9773128157862844E-2</v>
      </c>
      <c r="S388" s="121">
        <v>0</v>
      </c>
      <c r="T388" s="110"/>
      <c r="U388" s="120">
        <v>70775</v>
      </c>
      <c r="V388" s="120">
        <v>0</v>
      </c>
      <c r="W388" s="120">
        <v>0</v>
      </c>
      <c r="X388" s="120">
        <v>4859</v>
      </c>
      <c r="Y388" s="120">
        <v>75634</v>
      </c>
      <c r="Z388" s="119" t="e">
        <f>SUMIF($A$10:$A$938,$A388,$Y$10:$Y$938)+SUMIF('[2]17PJ'!$B$10:$K$889,$A388,'[2]17PJ'!K$10:$K$889)</f>
        <v>#VALUE!</v>
      </c>
      <c r="AB388" s="118">
        <v>0</v>
      </c>
      <c r="AC388" s="118">
        <v>0</v>
      </c>
      <c r="AD388" s="117">
        <v>0</v>
      </c>
      <c r="AE388" s="116"/>
    </row>
    <row r="389" spans="1:31" s="105" customFormat="1" x14ac:dyDescent="0.25">
      <c r="A389" s="125">
        <v>449</v>
      </c>
      <c r="B389" s="125">
        <v>449035336</v>
      </c>
      <c r="C389" s="124" t="s">
        <v>205</v>
      </c>
      <c r="D389" s="125">
        <v>35</v>
      </c>
      <c r="E389" s="124" t="s">
        <v>22</v>
      </c>
      <c r="F389" s="125">
        <v>336</v>
      </c>
      <c r="G389" s="124" t="s">
        <v>48</v>
      </c>
      <c r="H389" s="118">
        <v>1</v>
      </c>
      <c r="I389" s="117">
        <v>14923</v>
      </c>
      <c r="J389" s="117">
        <v>2817</v>
      </c>
      <c r="K389" s="117">
        <f t="shared" si="10"/>
        <v>0</v>
      </c>
      <c r="L389" s="117">
        <v>893</v>
      </c>
      <c r="M389" s="123">
        <f t="shared" si="11"/>
        <v>18633</v>
      </c>
      <c r="N389" s="110"/>
      <c r="O389" s="118">
        <v>0</v>
      </c>
      <c r="P389" s="118">
        <v>0</v>
      </c>
      <c r="Q389" s="122">
        <v>0.09</v>
      </c>
      <c r="R389" s="122">
        <v>3.1548327319751546E-2</v>
      </c>
      <c r="S389" s="121">
        <v>0</v>
      </c>
      <c r="T389" s="110"/>
      <c r="U389" s="120">
        <v>17740</v>
      </c>
      <c r="V389" s="120">
        <v>0</v>
      </c>
      <c r="W389" s="120">
        <v>0</v>
      </c>
      <c r="X389" s="120">
        <v>893</v>
      </c>
      <c r="Y389" s="120">
        <v>18633</v>
      </c>
      <c r="Z389" s="119" t="e">
        <f>SUMIF($A$10:$A$938,$A389,$Y$10:$Y$938)+SUMIF('[2]17PJ'!$B$10:$K$889,$A389,'[2]17PJ'!K$10:$K$889)</f>
        <v>#VALUE!</v>
      </c>
      <c r="AB389" s="118">
        <v>0</v>
      </c>
      <c r="AC389" s="118">
        <v>0</v>
      </c>
      <c r="AD389" s="117">
        <v>0</v>
      </c>
      <c r="AE389" s="116"/>
    </row>
    <row r="390" spans="1:31" s="105" customFormat="1" x14ac:dyDescent="0.25">
      <c r="A390" s="125">
        <v>450</v>
      </c>
      <c r="B390" s="125">
        <v>450086008</v>
      </c>
      <c r="C390" s="124" t="s">
        <v>206</v>
      </c>
      <c r="D390" s="125">
        <v>86</v>
      </c>
      <c r="E390" s="124" t="s">
        <v>207</v>
      </c>
      <c r="F390" s="125">
        <v>8</v>
      </c>
      <c r="G390" s="124" t="s">
        <v>208</v>
      </c>
      <c r="H390" s="118">
        <v>7</v>
      </c>
      <c r="I390" s="117">
        <v>8379</v>
      </c>
      <c r="J390" s="117">
        <v>8524</v>
      </c>
      <c r="K390" s="117">
        <f t="shared" si="10"/>
        <v>0</v>
      </c>
      <c r="L390" s="117">
        <v>893</v>
      </c>
      <c r="M390" s="123">
        <f t="shared" si="11"/>
        <v>17796</v>
      </c>
      <c r="N390" s="110"/>
      <c r="O390" s="118">
        <v>0</v>
      </c>
      <c r="P390" s="118">
        <v>0</v>
      </c>
      <c r="Q390" s="122">
        <v>0.09</v>
      </c>
      <c r="R390" s="122">
        <v>6.1643466154284135E-2</v>
      </c>
      <c r="S390" s="121">
        <v>0</v>
      </c>
      <c r="T390" s="110"/>
      <c r="U390" s="120">
        <v>118321</v>
      </c>
      <c r="V390" s="120">
        <v>0</v>
      </c>
      <c r="W390" s="120">
        <v>0</v>
      </c>
      <c r="X390" s="120">
        <v>6251</v>
      </c>
      <c r="Y390" s="120">
        <v>124572</v>
      </c>
      <c r="Z390" s="119" t="e">
        <f>SUMIF($A$10:$A$938,$A390,$Y$10:$Y$938)+SUMIF('[2]17PJ'!$B$10:$K$889,$A390,'[2]17PJ'!K$10:$K$889)</f>
        <v>#VALUE!</v>
      </c>
      <c r="AB390" s="118">
        <v>0</v>
      </c>
      <c r="AC390" s="118">
        <v>0</v>
      </c>
      <c r="AD390" s="117">
        <v>0</v>
      </c>
      <c r="AE390" s="116"/>
    </row>
    <row r="391" spans="1:31" s="105" customFormat="1" x14ac:dyDescent="0.25">
      <c r="A391" s="125">
        <v>450</v>
      </c>
      <c r="B391" s="125">
        <v>450086086</v>
      </c>
      <c r="C391" s="124" t="s">
        <v>206</v>
      </c>
      <c r="D391" s="125">
        <v>86</v>
      </c>
      <c r="E391" s="124" t="s">
        <v>207</v>
      </c>
      <c r="F391" s="125">
        <v>86</v>
      </c>
      <c r="G391" s="124" t="s">
        <v>207</v>
      </c>
      <c r="H391" s="118">
        <v>57.99</v>
      </c>
      <c r="I391" s="117">
        <v>8872</v>
      </c>
      <c r="J391" s="117">
        <v>1375</v>
      </c>
      <c r="K391" s="117">
        <f t="shared" si="10"/>
        <v>0</v>
      </c>
      <c r="L391" s="117">
        <v>893</v>
      </c>
      <c r="M391" s="123">
        <f t="shared" si="11"/>
        <v>11140</v>
      </c>
      <c r="N391" s="110"/>
      <c r="O391" s="118">
        <v>0</v>
      </c>
      <c r="P391" s="118">
        <v>0</v>
      </c>
      <c r="Q391" s="122">
        <v>0.09</v>
      </c>
      <c r="R391" s="122">
        <v>4.9078426676073761E-2</v>
      </c>
      <c r="S391" s="121">
        <v>0</v>
      </c>
      <c r="T391" s="110"/>
      <c r="U391" s="120">
        <v>594229</v>
      </c>
      <c r="V391" s="120">
        <v>0</v>
      </c>
      <c r="W391" s="120">
        <v>0</v>
      </c>
      <c r="X391" s="120">
        <v>51791</v>
      </c>
      <c r="Y391" s="120">
        <v>646020</v>
      </c>
      <c r="Z391" s="119" t="e">
        <f>SUMIF($A$10:$A$938,$A391,$Y$10:$Y$938)+SUMIF('[2]17PJ'!$B$10:$K$889,$A391,'[2]17PJ'!K$10:$K$889)</f>
        <v>#VALUE!</v>
      </c>
      <c r="AB391" s="118">
        <v>0</v>
      </c>
      <c r="AC391" s="118">
        <v>0</v>
      </c>
      <c r="AD391" s="117">
        <v>0</v>
      </c>
      <c r="AE391" s="116"/>
    </row>
    <row r="392" spans="1:31" s="105" customFormat="1" x14ac:dyDescent="0.25">
      <c r="A392" s="125">
        <v>450</v>
      </c>
      <c r="B392" s="125">
        <v>450086117</v>
      </c>
      <c r="C392" s="124" t="s">
        <v>206</v>
      </c>
      <c r="D392" s="125">
        <v>86</v>
      </c>
      <c r="E392" s="124" t="s">
        <v>207</v>
      </c>
      <c r="F392" s="125">
        <v>117</v>
      </c>
      <c r="G392" s="124" t="s">
        <v>53</v>
      </c>
      <c r="H392" s="118">
        <v>2</v>
      </c>
      <c r="I392" s="117">
        <v>9964</v>
      </c>
      <c r="J392" s="117">
        <v>4656</v>
      </c>
      <c r="K392" s="117">
        <f t="shared" si="10"/>
        <v>0</v>
      </c>
      <c r="L392" s="117">
        <v>893</v>
      </c>
      <c r="M392" s="123">
        <f t="shared" si="11"/>
        <v>15513</v>
      </c>
      <c r="N392" s="110"/>
      <c r="O392" s="118">
        <v>0</v>
      </c>
      <c r="P392" s="118">
        <v>0</v>
      </c>
      <c r="Q392" s="122">
        <v>0.09</v>
      </c>
      <c r="R392" s="122">
        <v>7.9900331202081634E-2</v>
      </c>
      <c r="S392" s="121">
        <v>0</v>
      </c>
      <c r="T392" s="110"/>
      <c r="U392" s="120">
        <v>29240</v>
      </c>
      <c r="V392" s="120">
        <v>0</v>
      </c>
      <c r="W392" s="120">
        <v>0</v>
      </c>
      <c r="X392" s="120">
        <v>1786</v>
      </c>
      <c r="Y392" s="120">
        <v>31026</v>
      </c>
      <c r="Z392" s="119" t="e">
        <f>SUMIF($A$10:$A$938,$A392,$Y$10:$Y$938)+SUMIF('[2]17PJ'!$B$10:$K$889,$A392,'[2]17PJ'!K$10:$K$889)</f>
        <v>#VALUE!</v>
      </c>
      <c r="AB392" s="118">
        <v>0</v>
      </c>
      <c r="AC392" s="118">
        <v>0</v>
      </c>
      <c r="AD392" s="117">
        <v>0</v>
      </c>
      <c r="AE392" s="116"/>
    </row>
    <row r="393" spans="1:31" s="105" customFormat="1" x14ac:dyDescent="0.25">
      <c r="A393" s="125">
        <v>450</v>
      </c>
      <c r="B393" s="125">
        <v>450086127</v>
      </c>
      <c r="C393" s="124" t="s">
        <v>206</v>
      </c>
      <c r="D393" s="125">
        <v>86</v>
      </c>
      <c r="E393" s="124" t="s">
        <v>207</v>
      </c>
      <c r="F393" s="125">
        <v>127</v>
      </c>
      <c r="G393" s="124" t="s">
        <v>209</v>
      </c>
      <c r="H393" s="118">
        <v>8</v>
      </c>
      <c r="I393" s="117">
        <v>8400</v>
      </c>
      <c r="J393" s="117">
        <v>3531</v>
      </c>
      <c r="K393" s="117">
        <f t="shared" si="10"/>
        <v>0</v>
      </c>
      <c r="L393" s="117">
        <v>893</v>
      </c>
      <c r="M393" s="123">
        <f t="shared" si="11"/>
        <v>12824</v>
      </c>
      <c r="N393" s="110"/>
      <c r="O393" s="118">
        <v>0</v>
      </c>
      <c r="P393" s="118">
        <v>0</v>
      </c>
      <c r="Q393" s="122">
        <v>0.09</v>
      </c>
      <c r="R393" s="122">
        <v>2.210048407482948E-2</v>
      </c>
      <c r="S393" s="121">
        <v>0</v>
      </c>
      <c r="T393" s="110"/>
      <c r="U393" s="120">
        <v>95448</v>
      </c>
      <c r="V393" s="120">
        <v>0</v>
      </c>
      <c r="W393" s="120">
        <v>0</v>
      </c>
      <c r="X393" s="120">
        <v>7144</v>
      </c>
      <c r="Y393" s="120">
        <v>102592</v>
      </c>
      <c r="Z393" s="119" t="e">
        <f>SUMIF($A$10:$A$938,$A393,$Y$10:$Y$938)+SUMIF('[2]17PJ'!$B$10:$K$889,$A393,'[2]17PJ'!K$10:$K$889)</f>
        <v>#VALUE!</v>
      </c>
      <c r="AB393" s="118">
        <v>0</v>
      </c>
      <c r="AC393" s="118">
        <v>0</v>
      </c>
      <c r="AD393" s="117">
        <v>0</v>
      </c>
      <c r="AE393" s="116"/>
    </row>
    <row r="394" spans="1:31" s="105" customFormat="1" x14ac:dyDescent="0.25">
      <c r="A394" s="125">
        <v>450</v>
      </c>
      <c r="B394" s="125">
        <v>450086137</v>
      </c>
      <c r="C394" s="124" t="s">
        <v>206</v>
      </c>
      <c r="D394" s="125">
        <v>86</v>
      </c>
      <c r="E394" s="124" t="s">
        <v>207</v>
      </c>
      <c r="F394" s="125">
        <v>137</v>
      </c>
      <c r="G394" s="124" t="s">
        <v>210</v>
      </c>
      <c r="H394" s="118">
        <v>1</v>
      </c>
      <c r="I394" s="117">
        <v>12685</v>
      </c>
      <c r="J394" s="117">
        <v>21</v>
      </c>
      <c r="K394" s="117">
        <f t="shared" si="10"/>
        <v>0</v>
      </c>
      <c r="L394" s="117">
        <v>893</v>
      </c>
      <c r="M394" s="123">
        <f t="shared" si="11"/>
        <v>13599</v>
      </c>
      <c r="N394" s="110"/>
      <c r="O394" s="118">
        <v>0</v>
      </c>
      <c r="P394" s="118">
        <v>0</v>
      </c>
      <c r="Q394" s="122">
        <v>0.18</v>
      </c>
      <c r="R394" s="122">
        <v>0.11736259389397866</v>
      </c>
      <c r="S394" s="121">
        <v>0</v>
      </c>
      <c r="T394" s="110"/>
      <c r="U394" s="120">
        <v>12706</v>
      </c>
      <c r="V394" s="120">
        <v>0</v>
      </c>
      <c r="W394" s="120">
        <v>0</v>
      </c>
      <c r="X394" s="120">
        <v>894</v>
      </c>
      <c r="Y394" s="120">
        <v>13600</v>
      </c>
      <c r="Z394" s="119" t="e">
        <f>SUMIF($A$10:$A$938,$A394,$Y$10:$Y$938)+SUMIF('[2]17PJ'!$B$10:$K$889,$A394,'[2]17PJ'!K$10:$K$889)</f>
        <v>#VALUE!</v>
      </c>
      <c r="AB394" s="118">
        <v>0</v>
      </c>
      <c r="AC394" s="118">
        <v>0</v>
      </c>
      <c r="AD394" s="117">
        <v>0</v>
      </c>
      <c r="AE394" s="116"/>
    </row>
    <row r="395" spans="1:31" s="105" customFormat="1" x14ac:dyDescent="0.25">
      <c r="A395" s="125">
        <v>450</v>
      </c>
      <c r="B395" s="125">
        <v>450086210</v>
      </c>
      <c r="C395" s="124" t="s">
        <v>206</v>
      </c>
      <c r="D395" s="125">
        <v>86</v>
      </c>
      <c r="E395" s="124" t="s">
        <v>207</v>
      </c>
      <c r="F395" s="125">
        <v>210</v>
      </c>
      <c r="G395" s="124" t="s">
        <v>54</v>
      </c>
      <c r="H395" s="118">
        <v>99.5</v>
      </c>
      <c r="I395" s="117">
        <v>8599</v>
      </c>
      <c r="J395" s="117">
        <v>2911</v>
      </c>
      <c r="K395" s="117">
        <f t="shared" ref="K395:K458" si="12">IFERROR(V395/H395,0)</f>
        <v>0</v>
      </c>
      <c r="L395" s="117">
        <v>893</v>
      </c>
      <c r="M395" s="123">
        <f t="shared" ref="M395:M458" si="13">SUM(I395:L395)</f>
        <v>12403</v>
      </c>
      <c r="N395" s="110"/>
      <c r="O395" s="118">
        <v>0</v>
      </c>
      <c r="P395" s="118">
        <v>0</v>
      </c>
      <c r="Q395" s="122">
        <v>0.09</v>
      </c>
      <c r="R395" s="122">
        <v>5.999829214601949E-2</v>
      </c>
      <c r="S395" s="121">
        <v>0</v>
      </c>
      <c r="T395" s="110"/>
      <c r="U395" s="120">
        <v>1145245</v>
      </c>
      <c r="V395" s="120">
        <v>0</v>
      </c>
      <c r="W395" s="120">
        <v>0</v>
      </c>
      <c r="X395" s="120">
        <v>88869</v>
      </c>
      <c r="Y395" s="120">
        <v>1234114</v>
      </c>
      <c r="Z395" s="119" t="e">
        <f>SUMIF($A$10:$A$938,$A395,$Y$10:$Y$938)+SUMIF('[2]17PJ'!$B$10:$K$889,$A395,'[2]17PJ'!K$10:$K$889)</f>
        <v>#VALUE!</v>
      </c>
      <c r="AB395" s="118">
        <v>0</v>
      </c>
      <c r="AC395" s="118">
        <v>0</v>
      </c>
      <c r="AD395" s="117">
        <v>0</v>
      </c>
      <c r="AE395" s="116"/>
    </row>
    <row r="396" spans="1:31" s="105" customFormat="1" x14ac:dyDescent="0.25">
      <c r="A396" s="125">
        <v>450</v>
      </c>
      <c r="B396" s="125">
        <v>450086275</v>
      </c>
      <c r="C396" s="124" t="s">
        <v>206</v>
      </c>
      <c r="D396" s="125">
        <v>86</v>
      </c>
      <c r="E396" s="124" t="s">
        <v>207</v>
      </c>
      <c r="F396" s="125">
        <v>275</v>
      </c>
      <c r="G396" s="124" t="s">
        <v>211</v>
      </c>
      <c r="H396" s="118">
        <v>3.5</v>
      </c>
      <c r="I396" s="117">
        <v>8213</v>
      </c>
      <c r="J396" s="117">
        <v>1856</v>
      </c>
      <c r="K396" s="117">
        <f t="shared" si="12"/>
        <v>0</v>
      </c>
      <c r="L396" s="117">
        <v>893</v>
      </c>
      <c r="M396" s="123">
        <f t="shared" si="13"/>
        <v>10962</v>
      </c>
      <c r="N396" s="110"/>
      <c r="O396" s="118">
        <v>0</v>
      </c>
      <c r="P396" s="118">
        <v>0</v>
      </c>
      <c r="Q396" s="122">
        <v>0.09</v>
      </c>
      <c r="R396" s="122">
        <v>5.8980081571049217E-3</v>
      </c>
      <c r="S396" s="121">
        <v>0</v>
      </c>
      <c r="T396" s="110"/>
      <c r="U396" s="120">
        <v>35242</v>
      </c>
      <c r="V396" s="120">
        <v>0</v>
      </c>
      <c r="W396" s="120">
        <v>0</v>
      </c>
      <c r="X396" s="120">
        <v>3126</v>
      </c>
      <c r="Y396" s="120">
        <v>38368</v>
      </c>
      <c r="Z396" s="119" t="e">
        <f>SUMIF($A$10:$A$938,$A396,$Y$10:$Y$938)+SUMIF('[2]17PJ'!$B$10:$K$889,$A396,'[2]17PJ'!K$10:$K$889)</f>
        <v>#VALUE!</v>
      </c>
      <c r="AB396" s="118">
        <v>0</v>
      </c>
      <c r="AC396" s="118">
        <v>0</v>
      </c>
      <c r="AD396" s="117">
        <v>0</v>
      </c>
      <c r="AE396" s="116"/>
    </row>
    <row r="397" spans="1:31" s="105" customFormat="1" x14ac:dyDescent="0.25">
      <c r="A397" s="125">
        <v>450</v>
      </c>
      <c r="B397" s="125">
        <v>450086278</v>
      </c>
      <c r="C397" s="124" t="s">
        <v>206</v>
      </c>
      <c r="D397" s="125">
        <v>86</v>
      </c>
      <c r="E397" s="124" t="s">
        <v>207</v>
      </c>
      <c r="F397" s="125">
        <v>278</v>
      </c>
      <c r="G397" s="124" t="s">
        <v>212</v>
      </c>
      <c r="H397" s="118">
        <v>7</v>
      </c>
      <c r="I397" s="117">
        <v>9132</v>
      </c>
      <c r="J397" s="117">
        <v>2631</v>
      </c>
      <c r="K397" s="117">
        <f t="shared" si="12"/>
        <v>0</v>
      </c>
      <c r="L397" s="117">
        <v>893</v>
      </c>
      <c r="M397" s="123">
        <f t="shared" si="13"/>
        <v>12656</v>
      </c>
      <c r="N397" s="110"/>
      <c r="O397" s="118">
        <v>0</v>
      </c>
      <c r="P397" s="118">
        <v>0</v>
      </c>
      <c r="Q397" s="122">
        <v>0.09</v>
      </c>
      <c r="R397" s="122">
        <v>4.4371064609889412E-2</v>
      </c>
      <c r="S397" s="121">
        <v>0</v>
      </c>
      <c r="T397" s="110"/>
      <c r="U397" s="120">
        <v>82341</v>
      </c>
      <c r="V397" s="120">
        <v>0</v>
      </c>
      <c r="W397" s="120">
        <v>0</v>
      </c>
      <c r="X397" s="120">
        <v>6251</v>
      </c>
      <c r="Y397" s="120">
        <v>88592</v>
      </c>
      <c r="Z397" s="119" t="e">
        <f>SUMIF($A$10:$A$938,$A397,$Y$10:$Y$938)+SUMIF('[2]17PJ'!$B$10:$K$889,$A397,'[2]17PJ'!K$10:$K$889)</f>
        <v>#VALUE!</v>
      </c>
      <c r="AB397" s="118">
        <v>0</v>
      </c>
      <c r="AC397" s="118">
        <v>0</v>
      </c>
      <c r="AD397" s="117">
        <v>0</v>
      </c>
      <c r="AE397" s="116"/>
    </row>
    <row r="398" spans="1:31" s="105" customFormat="1" x14ac:dyDescent="0.25">
      <c r="A398" s="125">
        <v>450</v>
      </c>
      <c r="B398" s="125">
        <v>450086327</v>
      </c>
      <c r="C398" s="124" t="s">
        <v>206</v>
      </c>
      <c r="D398" s="125">
        <v>86</v>
      </c>
      <c r="E398" s="124" t="s">
        <v>207</v>
      </c>
      <c r="F398" s="125">
        <v>327</v>
      </c>
      <c r="G398" s="124" t="s">
        <v>213</v>
      </c>
      <c r="H398" s="118">
        <v>4</v>
      </c>
      <c r="I398" s="117">
        <v>8436</v>
      </c>
      <c r="J398" s="117">
        <v>6949</v>
      </c>
      <c r="K398" s="117">
        <f t="shared" si="12"/>
        <v>0</v>
      </c>
      <c r="L398" s="117">
        <v>893</v>
      </c>
      <c r="M398" s="123">
        <f t="shared" si="13"/>
        <v>16278</v>
      </c>
      <c r="N398" s="110"/>
      <c r="O398" s="118">
        <v>0</v>
      </c>
      <c r="P398" s="118">
        <v>0</v>
      </c>
      <c r="Q398" s="122">
        <v>0.09</v>
      </c>
      <c r="R398" s="122">
        <v>4.1565808140733559E-2</v>
      </c>
      <c r="S398" s="121">
        <v>0</v>
      </c>
      <c r="T398" s="110"/>
      <c r="U398" s="120">
        <v>61541</v>
      </c>
      <c r="V398" s="120">
        <v>0</v>
      </c>
      <c r="W398" s="120">
        <v>0</v>
      </c>
      <c r="X398" s="120">
        <v>3573</v>
      </c>
      <c r="Y398" s="120">
        <v>65114</v>
      </c>
      <c r="Z398" s="119" t="e">
        <f>SUMIF($A$10:$A$938,$A398,$Y$10:$Y$938)+SUMIF('[2]17PJ'!$B$10:$K$889,$A398,'[2]17PJ'!K$10:$K$889)</f>
        <v>#VALUE!</v>
      </c>
      <c r="AB398" s="118">
        <v>0</v>
      </c>
      <c r="AC398" s="118">
        <v>0</v>
      </c>
      <c r="AD398" s="117">
        <v>0</v>
      </c>
      <c r="AE398" s="116"/>
    </row>
    <row r="399" spans="1:31" s="105" customFormat="1" x14ac:dyDescent="0.25">
      <c r="A399" s="125">
        <v>450</v>
      </c>
      <c r="B399" s="125">
        <v>450086337</v>
      </c>
      <c r="C399" s="124" t="s">
        <v>206</v>
      </c>
      <c r="D399" s="125">
        <v>86</v>
      </c>
      <c r="E399" s="124" t="s">
        <v>207</v>
      </c>
      <c r="F399" s="125">
        <v>337</v>
      </c>
      <c r="G399" s="124" t="s">
        <v>214</v>
      </c>
      <c r="H399" s="118">
        <v>1</v>
      </c>
      <c r="I399" s="117">
        <v>8406</v>
      </c>
      <c r="J399" s="117">
        <v>10525</v>
      </c>
      <c r="K399" s="117">
        <f t="shared" si="12"/>
        <v>0</v>
      </c>
      <c r="L399" s="117">
        <v>893</v>
      </c>
      <c r="M399" s="123">
        <f t="shared" si="13"/>
        <v>19824</v>
      </c>
      <c r="N399" s="110"/>
      <c r="O399" s="118">
        <v>0</v>
      </c>
      <c r="P399" s="118">
        <v>0</v>
      </c>
      <c r="Q399" s="122">
        <v>0.09</v>
      </c>
      <c r="R399" s="122">
        <v>9.626293198012276E-3</v>
      </c>
      <c r="S399" s="121">
        <v>0</v>
      </c>
      <c r="T399" s="110"/>
      <c r="U399" s="120">
        <v>18931</v>
      </c>
      <c r="V399" s="120">
        <v>0</v>
      </c>
      <c r="W399" s="120">
        <v>0</v>
      </c>
      <c r="X399" s="120">
        <v>893</v>
      </c>
      <c r="Y399" s="120">
        <v>19824</v>
      </c>
      <c r="Z399" s="119" t="e">
        <f>SUMIF($A$10:$A$938,$A399,$Y$10:$Y$938)+SUMIF('[2]17PJ'!$B$10:$K$889,$A399,'[2]17PJ'!K$10:$K$889)</f>
        <v>#VALUE!</v>
      </c>
      <c r="AB399" s="118">
        <v>0</v>
      </c>
      <c r="AC399" s="118">
        <v>0</v>
      </c>
      <c r="AD399" s="117">
        <v>0</v>
      </c>
      <c r="AE399" s="116"/>
    </row>
    <row r="400" spans="1:31" s="105" customFormat="1" x14ac:dyDescent="0.25">
      <c r="A400" s="125">
        <v>450</v>
      </c>
      <c r="B400" s="125">
        <v>450086340</v>
      </c>
      <c r="C400" s="124" t="s">
        <v>206</v>
      </c>
      <c r="D400" s="125">
        <v>86</v>
      </c>
      <c r="E400" s="124" t="s">
        <v>207</v>
      </c>
      <c r="F400" s="125">
        <v>340</v>
      </c>
      <c r="G400" s="124" t="s">
        <v>215</v>
      </c>
      <c r="H400" s="118">
        <v>11.5</v>
      </c>
      <c r="I400" s="117">
        <v>8396</v>
      </c>
      <c r="J400" s="117">
        <v>6735</v>
      </c>
      <c r="K400" s="117">
        <f t="shared" si="12"/>
        <v>0</v>
      </c>
      <c r="L400" s="117">
        <v>893</v>
      </c>
      <c r="M400" s="123">
        <f t="shared" si="13"/>
        <v>16024</v>
      </c>
      <c r="N400" s="110"/>
      <c r="O400" s="118">
        <v>0</v>
      </c>
      <c r="P400" s="118">
        <v>0</v>
      </c>
      <c r="Q400" s="122">
        <v>0.09</v>
      </c>
      <c r="R400" s="122">
        <v>7.6316850404809192E-2</v>
      </c>
      <c r="S400" s="121">
        <v>0</v>
      </c>
      <c r="T400" s="110"/>
      <c r="U400" s="120">
        <v>174008</v>
      </c>
      <c r="V400" s="120">
        <v>0</v>
      </c>
      <c r="W400" s="120">
        <v>0</v>
      </c>
      <c r="X400" s="120">
        <v>10271</v>
      </c>
      <c r="Y400" s="120">
        <v>184279</v>
      </c>
      <c r="Z400" s="119" t="e">
        <f>SUMIF($A$10:$A$938,$A400,$Y$10:$Y$938)+SUMIF('[2]17PJ'!$B$10:$K$889,$A400,'[2]17PJ'!K$10:$K$889)</f>
        <v>#VALUE!</v>
      </c>
      <c r="AB400" s="118">
        <v>0</v>
      </c>
      <c r="AC400" s="118">
        <v>0</v>
      </c>
      <c r="AD400" s="117">
        <v>0</v>
      </c>
      <c r="AE400" s="116"/>
    </row>
    <row r="401" spans="1:31" s="105" customFormat="1" x14ac:dyDescent="0.25">
      <c r="A401" s="125">
        <v>450</v>
      </c>
      <c r="B401" s="125">
        <v>450086605</v>
      </c>
      <c r="C401" s="124" t="s">
        <v>206</v>
      </c>
      <c r="D401" s="125">
        <v>86</v>
      </c>
      <c r="E401" s="124" t="s">
        <v>207</v>
      </c>
      <c r="F401" s="125">
        <v>605</v>
      </c>
      <c r="G401" s="124" t="s">
        <v>216</v>
      </c>
      <c r="H401" s="118">
        <v>1</v>
      </c>
      <c r="I401" s="117">
        <v>10185</v>
      </c>
      <c r="J401" s="117">
        <v>7599</v>
      </c>
      <c r="K401" s="117">
        <f t="shared" si="12"/>
        <v>0</v>
      </c>
      <c r="L401" s="117">
        <v>893</v>
      </c>
      <c r="M401" s="123">
        <f t="shared" si="13"/>
        <v>18677</v>
      </c>
      <c r="N401" s="110"/>
      <c r="O401" s="118">
        <v>0</v>
      </c>
      <c r="P401" s="118">
        <v>0</v>
      </c>
      <c r="Q401" s="122">
        <v>0.09</v>
      </c>
      <c r="R401" s="122">
        <v>5.1759282375459084E-2</v>
      </c>
      <c r="S401" s="121">
        <v>0</v>
      </c>
      <c r="T401" s="110"/>
      <c r="U401" s="120">
        <v>17784</v>
      </c>
      <c r="V401" s="120">
        <v>0</v>
      </c>
      <c r="W401" s="120">
        <v>0</v>
      </c>
      <c r="X401" s="120">
        <v>893</v>
      </c>
      <c r="Y401" s="120">
        <v>18677</v>
      </c>
      <c r="Z401" s="119" t="e">
        <f>SUMIF($A$10:$A$938,$A401,$Y$10:$Y$938)+SUMIF('[2]17PJ'!$B$10:$K$889,$A401,'[2]17PJ'!K$10:$K$889)</f>
        <v>#VALUE!</v>
      </c>
      <c r="AB401" s="118">
        <v>0</v>
      </c>
      <c r="AC401" s="118">
        <v>0</v>
      </c>
      <c r="AD401" s="117">
        <v>0</v>
      </c>
      <c r="AE401" s="116"/>
    </row>
    <row r="402" spans="1:31" s="105" customFormat="1" x14ac:dyDescent="0.25">
      <c r="A402" s="125">
        <v>450</v>
      </c>
      <c r="B402" s="125">
        <v>450086632</v>
      </c>
      <c r="C402" s="124" t="s">
        <v>206</v>
      </c>
      <c r="D402" s="125">
        <v>86</v>
      </c>
      <c r="E402" s="124" t="s">
        <v>207</v>
      </c>
      <c r="F402" s="125">
        <v>632</v>
      </c>
      <c r="G402" s="124" t="s">
        <v>217</v>
      </c>
      <c r="H402" s="118">
        <v>2</v>
      </c>
      <c r="I402" s="117">
        <v>8332</v>
      </c>
      <c r="J402" s="117">
        <v>8008</v>
      </c>
      <c r="K402" s="117">
        <f t="shared" si="12"/>
        <v>0</v>
      </c>
      <c r="L402" s="117">
        <v>893</v>
      </c>
      <c r="M402" s="123">
        <f t="shared" si="13"/>
        <v>17233</v>
      </c>
      <c r="N402" s="110"/>
      <c r="O402" s="118">
        <v>0</v>
      </c>
      <c r="P402" s="118">
        <v>0</v>
      </c>
      <c r="Q402" s="122">
        <v>0.09</v>
      </c>
      <c r="R402" s="122">
        <v>1.3759501761199383E-2</v>
      </c>
      <c r="S402" s="121">
        <v>0</v>
      </c>
      <c r="T402" s="110"/>
      <c r="U402" s="120">
        <v>32680</v>
      </c>
      <c r="V402" s="120">
        <v>0</v>
      </c>
      <c r="W402" s="120">
        <v>0</v>
      </c>
      <c r="X402" s="120">
        <v>1786</v>
      </c>
      <c r="Y402" s="120">
        <v>34466</v>
      </c>
      <c r="Z402" s="119" t="e">
        <f>SUMIF($A$10:$A$938,$A402,$Y$10:$Y$938)+SUMIF('[2]17PJ'!$B$10:$K$889,$A402,'[2]17PJ'!K$10:$K$889)</f>
        <v>#VALUE!</v>
      </c>
      <c r="AB402" s="118">
        <v>0</v>
      </c>
      <c r="AC402" s="118">
        <v>0</v>
      </c>
      <c r="AD402" s="117">
        <v>0</v>
      </c>
      <c r="AE402" s="116"/>
    </row>
    <row r="403" spans="1:31" s="105" customFormat="1" x14ac:dyDescent="0.25">
      <c r="A403" s="125">
        <v>450</v>
      </c>
      <c r="B403" s="125">
        <v>450086674</v>
      </c>
      <c r="C403" s="124" t="s">
        <v>206</v>
      </c>
      <c r="D403" s="125">
        <v>86</v>
      </c>
      <c r="E403" s="124" t="s">
        <v>207</v>
      </c>
      <c r="F403" s="125">
        <v>674</v>
      </c>
      <c r="G403" s="124" t="s">
        <v>57</v>
      </c>
      <c r="H403" s="118">
        <v>1</v>
      </c>
      <c r="I403" s="117">
        <v>10765</v>
      </c>
      <c r="J403" s="117">
        <v>4787</v>
      </c>
      <c r="K403" s="117">
        <f t="shared" si="12"/>
        <v>0</v>
      </c>
      <c r="L403" s="117">
        <v>893</v>
      </c>
      <c r="M403" s="123">
        <f t="shared" si="13"/>
        <v>16445</v>
      </c>
      <c r="N403" s="110"/>
      <c r="O403" s="118">
        <v>0</v>
      </c>
      <c r="P403" s="118">
        <v>0</v>
      </c>
      <c r="Q403" s="122">
        <v>0.09</v>
      </c>
      <c r="R403" s="122">
        <v>4.7577753757626573E-2</v>
      </c>
      <c r="S403" s="121">
        <v>0</v>
      </c>
      <c r="T403" s="110"/>
      <c r="U403" s="120">
        <v>15552</v>
      </c>
      <c r="V403" s="120">
        <v>0</v>
      </c>
      <c r="W403" s="120">
        <v>0</v>
      </c>
      <c r="X403" s="120">
        <v>894</v>
      </c>
      <c r="Y403" s="120">
        <v>16446</v>
      </c>
      <c r="Z403" s="119" t="e">
        <f>SUMIF($A$10:$A$938,$A403,$Y$10:$Y$938)+SUMIF('[2]17PJ'!$B$10:$K$889,$A403,'[2]17PJ'!K$10:$K$889)</f>
        <v>#VALUE!</v>
      </c>
      <c r="AB403" s="118">
        <v>0</v>
      </c>
      <c r="AC403" s="118">
        <v>0</v>
      </c>
      <c r="AD403" s="117">
        <v>0</v>
      </c>
      <c r="AE403" s="116"/>
    </row>
    <row r="404" spans="1:31" s="105" customFormat="1" x14ac:dyDescent="0.25">
      <c r="A404" s="125">
        <v>450</v>
      </c>
      <c r="B404" s="125">
        <v>450086683</v>
      </c>
      <c r="C404" s="124" t="s">
        <v>206</v>
      </c>
      <c r="D404" s="125">
        <v>86</v>
      </c>
      <c r="E404" s="124" t="s">
        <v>207</v>
      </c>
      <c r="F404" s="125">
        <v>683</v>
      </c>
      <c r="G404" s="124" t="s">
        <v>58</v>
      </c>
      <c r="H404" s="118">
        <v>10.5</v>
      </c>
      <c r="I404" s="117">
        <v>8094</v>
      </c>
      <c r="J404" s="117">
        <v>5650</v>
      </c>
      <c r="K404" s="117">
        <f t="shared" si="12"/>
        <v>0</v>
      </c>
      <c r="L404" s="117">
        <v>893</v>
      </c>
      <c r="M404" s="123">
        <f t="shared" si="13"/>
        <v>14637</v>
      </c>
      <c r="N404" s="110"/>
      <c r="O404" s="118">
        <v>0</v>
      </c>
      <c r="P404" s="118">
        <v>0</v>
      </c>
      <c r="Q404" s="122">
        <v>0.09</v>
      </c>
      <c r="R404" s="122">
        <v>2.9567276420581011E-2</v>
      </c>
      <c r="S404" s="121">
        <v>0</v>
      </c>
      <c r="T404" s="110"/>
      <c r="U404" s="120">
        <v>144312</v>
      </c>
      <c r="V404" s="120">
        <v>0</v>
      </c>
      <c r="W404" s="120">
        <v>0</v>
      </c>
      <c r="X404" s="120">
        <v>9378</v>
      </c>
      <c r="Y404" s="120">
        <v>153690</v>
      </c>
      <c r="Z404" s="119" t="e">
        <f>SUMIF($A$10:$A$938,$A404,$Y$10:$Y$938)+SUMIF('[2]17PJ'!$B$10:$K$889,$A404,'[2]17PJ'!K$10:$K$889)</f>
        <v>#VALUE!</v>
      </c>
      <c r="AB404" s="118">
        <v>0</v>
      </c>
      <c r="AC404" s="118">
        <v>0</v>
      </c>
      <c r="AD404" s="117">
        <v>0</v>
      </c>
      <c r="AE404" s="116"/>
    </row>
    <row r="405" spans="1:31" s="105" customFormat="1" x14ac:dyDescent="0.25">
      <c r="A405" s="125">
        <v>450</v>
      </c>
      <c r="B405" s="125">
        <v>450086717</v>
      </c>
      <c r="C405" s="124" t="s">
        <v>206</v>
      </c>
      <c r="D405" s="125">
        <v>86</v>
      </c>
      <c r="E405" s="124" t="s">
        <v>207</v>
      </c>
      <c r="F405" s="125">
        <v>717</v>
      </c>
      <c r="G405" s="124" t="s">
        <v>59</v>
      </c>
      <c r="H405" s="118">
        <v>1</v>
      </c>
      <c r="I405" s="117">
        <v>10533</v>
      </c>
      <c r="J405" s="117">
        <v>5013</v>
      </c>
      <c r="K405" s="117">
        <f t="shared" si="12"/>
        <v>0</v>
      </c>
      <c r="L405" s="117">
        <v>893</v>
      </c>
      <c r="M405" s="123">
        <f t="shared" si="13"/>
        <v>16439</v>
      </c>
      <c r="N405" s="110"/>
      <c r="O405" s="118">
        <v>0</v>
      </c>
      <c r="P405" s="118">
        <v>0</v>
      </c>
      <c r="Q405" s="122">
        <v>0.09</v>
      </c>
      <c r="R405" s="122">
        <v>5.1445230338501832E-2</v>
      </c>
      <c r="S405" s="121">
        <v>0</v>
      </c>
      <c r="T405" s="110"/>
      <c r="U405" s="120">
        <v>15546</v>
      </c>
      <c r="V405" s="120">
        <v>0</v>
      </c>
      <c r="W405" s="120">
        <v>0</v>
      </c>
      <c r="X405" s="120">
        <v>894</v>
      </c>
      <c r="Y405" s="120">
        <v>16440</v>
      </c>
      <c r="Z405" s="119" t="e">
        <f>SUMIF($A$10:$A$938,$A405,$Y$10:$Y$938)+SUMIF('[2]17PJ'!$B$10:$K$889,$A405,'[2]17PJ'!K$10:$K$889)</f>
        <v>#VALUE!</v>
      </c>
      <c r="AB405" s="118">
        <v>0</v>
      </c>
      <c r="AC405" s="118">
        <v>0</v>
      </c>
      <c r="AD405" s="117">
        <v>0</v>
      </c>
      <c r="AE405" s="116"/>
    </row>
    <row r="406" spans="1:31" s="105" customFormat="1" x14ac:dyDescent="0.25">
      <c r="A406" s="125">
        <v>453</v>
      </c>
      <c r="B406" s="125">
        <v>453137005</v>
      </c>
      <c r="C406" s="124" t="s">
        <v>218</v>
      </c>
      <c r="D406" s="125">
        <v>137</v>
      </c>
      <c r="E406" s="124" t="s">
        <v>210</v>
      </c>
      <c r="F406" s="125">
        <v>5</v>
      </c>
      <c r="G406" s="124" t="s">
        <v>219</v>
      </c>
      <c r="H406" s="118">
        <v>1</v>
      </c>
      <c r="I406" s="117">
        <v>10585</v>
      </c>
      <c r="J406" s="117">
        <v>4260</v>
      </c>
      <c r="K406" s="117">
        <f t="shared" si="12"/>
        <v>0</v>
      </c>
      <c r="L406" s="117">
        <v>893</v>
      </c>
      <c r="M406" s="123">
        <f t="shared" si="13"/>
        <v>15738</v>
      </c>
      <c r="N406" s="110"/>
      <c r="O406" s="118">
        <v>6.8329347454718222E-4</v>
      </c>
      <c r="P406" s="118">
        <v>0</v>
      </c>
      <c r="Q406" s="122">
        <v>0.09</v>
      </c>
      <c r="R406" s="122">
        <v>4.1027118156097744E-3</v>
      </c>
      <c r="S406" s="121">
        <v>0</v>
      </c>
      <c r="T406" s="110"/>
      <c r="U406" s="120">
        <v>14835</v>
      </c>
      <c r="V406" s="120">
        <v>0</v>
      </c>
      <c r="W406" s="120">
        <v>0</v>
      </c>
      <c r="X406" s="120">
        <v>892</v>
      </c>
      <c r="Y406" s="120">
        <v>15727</v>
      </c>
      <c r="Z406" s="119" t="e">
        <f>SUMIF($A$10:$A$938,$A406,$Y$10:$Y$938)+SUMIF('[2]17PJ'!$B$10:$K$889,$A406,'[2]17PJ'!K$10:$K$889)</f>
        <v>#VALUE!</v>
      </c>
      <c r="AB406" s="118">
        <v>0</v>
      </c>
      <c r="AC406" s="118">
        <v>0</v>
      </c>
      <c r="AD406" s="117">
        <v>0</v>
      </c>
      <c r="AE406" s="116"/>
    </row>
    <row r="407" spans="1:31" s="105" customFormat="1" x14ac:dyDescent="0.25">
      <c r="A407" s="125">
        <v>453</v>
      </c>
      <c r="B407" s="125">
        <v>453137061</v>
      </c>
      <c r="C407" s="124" t="s">
        <v>218</v>
      </c>
      <c r="D407" s="125">
        <v>137</v>
      </c>
      <c r="E407" s="124" t="s">
        <v>210</v>
      </c>
      <c r="F407" s="125">
        <v>61</v>
      </c>
      <c r="G407" s="124" t="s">
        <v>170</v>
      </c>
      <c r="H407" s="118">
        <v>55.91</v>
      </c>
      <c r="I407" s="117">
        <v>11825</v>
      </c>
      <c r="J407" s="117">
        <v>494</v>
      </c>
      <c r="K407" s="117">
        <f t="shared" si="12"/>
        <v>0</v>
      </c>
      <c r="L407" s="117">
        <v>893</v>
      </c>
      <c r="M407" s="123">
        <f t="shared" si="13"/>
        <v>13212</v>
      </c>
      <c r="N407" s="110"/>
      <c r="O407" s="118">
        <v>3.820293816193291E-2</v>
      </c>
      <c r="P407" s="118">
        <v>0</v>
      </c>
      <c r="Q407" s="122">
        <v>0.09</v>
      </c>
      <c r="R407" s="122">
        <v>3.1614984004721104E-2</v>
      </c>
      <c r="S407" s="121">
        <v>0</v>
      </c>
      <c r="T407" s="110"/>
      <c r="U407" s="120">
        <v>688305</v>
      </c>
      <c r="V407" s="120">
        <v>0</v>
      </c>
      <c r="W407" s="120">
        <v>0</v>
      </c>
      <c r="X407" s="120">
        <v>49874</v>
      </c>
      <c r="Y407" s="120">
        <v>738179</v>
      </c>
      <c r="Z407" s="119" t="e">
        <f>SUMIF($A$10:$A$938,$A407,$Y$10:$Y$938)+SUMIF('[2]17PJ'!$B$10:$K$889,$A407,'[2]17PJ'!K$10:$K$889)</f>
        <v>#VALUE!</v>
      </c>
      <c r="AB407" s="118">
        <v>0</v>
      </c>
      <c r="AC407" s="118">
        <v>0</v>
      </c>
      <c r="AD407" s="117">
        <v>0</v>
      </c>
      <c r="AE407" s="116"/>
    </row>
    <row r="408" spans="1:31" s="105" customFormat="1" x14ac:dyDescent="0.25">
      <c r="A408" s="125">
        <v>453</v>
      </c>
      <c r="B408" s="125">
        <v>453137086</v>
      </c>
      <c r="C408" s="124" t="s">
        <v>218</v>
      </c>
      <c r="D408" s="125">
        <v>137</v>
      </c>
      <c r="E408" s="124" t="s">
        <v>210</v>
      </c>
      <c r="F408" s="125">
        <v>86</v>
      </c>
      <c r="G408" s="124" t="s">
        <v>207</v>
      </c>
      <c r="H408" s="118">
        <v>4</v>
      </c>
      <c r="I408" s="117">
        <v>10466</v>
      </c>
      <c r="J408" s="117">
        <v>1622</v>
      </c>
      <c r="K408" s="117">
        <f t="shared" si="12"/>
        <v>0</v>
      </c>
      <c r="L408" s="117">
        <v>893</v>
      </c>
      <c r="M408" s="123">
        <f t="shared" si="13"/>
        <v>12981</v>
      </c>
      <c r="N408" s="110"/>
      <c r="O408" s="118">
        <v>2.7331738981887289E-3</v>
      </c>
      <c r="P408" s="118">
        <v>0</v>
      </c>
      <c r="Q408" s="122">
        <v>0.09</v>
      </c>
      <c r="R408" s="122">
        <v>4.9078426676073761E-2</v>
      </c>
      <c r="S408" s="121">
        <v>0</v>
      </c>
      <c r="T408" s="110"/>
      <c r="U408" s="120">
        <v>48320</v>
      </c>
      <c r="V408" s="120">
        <v>0</v>
      </c>
      <c r="W408" s="120">
        <v>0</v>
      </c>
      <c r="X408" s="120">
        <v>3568</v>
      </c>
      <c r="Y408" s="120">
        <v>51888</v>
      </c>
      <c r="Z408" s="119" t="e">
        <f>SUMIF($A$10:$A$938,$A408,$Y$10:$Y$938)+SUMIF('[2]17PJ'!$B$10:$K$889,$A408,'[2]17PJ'!K$10:$K$889)</f>
        <v>#VALUE!</v>
      </c>
      <c r="AB408" s="118">
        <v>0</v>
      </c>
      <c r="AC408" s="118">
        <v>0</v>
      </c>
      <c r="AD408" s="117">
        <v>0</v>
      </c>
      <c r="AE408" s="116"/>
    </row>
    <row r="409" spans="1:31" s="105" customFormat="1" x14ac:dyDescent="0.25">
      <c r="A409" s="125">
        <v>453</v>
      </c>
      <c r="B409" s="125">
        <v>453137137</v>
      </c>
      <c r="C409" s="124" t="s">
        <v>218</v>
      </c>
      <c r="D409" s="125">
        <v>137</v>
      </c>
      <c r="E409" s="124" t="s">
        <v>210</v>
      </c>
      <c r="F409" s="125">
        <v>137</v>
      </c>
      <c r="G409" s="124" t="s">
        <v>210</v>
      </c>
      <c r="H409" s="118">
        <v>545.23999999999978</v>
      </c>
      <c r="I409" s="117">
        <v>11738</v>
      </c>
      <c r="J409" s="117">
        <v>19</v>
      </c>
      <c r="K409" s="117">
        <f t="shared" si="12"/>
        <v>901.12427554838268</v>
      </c>
      <c r="L409" s="117">
        <v>893</v>
      </c>
      <c r="M409" s="123">
        <f t="shared" si="13"/>
        <v>13551.124275548384</v>
      </c>
      <c r="N409" s="110"/>
      <c r="O409" s="118">
        <v>0.37255893406210933</v>
      </c>
      <c r="P409" s="118">
        <v>512.86999999999989</v>
      </c>
      <c r="Q409" s="122">
        <v>0.18</v>
      </c>
      <c r="R409" s="122">
        <v>0.11736259389397866</v>
      </c>
      <c r="S409" s="121">
        <v>0</v>
      </c>
      <c r="T409" s="110"/>
      <c r="U409" s="120">
        <v>6406017</v>
      </c>
      <c r="V409" s="120">
        <v>491329</v>
      </c>
      <c r="W409" s="120">
        <v>0</v>
      </c>
      <c r="X409" s="120">
        <v>486369</v>
      </c>
      <c r="Y409" s="120">
        <v>7383715</v>
      </c>
      <c r="Z409" s="119" t="e">
        <f>SUMIF($A$10:$A$938,$A409,$Y$10:$Y$938)+SUMIF('[2]17PJ'!$B$10:$K$889,$A409,'[2]17PJ'!K$10:$K$889)</f>
        <v>#VALUE!</v>
      </c>
      <c r="AB409" s="118">
        <v>0</v>
      </c>
      <c r="AC409" s="118">
        <v>0</v>
      </c>
      <c r="AD409" s="117">
        <v>0</v>
      </c>
      <c r="AE409" s="116"/>
    </row>
    <row r="410" spans="1:31" s="105" customFormat="1" x14ac:dyDescent="0.25">
      <c r="A410" s="125">
        <v>453</v>
      </c>
      <c r="B410" s="125">
        <v>453137161</v>
      </c>
      <c r="C410" s="124" t="s">
        <v>218</v>
      </c>
      <c r="D410" s="125">
        <v>137</v>
      </c>
      <c r="E410" s="124" t="s">
        <v>210</v>
      </c>
      <c r="F410" s="125">
        <v>161</v>
      </c>
      <c r="G410" s="124" t="s">
        <v>173</v>
      </c>
      <c r="H410" s="118">
        <v>0.5</v>
      </c>
      <c r="I410" s="117">
        <v>10418</v>
      </c>
      <c r="J410" s="117">
        <v>4444</v>
      </c>
      <c r="K410" s="117">
        <f t="shared" si="12"/>
        <v>0</v>
      </c>
      <c r="L410" s="117">
        <v>893</v>
      </c>
      <c r="M410" s="123">
        <f t="shared" si="13"/>
        <v>15755</v>
      </c>
      <c r="N410" s="110"/>
      <c r="O410" s="118">
        <v>3.4164673727359111E-4</v>
      </c>
      <c r="P410" s="118">
        <v>0</v>
      </c>
      <c r="Q410" s="122">
        <v>0.09</v>
      </c>
      <c r="R410" s="122">
        <v>7.7765115411764256E-3</v>
      </c>
      <c r="S410" s="121">
        <v>0</v>
      </c>
      <c r="T410" s="110"/>
      <c r="U410" s="120">
        <v>7426</v>
      </c>
      <c r="V410" s="120">
        <v>0</v>
      </c>
      <c r="W410" s="120">
        <v>0</v>
      </c>
      <c r="X410" s="120">
        <v>446</v>
      </c>
      <c r="Y410" s="120">
        <v>7872</v>
      </c>
      <c r="Z410" s="119" t="e">
        <f>SUMIF($A$10:$A$938,$A410,$Y$10:$Y$938)+SUMIF('[2]17PJ'!$B$10:$K$889,$A410,'[2]17PJ'!K$10:$K$889)</f>
        <v>#VALUE!</v>
      </c>
      <c r="AB410" s="118">
        <v>0</v>
      </c>
      <c r="AC410" s="118">
        <v>0</v>
      </c>
      <c r="AD410" s="117">
        <v>0</v>
      </c>
      <c r="AE410" s="116"/>
    </row>
    <row r="411" spans="1:31" s="105" customFormat="1" x14ac:dyDescent="0.25">
      <c r="A411" s="125">
        <v>453</v>
      </c>
      <c r="B411" s="125">
        <v>453137210</v>
      </c>
      <c r="C411" s="124" t="s">
        <v>218</v>
      </c>
      <c r="D411" s="125">
        <v>137</v>
      </c>
      <c r="E411" s="124" t="s">
        <v>210</v>
      </c>
      <c r="F411" s="125">
        <v>210</v>
      </c>
      <c r="G411" s="124" t="s">
        <v>54</v>
      </c>
      <c r="H411" s="118">
        <v>3.23</v>
      </c>
      <c r="I411" s="117">
        <v>11223</v>
      </c>
      <c r="J411" s="117">
        <v>3799</v>
      </c>
      <c r="K411" s="117">
        <f t="shared" si="12"/>
        <v>0</v>
      </c>
      <c r="L411" s="117">
        <v>893</v>
      </c>
      <c r="M411" s="123">
        <f t="shared" si="13"/>
        <v>15915</v>
      </c>
      <c r="N411" s="110"/>
      <c r="O411" s="118">
        <v>2.2070379227873984E-3</v>
      </c>
      <c r="P411" s="118">
        <v>0</v>
      </c>
      <c r="Q411" s="122">
        <v>0.09</v>
      </c>
      <c r="R411" s="122">
        <v>5.999829214601949E-2</v>
      </c>
      <c r="S411" s="121">
        <v>0</v>
      </c>
      <c r="T411" s="110"/>
      <c r="U411" s="120">
        <v>48489</v>
      </c>
      <c r="V411" s="120">
        <v>0</v>
      </c>
      <c r="W411" s="120">
        <v>0</v>
      </c>
      <c r="X411" s="120">
        <v>2881</v>
      </c>
      <c r="Y411" s="120">
        <v>51370</v>
      </c>
      <c r="Z411" s="119" t="e">
        <f>SUMIF($A$10:$A$938,$A411,$Y$10:$Y$938)+SUMIF('[2]17PJ'!$B$10:$K$889,$A411,'[2]17PJ'!K$10:$K$889)</f>
        <v>#VALUE!</v>
      </c>
      <c r="AB411" s="118">
        <v>0</v>
      </c>
      <c r="AC411" s="118">
        <v>0</v>
      </c>
      <c r="AD411" s="117">
        <v>0</v>
      </c>
      <c r="AE411" s="116"/>
    </row>
    <row r="412" spans="1:31" s="105" customFormat="1" x14ac:dyDescent="0.25">
      <c r="A412" s="125">
        <v>453</v>
      </c>
      <c r="B412" s="125">
        <v>453137227</v>
      </c>
      <c r="C412" s="124" t="s">
        <v>218</v>
      </c>
      <c r="D412" s="125">
        <v>137</v>
      </c>
      <c r="E412" s="124" t="s">
        <v>210</v>
      </c>
      <c r="F412" s="125">
        <v>227</v>
      </c>
      <c r="G412" s="124" t="s">
        <v>255</v>
      </c>
      <c r="H412" s="118">
        <v>2.19</v>
      </c>
      <c r="I412" s="117">
        <v>10660</v>
      </c>
      <c r="J412" s="117">
        <v>2385</v>
      </c>
      <c r="K412" s="117">
        <f t="shared" si="12"/>
        <v>0</v>
      </c>
      <c r="L412" s="117">
        <v>893</v>
      </c>
      <c r="M412" s="123">
        <f t="shared" si="13"/>
        <v>13938</v>
      </c>
      <c r="N412" s="110"/>
      <c r="O412" s="118">
        <v>1.4964127092583291E-3</v>
      </c>
      <c r="P412" s="118">
        <v>0</v>
      </c>
      <c r="Q412" s="122">
        <v>0.18</v>
      </c>
      <c r="R412" s="122">
        <v>8.0374804757263659E-3</v>
      </c>
      <c r="S412" s="121">
        <v>0</v>
      </c>
      <c r="T412" s="110"/>
      <c r="U412" s="120">
        <v>28548</v>
      </c>
      <c r="V412" s="120">
        <v>0</v>
      </c>
      <c r="W412" s="120">
        <v>0</v>
      </c>
      <c r="X412" s="120">
        <v>1953</v>
      </c>
      <c r="Y412" s="120">
        <v>30501</v>
      </c>
      <c r="Z412" s="119" t="e">
        <f>SUMIF($A$10:$A$938,$A412,$Y$10:$Y$938)+SUMIF('[2]17PJ'!$B$10:$K$889,$A412,'[2]17PJ'!K$10:$K$889)</f>
        <v>#VALUE!</v>
      </c>
      <c r="AB412" s="118">
        <v>0</v>
      </c>
      <c r="AC412" s="118">
        <v>0</v>
      </c>
      <c r="AD412" s="117">
        <v>0</v>
      </c>
      <c r="AE412" s="116"/>
    </row>
    <row r="413" spans="1:31" s="105" customFormat="1" x14ac:dyDescent="0.25">
      <c r="A413" s="125">
        <v>453</v>
      </c>
      <c r="B413" s="125">
        <v>453137278</v>
      </c>
      <c r="C413" s="124" t="s">
        <v>218</v>
      </c>
      <c r="D413" s="125">
        <v>137</v>
      </c>
      <c r="E413" s="124" t="s">
        <v>210</v>
      </c>
      <c r="F413" s="125">
        <v>278</v>
      </c>
      <c r="G413" s="124" t="s">
        <v>212</v>
      </c>
      <c r="H413" s="118">
        <v>6.5799999999999992</v>
      </c>
      <c r="I413" s="117">
        <v>9366</v>
      </c>
      <c r="J413" s="117">
        <v>2698</v>
      </c>
      <c r="K413" s="117">
        <f t="shared" si="12"/>
        <v>0</v>
      </c>
      <c r="L413" s="117">
        <v>893</v>
      </c>
      <c r="M413" s="123">
        <f t="shared" si="13"/>
        <v>12957</v>
      </c>
      <c r="N413" s="110"/>
      <c r="O413" s="118">
        <v>4.4960710625204592E-3</v>
      </c>
      <c r="P413" s="118">
        <v>0</v>
      </c>
      <c r="Q413" s="122">
        <v>0.09</v>
      </c>
      <c r="R413" s="122">
        <v>4.4371064609889412E-2</v>
      </c>
      <c r="S413" s="121">
        <v>0</v>
      </c>
      <c r="T413" s="110"/>
      <c r="U413" s="120">
        <v>79327</v>
      </c>
      <c r="V413" s="120">
        <v>0</v>
      </c>
      <c r="W413" s="120">
        <v>0</v>
      </c>
      <c r="X413" s="120">
        <v>5872</v>
      </c>
      <c r="Y413" s="120">
        <v>85199</v>
      </c>
      <c r="Z413" s="119" t="e">
        <f>SUMIF($A$10:$A$938,$A413,$Y$10:$Y$938)+SUMIF('[2]17PJ'!$B$10:$K$889,$A413,'[2]17PJ'!K$10:$K$889)</f>
        <v>#VALUE!</v>
      </c>
      <c r="AB413" s="118">
        <v>0</v>
      </c>
      <c r="AC413" s="118">
        <v>0</v>
      </c>
      <c r="AD413" s="117">
        <v>0</v>
      </c>
      <c r="AE413" s="116"/>
    </row>
    <row r="414" spans="1:31" s="105" customFormat="1" x14ac:dyDescent="0.25">
      <c r="A414" s="125">
        <v>453</v>
      </c>
      <c r="B414" s="125">
        <v>453137281</v>
      </c>
      <c r="C414" s="124" t="s">
        <v>218</v>
      </c>
      <c r="D414" s="125">
        <v>137</v>
      </c>
      <c r="E414" s="124" t="s">
        <v>210</v>
      </c>
      <c r="F414" s="125">
        <v>281</v>
      </c>
      <c r="G414" s="124" t="s">
        <v>169</v>
      </c>
      <c r="H414" s="118">
        <v>74.97</v>
      </c>
      <c r="I414" s="117">
        <v>11591</v>
      </c>
      <c r="J414" s="117">
        <v>18</v>
      </c>
      <c r="K414" s="117">
        <f t="shared" si="12"/>
        <v>0</v>
      </c>
      <c r="L414" s="117">
        <v>893</v>
      </c>
      <c r="M414" s="123">
        <f t="shared" si="13"/>
        <v>12502</v>
      </c>
      <c r="N414" s="110"/>
      <c r="O414" s="118">
        <v>5.1226511786802188E-2</v>
      </c>
      <c r="P414" s="118">
        <v>0</v>
      </c>
      <c r="Q414" s="122">
        <v>0.18</v>
      </c>
      <c r="R414" s="122">
        <v>0.11309545177303622</v>
      </c>
      <c r="S414" s="121">
        <v>0</v>
      </c>
      <c r="T414" s="110"/>
      <c r="U414" s="120">
        <v>869730</v>
      </c>
      <c r="V414" s="120">
        <v>0</v>
      </c>
      <c r="W414" s="120">
        <v>0</v>
      </c>
      <c r="X414" s="120">
        <v>66875</v>
      </c>
      <c r="Y414" s="120">
        <v>936605</v>
      </c>
      <c r="Z414" s="119" t="e">
        <f>SUMIF($A$10:$A$938,$A414,$Y$10:$Y$938)+SUMIF('[2]17PJ'!$B$10:$K$889,$A414,'[2]17PJ'!K$10:$K$889)</f>
        <v>#VALUE!</v>
      </c>
      <c r="AB414" s="118">
        <v>0</v>
      </c>
      <c r="AC414" s="118">
        <v>0</v>
      </c>
      <c r="AD414" s="117">
        <v>0</v>
      </c>
      <c r="AE414" s="116"/>
    </row>
    <row r="415" spans="1:31" s="105" customFormat="1" x14ac:dyDescent="0.25">
      <c r="A415" s="125">
        <v>453</v>
      </c>
      <c r="B415" s="125">
        <v>453137325</v>
      </c>
      <c r="C415" s="124" t="s">
        <v>218</v>
      </c>
      <c r="D415" s="125">
        <v>137</v>
      </c>
      <c r="E415" s="124" t="s">
        <v>210</v>
      </c>
      <c r="F415" s="125">
        <v>325</v>
      </c>
      <c r="G415" s="124" t="s">
        <v>220</v>
      </c>
      <c r="H415" s="118">
        <v>1</v>
      </c>
      <c r="I415" s="117">
        <v>8406</v>
      </c>
      <c r="J415" s="117">
        <v>1051</v>
      </c>
      <c r="K415" s="117">
        <f t="shared" si="12"/>
        <v>0</v>
      </c>
      <c r="L415" s="117">
        <v>893</v>
      </c>
      <c r="M415" s="123">
        <f t="shared" si="13"/>
        <v>10350</v>
      </c>
      <c r="N415" s="110"/>
      <c r="O415" s="118">
        <v>6.8329347454718222E-4</v>
      </c>
      <c r="P415" s="118">
        <v>0</v>
      </c>
      <c r="Q415" s="122">
        <v>0.09</v>
      </c>
      <c r="R415" s="122">
        <v>1.9282665189815937E-3</v>
      </c>
      <c r="S415" s="121">
        <v>0</v>
      </c>
      <c r="T415" s="110"/>
      <c r="U415" s="120">
        <v>9451</v>
      </c>
      <c r="V415" s="120">
        <v>0</v>
      </c>
      <c r="W415" s="120">
        <v>0</v>
      </c>
      <c r="X415" s="120">
        <v>892</v>
      </c>
      <c r="Y415" s="120">
        <v>10343</v>
      </c>
      <c r="Z415" s="119" t="e">
        <f>SUMIF($A$10:$A$938,$A415,$Y$10:$Y$938)+SUMIF('[2]17PJ'!$B$10:$K$889,$A415,'[2]17PJ'!K$10:$K$889)</f>
        <v>#VALUE!</v>
      </c>
      <c r="AB415" s="118">
        <v>0</v>
      </c>
      <c r="AC415" s="118">
        <v>0</v>
      </c>
      <c r="AD415" s="117">
        <v>0</v>
      </c>
      <c r="AE415" s="116"/>
    </row>
    <row r="416" spans="1:31" s="105" customFormat="1" x14ac:dyDescent="0.25">
      <c r="A416" s="125">
        <v>453</v>
      </c>
      <c r="B416" s="125">
        <v>453137332</v>
      </c>
      <c r="C416" s="124" t="s">
        <v>218</v>
      </c>
      <c r="D416" s="125">
        <v>137</v>
      </c>
      <c r="E416" s="124" t="s">
        <v>210</v>
      </c>
      <c r="F416" s="125">
        <v>332</v>
      </c>
      <c r="G416" s="124" t="s">
        <v>221</v>
      </c>
      <c r="H416" s="118">
        <v>7.86</v>
      </c>
      <c r="I416" s="117">
        <v>10428</v>
      </c>
      <c r="J416" s="117">
        <v>954</v>
      </c>
      <c r="K416" s="117">
        <f t="shared" si="12"/>
        <v>0</v>
      </c>
      <c r="L416" s="117">
        <v>893</v>
      </c>
      <c r="M416" s="123">
        <f t="shared" si="13"/>
        <v>12275</v>
      </c>
      <c r="N416" s="110"/>
      <c r="O416" s="118">
        <v>5.370686709940853E-3</v>
      </c>
      <c r="P416" s="118">
        <v>0</v>
      </c>
      <c r="Q416" s="122">
        <v>0.09</v>
      </c>
      <c r="R416" s="122">
        <v>1.2210003560942382E-2</v>
      </c>
      <c r="S416" s="121">
        <v>0</v>
      </c>
      <c r="T416" s="110"/>
      <c r="U416" s="120">
        <v>89399</v>
      </c>
      <c r="V416" s="120">
        <v>0</v>
      </c>
      <c r="W416" s="120">
        <v>0</v>
      </c>
      <c r="X416" s="120">
        <v>7011</v>
      </c>
      <c r="Y416" s="120">
        <v>96410</v>
      </c>
      <c r="Z416" s="119" t="e">
        <f>SUMIF($A$10:$A$938,$A416,$Y$10:$Y$938)+SUMIF('[2]17PJ'!$B$10:$K$889,$A416,'[2]17PJ'!K$10:$K$889)</f>
        <v>#VALUE!</v>
      </c>
      <c r="AB416" s="118">
        <v>0</v>
      </c>
      <c r="AC416" s="118">
        <v>0</v>
      </c>
      <c r="AD416" s="117">
        <v>0</v>
      </c>
      <c r="AE416" s="116"/>
    </row>
    <row r="417" spans="1:31" s="105" customFormat="1" x14ac:dyDescent="0.25">
      <c r="A417" s="125">
        <v>454</v>
      </c>
      <c r="B417" s="125">
        <v>454149009</v>
      </c>
      <c r="C417" s="124" t="s">
        <v>222</v>
      </c>
      <c r="D417" s="125">
        <v>149</v>
      </c>
      <c r="E417" s="124" t="s">
        <v>103</v>
      </c>
      <c r="F417" s="125">
        <v>9</v>
      </c>
      <c r="G417" s="124" t="s">
        <v>108</v>
      </c>
      <c r="H417" s="118">
        <v>3</v>
      </c>
      <c r="I417" s="117">
        <v>12364</v>
      </c>
      <c r="J417" s="117">
        <v>7003</v>
      </c>
      <c r="K417" s="117">
        <f t="shared" si="12"/>
        <v>0</v>
      </c>
      <c r="L417" s="117">
        <v>893</v>
      </c>
      <c r="M417" s="123">
        <f t="shared" si="13"/>
        <v>20260</v>
      </c>
      <c r="N417" s="110"/>
      <c r="O417" s="118">
        <v>0</v>
      </c>
      <c r="P417" s="118">
        <v>0</v>
      </c>
      <c r="Q417" s="122">
        <v>0.09</v>
      </c>
      <c r="R417" s="122">
        <v>2.0759903113485335E-3</v>
      </c>
      <c r="S417" s="121">
        <v>0</v>
      </c>
      <c r="T417" s="110"/>
      <c r="U417" s="120">
        <v>58101</v>
      </c>
      <c r="V417" s="120">
        <v>0</v>
      </c>
      <c r="W417" s="120">
        <v>0</v>
      </c>
      <c r="X417" s="120">
        <v>2679</v>
      </c>
      <c r="Y417" s="120">
        <v>60780</v>
      </c>
      <c r="Z417" s="119" t="e">
        <f>SUMIF($A$10:$A$938,$A417,$Y$10:$Y$938)+SUMIF('[2]17PJ'!$B$10:$K$889,$A417,'[2]17PJ'!K$10:$K$889)</f>
        <v>#VALUE!</v>
      </c>
      <c r="AB417" s="118">
        <v>0</v>
      </c>
      <c r="AC417" s="118">
        <v>0</v>
      </c>
      <c r="AD417" s="117">
        <v>0</v>
      </c>
      <c r="AE417" s="116"/>
    </row>
    <row r="418" spans="1:31" s="105" customFormat="1" x14ac:dyDescent="0.25">
      <c r="A418" s="125">
        <v>454</v>
      </c>
      <c r="B418" s="125">
        <v>454149128</v>
      </c>
      <c r="C418" s="124" t="s">
        <v>222</v>
      </c>
      <c r="D418" s="125">
        <v>149</v>
      </c>
      <c r="E418" s="124" t="s">
        <v>103</v>
      </c>
      <c r="F418" s="125">
        <v>128</v>
      </c>
      <c r="G418" s="124" t="s">
        <v>110</v>
      </c>
      <c r="H418" s="118">
        <v>17</v>
      </c>
      <c r="I418" s="117">
        <v>10117</v>
      </c>
      <c r="J418" s="117">
        <v>515</v>
      </c>
      <c r="K418" s="117">
        <f t="shared" si="12"/>
        <v>0</v>
      </c>
      <c r="L418" s="117">
        <v>893</v>
      </c>
      <c r="M418" s="123">
        <f t="shared" si="13"/>
        <v>11525</v>
      </c>
      <c r="N418" s="110"/>
      <c r="O418" s="118">
        <v>0</v>
      </c>
      <c r="P418" s="118">
        <v>0</v>
      </c>
      <c r="Q418" s="122">
        <v>0.18</v>
      </c>
      <c r="R418" s="122">
        <v>3.3692444036885129E-2</v>
      </c>
      <c r="S418" s="121">
        <v>0</v>
      </c>
      <c r="T418" s="110"/>
      <c r="U418" s="120">
        <v>180744</v>
      </c>
      <c r="V418" s="120">
        <v>0</v>
      </c>
      <c r="W418" s="120">
        <v>0</v>
      </c>
      <c r="X418" s="120">
        <v>15181</v>
      </c>
      <c r="Y418" s="120">
        <v>195925</v>
      </c>
      <c r="Z418" s="119" t="e">
        <f>SUMIF($A$10:$A$938,$A418,$Y$10:$Y$938)+SUMIF('[2]17PJ'!$B$10:$K$889,$A418,'[2]17PJ'!K$10:$K$889)</f>
        <v>#VALUE!</v>
      </c>
      <c r="AB418" s="118">
        <v>0</v>
      </c>
      <c r="AC418" s="118">
        <v>0</v>
      </c>
      <c r="AD418" s="117">
        <v>0</v>
      </c>
      <c r="AE418" s="116"/>
    </row>
    <row r="419" spans="1:31" s="105" customFormat="1" x14ac:dyDescent="0.25">
      <c r="A419" s="125">
        <v>454</v>
      </c>
      <c r="B419" s="125">
        <v>454149149</v>
      </c>
      <c r="C419" s="124" t="s">
        <v>222</v>
      </c>
      <c r="D419" s="125">
        <v>149</v>
      </c>
      <c r="E419" s="124" t="s">
        <v>103</v>
      </c>
      <c r="F419" s="125">
        <v>149</v>
      </c>
      <c r="G419" s="124" t="s">
        <v>103</v>
      </c>
      <c r="H419" s="118">
        <v>657.7399999999999</v>
      </c>
      <c r="I419" s="117">
        <v>11389</v>
      </c>
      <c r="J419" s="117">
        <v>14</v>
      </c>
      <c r="K419" s="117">
        <f t="shared" si="12"/>
        <v>244.9007206494968</v>
      </c>
      <c r="L419" s="117">
        <v>893</v>
      </c>
      <c r="M419" s="123">
        <f t="shared" si="13"/>
        <v>12540.900720649497</v>
      </c>
      <c r="N419" s="110"/>
      <c r="O419" s="118">
        <v>0</v>
      </c>
      <c r="P419" s="118">
        <v>256.09000000000003</v>
      </c>
      <c r="Q419" s="122">
        <v>0.12985622607830993</v>
      </c>
      <c r="R419" s="122">
        <v>0.10032197054833102</v>
      </c>
      <c r="S419" s="121">
        <v>0</v>
      </c>
      <c r="T419" s="110"/>
      <c r="U419" s="120">
        <v>7500210</v>
      </c>
      <c r="V419" s="120">
        <v>161081</v>
      </c>
      <c r="W419" s="120">
        <v>0</v>
      </c>
      <c r="X419" s="120">
        <v>587361</v>
      </c>
      <c r="Y419" s="120">
        <v>8248652</v>
      </c>
      <c r="Z419" s="119" t="e">
        <f>SUMIF($A$10:$A$938,$A419,$Y$10:$Y$938)+SUMIF('[2]17PJ'!$B$10:$K$889,$A419,'[2]17PJ'!K$10:$K$889)</f>
        <v>#VALUE!</v>
      </c>
      <c r="AB419" s="118">
        <v>0</v>
      </c>
      <c r="AC419" s="118">
        <v>0</v>
      </c>
      <c r="AD419" s="117">
        <v>0</v>
      </c>
      <c r="AE419" s="116"/>
    </row>
    <row r="420" spans="1:31" s="105" customFormat="1" x14ac:dyDescent="0.25">
      <c r="A420" s="125">
        <v>454</v>
      </c>
      <c r="B420" s="125">
        <v>454149160</v>
      </c>
      <c r="C420" s="124" t="s">
        <v>222</v>
      </c>
      <c r="D420" s="125">
        <v>149</v>
      </c>
      <c r="E420" s="124" t="s">
        <v>103</v>
      </c>
      <c r="F420" s="125">
        <v>160</v>
      </c>
      <c r="G420" s="124" t="s">
        <v>104</v>
      </c>
      <c r="H420" s="118">
        <v>1</v>
      </c>
      <c r="I420" s="117">
        <v>11850</v>
      </c>
      <c r="J420" s="117">
        <v>348</v>
      </c>
      <c r="K420" s="117">
        <f t="shared" si="12"/>
        <v>0</v>
      </c>
      <c r="L420" s="117">
        <v>893</v>
      </c>
      <c r="M420" s="123">
        <f t="shared" si="13"/>
        <v>13091</v>
      </c>
      <c r="N420" s="110"/>
      <c r="O420" s="118">
        <v>0</v>
      </c>
      <c r="P420" s="118">
        <v>0</v>
      </c>
      <c r="Q420" s="122">
        <v>0.1273</v>
      </c>
      <c r="R420" s="122">
        <v>0.10201980292645375</v>
      </c>
      <c r="S420" s="121">
        <v>0</v>
      </c>
      <c r="T420" s="110"/>
      <c r="U420" s="120">
        <v>12198</v>
      </c>
      <c r="V420" s="120">
        <v>0</v>
      </c>
      <c r="W420" s="120">
        <v>0</v>
      </c>
      <c r="X420" s="120">
        <v>893</v>
      </c>
      <c r="Y420" s="120">
        <v>13091</v>
      </c>
      <c r="Z420" s="119" t="e">
        <f>SUMIF($A$10:$A$938,$A420,$Y$10:$Y$938)+SUMIF('[2]17PJ'!$B$10:$K$889,$A420,'[2]17PJ'!K$10:$K$889)</f>
        <v>#VALUE!</v>
      </c>
      <c r="AB420" s="118">
        <v>0</v>
      </c>
      <c r="AC420" s="118">
        <v>0</v>
      </c>
      <c r="AD420" s="117">
        <v>0</v>
      </c>
      <c r="AE420" s="116"/>
    </row>
    <row r="421" spans="1:31" s="105" customFormat="1" x14ac:dyDescent="0.25">
      <c r="A421" s="125">
        <v>454</v>
      </c>
      <c r="B421" s="125">
        <v>454149181</v>
      </c>
      <c r="C421" s="124" t="s">
        <v>222</v>
      </c>
      <c r="D421" s="125">
        <v>149</v>
      </c>
      <c r="E421" s="124" t="s">
        <v>103</v>
      </c>
      <c r="F421" s="125">
        <v>181</v>
      </c>
      <c r="G421" s="124" t="s">
        <v>105</v>
      </c>
      <c r="H421" s="118">
        <v>57.29</v>
      </c>
      <c r="I421" s="117">
        <v>10955</v>
      </c>
      <c r="J421" s="117">
        <v>739</v>
      </c>
      <c r="K421" s="117">
        <f t="shared" si="12"/>
        <v>0</v>
      </c>
      <c r="L421" s="117">
        <v>893</v>
      </c>
      <c r="M421" s="123">
        <f t="shared" si="13"/>
        <v>12587</v>
      </c>
      <c r="N421" s="110"/>
      <c r="O421" s="118">
        <v>0</v>
      </c>
      <c r="P421" s="118">
        <v>0</v>
      </c>
      <c r="Q421" s="122">
        <v>0.09</v>
      </c>
      <c r="R421" s="122">
        <v>1.5623145980024853E-2</v>
      </c>
      <c r="S421" s="121">
        <v>0</v>
      </c>
      <c r="T421" s="110"/>
      <c r="U421" s="120">
        <v>669949</v>
      </c>
      <c r="V421" s="120">
        <v>0</v>
      </c>
      <c r="W421" s="120">
        <v>0</v>
      </c>
      <c r="X421" s="120">
        <v>51160</v>
      </c>
      <c r="Y421" s="120">
        <v>721109</v>
      </c>
      <c r="Z421" s="119" t="e">
        <f>SUMIF($A$10:$A$938,$A421,$Y$10:$Y$938)+SUMIF('[2]17PJ'!$B$10:$K$889,$A421,'[2]17PJ'!K$10:$K$889)</f>
        <v>#VALUE!</v>
      </c>
      <c r="AB421" s="118">
        <v>0</v>
      </c>
      <c r="AC421" s="118">
        <v>0</v>
      </c>
      <c r="AD421" s="117">
        <v>0</v>
      </c>
      <c r="AE421" s="116"/>
    </row>
    <row r="422" spans="1:31" s="105" customFormat="1" x14ac:dyDescent="0.25">
      <c r="A422" s="125">
        <v>454</v>
      </c>
      <c r="B422" s="125">
        <v>454149211</v>
      </c>
      <c r="C422" s="124" t="s">
        <v>222</v>
      </c>
      <c r="D422" s="125">
        <v>149</v>
      </c>
      <c r="E422" s="124" t="s">
        <v>103</v>
      </c>
      <c r="F422" s="125">
        <v>211</v>
      </c>
      <c r="G422" s="124" t="s">
        <v>80</v>
      </c>
      <c r="H422" s="118">
        <v>1</v>
      </c>
      <c r="I422" s="117">
        <v>9627</v>
      </c>
      <c r="J422" s="117">
        <v>1727</v>
      </c>
      <c r="K422" s="117">
        <f t="shared" si="12"/>
        <v>0</v>
      </c>
      <c r="L422" s="117">
        <v>893</v>
      </c>
      <c r="M422" s="123">
        <f t="shared" si="13"/>
        <v>12247</v>
      </c>
      <c r="N422" s="110"/>
      <c r="O422" s="118">
        <v>0</v>
      </c>
      <c r="P422" s="118">
        <v>0</v>
      </c>
      <c r="Q422" s="122">
        <v>0.09</v>
      </c>
      <c r="R422" s="122">
        <v>2.0265210906566032E-3</v>
      </c>
      <c r="S422" s="121">
        <v>0</v>
      </c>
      <c r="T422" s="110"/>
      <c r="U422" s="120">
        <v>11354</v>
      </c>
      <c r="V422" s="120">
        <v>0</v>
      </c>
      <c r="W422" s="120">
        <v>0</v>
      </c>
      <c r="X422" s="120">
        <v>893</v>
      </c>
      <c r="Y422" s="120">
        <v>12247</v>
      </c>
      <c r="Z422" s="119" t="e">
        <f>SUMIF($A$10:$A$938,$A422,$Y$10:$Y$938)+SUMIF('[2]17PJ'!$B$10:$K$889,$A422,'[2]17PJ'!K$10:$K$889)</f>
        <v>#VALUE!</v>
      </c>
      <c r="AB422" s="118">
        <v>0</v>
      </c>
      <c r="AC422" s="118">
        <v>0</v>
      </c>
      <c r="AD422" s="117">
        <v>0</v>
      </c>
      <c r="AE422" s="116"/>
    </row>
    <row r="423" spans="1:31" s="105" customFormat="1" x14ac:dyDescent="0.25">
      <c r="A423" s="125">
        <v>455</v>
      </c>
      <c r="B423" s="125">
        <v>455128007</v>
      </c>
      <c r="C423" s="124" t="s">
        <v>223</v>
      </c>
      <c r="D423" s="125">
        <v>128</v>
      </c>
      <c r="E423" s="124" t="s">
        <v>110</v>
      </c>
      <c r="F423" s="125">
        <v>7</v>
      </c>
      <c r="G423" s="124" t="s">
        <v>224</v>
      </c>
      <c r="H423" s="118">
        <v>2</v>
      </c>
      <c r="I423" s="117">
        <v>8332</v>
      </c>
      <c r="J423" s="117">
        <v>3244</v>
      </c>
      <c r="K423" s="117">
        <f t="shared" si="12"/>
        <v>0</v>
      </c>
      <c r="L423" s="117">
        <v>893</v>
      </c>
      <c r="M423" s="123">
        <f t="shared" si="13"/>
        <v>12469</v>
      </c>
      <c r="N423" s="110"/>
      <c r="O423" s="118">
        <v>0</v>
      </c>
      <c r="P423" s="118">
        <v>0</v>
      </c>
      <c r="Q423" s="122">
        <v>0.09</v>
      </c>
      <c r="R423" s="122">
        <v>1.6182902834597335E-2</v>
      </c>
      <c r="S423" s="121">
        <v>0</v>
      </c>
      <c r="T423" s="110"/>
      <c r="U423" s="120">
        <v>23152</v>
      </c>
      <c r="V423" s="120">
        <v>0</v>
      </c>
      <c r="W423" s="120">
        <v>0</v>
      </c>
      <c r="X423" s="120">
        <v>1786</v>
      </c>
      <c r="Y423" s="120">
        <v>24938</v>
      </c>
      <c r="Z423" s="119" t="e">
        <f>SUMIF($A$10:$A$938,$A423,$Y$10:$Y$938)+SUMIF('[2]17PJ'!$B$10:$K$889,$A423,'[2]17PJ'!K$10:$K$889)</f>
        <v>#VALUE!</v>
      </c>
      <c r="AB423" s="118">
        <v>0</v>
      </c>
      <c r="AC423" s="118">
        <v>0</v>
      </c>
      <c r="AD423" s="117">
        <v>0</v>
      </c>
      <c r="AE423" s="116"/>
    </row>
    <row r="424" spans="1:31" s="105" customFormat="1" x14ac:dyDescent="0.25">
      <c r="A424" s="125">
        <v>455</v>
      </c>
      <c r="B424" s="125">
        <v>455128128</v>
      </c>
      <c r="C424" s="124" t="s">
        <v>223</v>
      </c>
      <c r="D424" s="125">
        <v>128</v>
      </c>
      <c r="E424" s="124" t="s">
        <v>110</v>
      </c>
      <c r="F424" s="125">
        <v>128</v>
      </c>
      <c r="G424" s="124" t="s">
        <v>110</v>
      </c>
      <c r="H424" s="118">
        <v>297.66999999999996</v>
      </c>
      <c r="I424" s="117">
        <v>9164</v>
      </c>
      <c r="J424" s="117">
        <v>466</v>
      </c>
      <c r="K424" s="117">
        <f t="shared" si="12"/>
        <v>0</v>
      </c>
      <c r="L424" s="117">
        <v>893</v>
      </c>
      <c r="M424" s="123">
        <f t="shared" si="13"/>
        <v>10523</v>
      </c>
      <c r="N424" s="110"/>
      <c r="O424" s="118">
        <v>0</v>
      </c>
      <c r="P424" s="118">
        <v>0</v>
      </c>
      <c r="Q424" s="122">
        <v>0.18</v>
      </c>
      <c r="R424" s="122">
        <v>3.3692444036885129E-2</v>
      </c>
      <c r="S424" s="121">
        <v>0</v>
      </c>
      <c r="T424" s="110"/>
      <c r="U424" s="120">
        <v>2866564</v>
      </c>
      <c r="V424" s="120">
        <v>0</v>
      </c>
      <c r="W424" s="120">
        <v>0</v>
      </c>
      <c r="X424" s="120">
        <v>265818</v>
      </c>
      <c r="Y424" s="120">
        <v>3132382</v>
      </c>
      <c r="Z424" s="119" t="e">
        <f>SUMIF($A$10:$A$938,$A424,$Y$10:$Y$938)+SUMIF('[2]17PJ'!$B$10:$K$889,$A424,'[2]17PJ'!K$10:$K$889)</f>
        <v>#VALUE!</v>
      </c>
      <c r="AB424" s="118">
        <v>0</v>
      </c>
      <c r="AC424" s="118">
        <v>0</v>
      </c>
      <c r="AD424" s="117">
        <v>0</v>
      </c>
      <c r="AE424" s="116"/>
    </row>
    <row r="425" spans="1:31" s="105" customFormat="1" x14ac:dyDescent="0.25">
      <c r="A425" s="125">
        <v>455</v>
      </c>
      <c r="B425" s="125">
        <v>455128181</v>
      </c>
      <c r="C425" s="124" t="s">
        <v>223</v>
      </c>
      <c r="D425" s="125">
        <v>128</v>
      </c>
      <c r="E425" s="124" t="s">
        <v>110</v>
      </c>
      <c r="F425" s="125">
        <v>181</v>
      </c>
      <c r="G425" s="124" t="s">
        <v>105</v>
      </c>
      <c r="H425" s="118">
        <v>0.2</v>
      </c>
      <c r="I425" s="117">
        <v>8450</v>
      </c>
      <c r="J425" s="117">
        <v>570</v>
      </c>
      <c r="K425" s="117">
        <f t="shared" si="12"/>
        <v>0</v>
      </c>
      <c r="L425" s="117">
        <v>893</v>
      </c>
      <c r="M425" s="123">
        <f t="shared" si="13"/>
        <v>9913</v>
      </c>
      <c r="N425" s="110"/>
      <c r="O425" s="118">
        <v>0</v>
      </c>
      <c r="P425" s="118">
        <v>0</v>
      </c>
      <c r="Q425" s="122">
        <v>0.09</v>
      </c>
      <c r="R425" s="122">
        <v>1.5623145980024853E-2</v>
      </c>
      <c r="S425" s="121">
        <v>0</v>
      </c>
      <c r="T425" s="110"/>
      <c r="U425" s="120">
        <v>1804</v>
      </c>
      <c r="V425" s="120">
        <v>0</v>
      </c>
      <c r="W425" s="120">
        <v>0</v>
      </c>
      <c r="X425" s="120">
        <v>178</v>
      </c>
      <c r="Y425" s="120">
        <v>1982</v>
      </c>
      <c r="Z425" s="119" t="e">
        <f>SUMIF($A$10:$A$938,$A425,$Y$10:$Y$938)+SUMIF('[2]17PJ'!$B$10:$K$889,$A425,'[2]17PJ'!K$10:$K$889)</f>
        <v>#VALUE!</v>
      </c>
      <c r="AB425" s="118">
        <v>0</v>
      </c>
      <c r="AC425" s="118">
        <v>0</v>
      </c>
      <c r="AD425" s="117">
        <v>0</v>
      </c>
      <c r="AE425" s="116"/>
    </row>
    <row r="426" spans="1:31" s="105" customFormat="1" x14ac:dyDescent="0.25">
      <c r="A426" s="125">
        <v>455</v>
      </c>
      <c r="B426" s="125">
        <v>455128211</v>
      </c>
      <c r="C426" s="124" t="s">
        <v>223</v>
      </c>
      <c r="D426" s="125">
        <v>128</v>
      </c>
      <c r="E426" s="124" t="s">
        <v>110</v>
      </c>
      <c r="F426" s="125">
        <v>211</v>
      </c>
      <c r="G426" s="124" t="s">
        <v>80</v>
      </c>
      <c r="H426" s="118">
        <v>1</v>
      </c>
      <c r="I426" s="117">
        <v>9627</v>
      </c>
      <c r="J426" s="117">
        <v>1727</v>
      </c>
      <c r="K426" s="117">
        <f t="shared" si="12"/>
        <v>0</v>
      </c>
      <c r="L426" s="117">
        <v>893</v>
      </c>
      <c r="M426" s="123">
        <f t="shared" si="13"/>
        <v>12247</v>
      </c>
      <c r="N426" s="110"/>
      <c r="O426" s="118">
        <v>0</v>
      </c>
      <c r="P426" s="118">
        <v>0</v>
      </c>
      <c r="Q426" s="122">
        <v>0.09</v>
      </c>
      <c r="R426" s="122">
        <v>2.0265210906566032E-3</v>
      </c>
      <c r="S426" s="121">
        <v>0</v>
      </c>
      <c r="T426" s="110"/>
      <c r="U426" s="120">
        <v>11354</v>
      </c>
      <c r="V426" s="120">
        <v>0</v>
      </c>
      <c r="W426" s="120">
        <v>0</v>
      </c>
      <c r="X426" s="120">
        <v>893</v>
      </c>
      <c r="Y426" s="120">
        <v>12247</v>
      </c>
      <c r="Z426" s="119" t="e">
        <f>SUMIF($A$10:$A$938,$A426,$Y$10:$Y$938)+SUMIF('[2]17PJ'!$B$10:$K$889,$A426,'[2]17PJ'!K$10:$K$889)</f>
        <v>#VALUE!</v>
      </c>
      <c r="AB426" s="118">
        <v>0</v>
      </c>
      <c r="AC426" s="118">
        <v>0</v>
      </c>
      <c r="AD426" s="117">
        <v>0</v>
      </c>
      <c r="AE426" s="116"/>
    </row>
    <row r="427" spans="1:31" s="105" customFormat="1" x14ac:dyDescent="0.25">
      <c r="A427" s="125">
        <v>455</v>
      </c>
      <c r="B427" s="125">
        <v>455128745</v>
      </c>
      <c r="C427" s="124" t="s">
        <v>223</v>
      </c>
      <c r="D427" s="125">
        <v>128</v>
      </c>
      <c r="E427" s="124" t="s">
        <v>110</v>
      </c>
      <c r="F427" s="125">
        <v>745</v>
      </c>
      <c r="G427" s="124" t="s">
        <v>225</v>
      </c>
      <c r="H427" s="118">
        <v>1</v>
      </c>
      <c r="I427" s="117">
        <v>12631</v>
      </c>
      <c r="J427" s="117">
        <v>5745</v>
      </c>
      <c r="K427" s="117">
        <f t="shared" si="12"/>
        <v>0</v>
      </c>
      <c r="L427" s="117">
        <v>893</v>
      </c>
      <c r="M427" s="123">
        <f t="shared" si="13"/>
        <v>19269</v>
      </c>
      <c r="N427" s="110"/>
      <c r="O427" s="118">
        <v>0</v>
      </c>
      <c r="P427" s="118">
        <v>0</v>
      </c>
      <c r="Q427" s="122">
        <v>0.09</v>
      </c>
      <c r="R427" s="122">
        <v>9.8084247744160049E-3</v>
      </c>
      <c r="S427" s="121">
        <v>0</v>
      </c>
      <c r="T427" s="110"/>
      <c r="U427" s="120">
        <v>18376</v>
      </c>
      <c r="V427" s="120">
        <v>0</v>
      </c>
      <c r="W427" s="120">
        <v>0</v>
      </c>
      <c r="X427" s="120">
        <v>893</v>
      </c>
      <c r="Y427" s="120">
        <v>19269</v>
      </c>
      <c r="Z427" s="119" t="e">
        <f>SUMIF($A$10:$A$938,$A427,$Y$10:$Y$938)+SUMIF('[2]17PJ'!$B$10:$K$889,$A427,'[2]17PJ'!K$10:$K$889)</f>
        <v>#VALUE!</v>
      </c>
      <c r="AB427" s="118">
        <v>0</v>
      </c>
      <c r="AC427" s="118">
        <v>0</v>
      </c>
      <c r="AD427" s="117">
        <v>0</v>
      </c>
      <c r="AE427" s="116"/>
    </row>
    <row r="428" spans="1:31" s="105" customFormat="1" x14ac:dyDescent="0.25">
      <c r="A428" s="125">
        <v>456</v>
      </c>
      <c r="B428" s="125">
        <v>456160009</v>
      </c>
      <c r="C428" s="124" t="s">
        <v>226</v>
      </c>
      <c r="D428" s="125">
        <v>160</v>
      </c>
      <c r="E428" s="124" t="s">
        <v>104</v>
      </c>
      <c r="F428" s="125">
        <v>9</v>
      </c>
      <c r="G428" s="124" t="s">
        <v>108</v>
      </c>
      <c r="H428" s="118">
        <v>1</v>
      </c>
      <c r="I428" s="117">
        <v>8450</v>
      </c>
      <c r="J428" s="117">
        <v>4786</v>
      </c>
      <c r="K428" s="117">
        <f t="shared" si="12"/>
        <v>0</v>
      </c>
      <c r="L428" s="117">
        <v>893</v>
      </c>
      <c r="M428" s="123">
        <f t="shared" si="13"/>
        <v>14129</v>
      </c>
      <c r="N428" s="110"/>
      <c r="O428" s="118">
        <v>6.6554087612995918E-3</v>
      </c>
      <c r="P428" s="118">
        <v>0</v>
      </c>
      <c r="Q428" s="122">
        <v>0.09</v>
      </c>
      <c r="R428" s="122">
        <v>2.0759903113485335E-3</v>
      </c>
      <c r="S428" s="121">
        <v>0</v>
      </c>
      <c r="T428" s="110"/>
      <c r="U428" s="120">
        <v>13148</v>
      </c>
      <c r="V428" s="120">
        <v>0</v>
      </c>
      <c r="W428" s="120">
        <v>0</v>
      </c>
      <c r="X428" s="120">
        <v>887</v>
      </c>
      <c r="Y428" s="120">
        <v>14035</v>
      </c>
      <c r="Z428" s="119" t="e">
        <f>SUMIF($A$10:$A$938,$A428,$Y$10:$Y$938)+SUMIF('[2]17PJ'!$B$10:$K$889,$A428,'[2]17PJ'!K$10:$K$889)</f>
        <v>#VALUE!</v>
      </c>
      <c r="AB428" s="118">
        <v>0</v>
      </c>
      <c r="AC428" s="118">
        <v>0</v>
      </c>
      <c r="AD428" s="117">
        <v>0</v>
      </c>
      <c r="AE428" s="116"/>
    </row>
    <row r="429" spans="1:31" s="105" customFormat="1" x14ac:dyDescent="0.25">
      <c r="A429" s="125">
        <v>456</v>
      </c>
      <c r="B429" s="125">
        <v>456160020</v>
      </c>
      <c r="C429" s="124" t="s">
        <v>226</v>
      </c>
      <c r="D429" s="125">
        <v>160</v>
      </c>
      <c r="E429" s="124" t="s">
        <v>104</v>
      </c>
      <c r="F429" s="125">
        <v>20</v>
      </c>
      <c r="G429" s="124" t="s">
        <v>142</v>
      </c>
      <c r="H429" s="118">
        <v>0.98</v>
      </c>
      <c r="I429" s="117">
        <v>10594</v>
      </c>
      <c r="J429" s="117">
        <v>3064</v>
      </c>
      <c r="K429" s="117">
        <f t="shared" si="12"/>
        <v>0</v>
      </c>
      <c r="L429" s="117">
        <v>893</v>
      </c>
      <c r="M429" s="123">
        <f t="shared" si="13"/>
        <v>14551</v>
      </c>
      <c r="N429" s="110"/>
      <c r="O429" s="118">
        <v>6.5223005860736002E-3</v>
      </c>
      <c r="P429" s="118">
        <v>0</v>
      </c>
      <c r="Q429" s="122">
        <v>0.09</v>
      </c>
      <c r="R429" s="122">
        <v>3.557826066077191E-2</v>
      </c>
      <c r="S429" s="121">
        <v>0</v>
      </c>
      <c r="T429" s="110"/>
      <c r="U429" s="120">
        <v>13296</v>
      </c>
      <c r="V429" s="120">
        <v>0</v>
      </c>
      <c r="W429" s="120">
        <v>0</v>
      </c>
      <c r="X429" s="120">
        <v>870</v>
      </c>
      <c r="Y429" s="120">
        <v>14166</v>
      </c>
      <c r="Z429" s="119" t="e">
        <f>SUMIF($A$10:$A$938,$A429,$Y$10:$Y$938)+SUMIF('[2]17PJ'!$B$10:$K$889,$A429,'[2]17PJ'!K$10:$K$889)</f>
        <v>#VALUE!</v>
      </c>
      <c r="AB429" s="118">
        <v>0</v>
      </c>
      <c r="AC429" s="118">
        <v>0</v>
      </c>
      <c r="AD429" s="117">
        <v>0</v>
      </c>
      <c r="AE429" s="116"/>
    </row>
    <row r="430" spans="1:31" s="105" customFormat="1" x14ac:dyDescent="0.25">
      <c r="A430" s="125">
        <v>456</v>
      </c>
      <c r="B430" s="125">
        <v>456160031</v>
      </c>
      <c r="C430" s="124" t="s">
        <v>226</v>
      </c>
      <c r="D430" s="125">
        <v>160</v>
      </c>
      <c r="E430" s="124" t="s">
        <v>104</v>
      </c>
      <c r="F430" s="125">
        <v>31</v>
      </c>
      <c r="G430" s="124" t="s">
        <v>101</v>
      </c>
      <c r="H430" s="118">
        <v>3.26</v>
      </c>
      <c r="I430" s="117">
        <v>12513</v>
      </c>
      <c r="J430" s="117">
        <v>5805</v>
      </c>
      <c r="K430" s="117">
        <f t="shared" si="12"/>
        <v>0</v>
      </c>
      <c r="L430" s="117">
        <v>893</v>
      </c>
      <c r="M430" s="123">
        <f t="shared" si="13"/>
        <v>19211</v>
      </c>
      <c r="N430" s="110"/>
      <c r="O430" s="118">
        <v>2.1696632561836668E-2</v>
      </c>
      <c r="P430" s="118">
        <v>0</v>
      </c>
      <c r="Q430" s="122">
        <v>0.09</v>
      </c>
      <c r="R430" s="122">
        <v>3.0859245332986639E-2</v>
      </c>
      <c r="S430" s="121">
        <v>0</v>
      </c>
      <c r="T430" s="110"/>
      <c r="U430" s="120">
        <v>59318</v>
      </c>
      <c r="V430" s="120">
        <v>0</v>
      </c>
      <c r="W430" s="120">
        <v>0</v>
      </c>
      <c r="X430" s="120">
        <v>2891</v>
      </c>
      <c r="Y430" s="120">
        <v>62209</v>
      </c>
      <c r="Z430" s="119" t="e">
        <f>SUMIF($A$10:$A$938,$A430,$Y$10:$Y$938)+SUMIF('[2]17PJ'!$B$10:$K$889,$A430,'[2]17PJ'!K$10:$K$889)</f>
        <v>#VALUE!</v>
      </c>
      <c r="AB430" s="118">
        <v>0</v>
      </c>
      <c r="AC430" s="118">
        <v>0</v>
      </c>
      <c r="AD430" s="117">
        <v>0</v>
      </c>
      <c r="AE430" s="116"/>
    </row>
    <row r="431" spans="1:31" s="105" customFormat="1" x14ac:dyDescent="0.25">
      <c r="A431" s="125">
        <v>456</v>
      </c>
      <c r="B431" s="125">
        <v>456160056</v>
      </c>
      <c r="C431" s="124" t="s">
        <v>226</v>
      </c>
      <c r="D431" s="125">
        <v>160</v>
      </c>
      <c r="E431" s="124" t="s">
        <v>104</v>
      </c>
      <c r="F431" s="125">
        <v>56</v>
      </c>
      <c r="G431" s="124" t="s">
        <v>153</v>
      </c>
      <c r="H431" s="118">
        <v>1</v>
      </c>
      <c r="I431" s="117">
        <v>13058</v>
      </c>
      <c r="J431" s="117">
        <v>5073</v>
      </c>
      <c r="K431" s="117">
        <f t="shared" si="12"/>
        <v>0</v>
      </c>
      <c r="L431" s="117">
        <v>893</v>
      </c>
      <c r="M431" s="123">
        <f t="shared" si="13"/>
        <v>19024</v>
      </c>
      <c r="N431" s="110"/>
      <c r="O431" s="118">
        <v>6.6554087612995918E-3</v>
      </c>
      <c r="P431" s="118">
        <v>0</v>
      </c>
      <c r="Q431" s="122">
        <v>0.09</v>
      </c>
      <c r="R431" s="122">
        <v>2.0474156589421796E-2</v>
      </c>
      <c r="S431" s="121">
        <v>0</v>
      </c>
      <c r="T431" s="110"/>
      <c r="U431" s="120">
        <v>18010</v>
      </c>
      <c r="V431" s="120">
        <v>0</v>
      </c>
      <c r="W431" s="120">
        <v>0</v>
      </c>
      <c r="X431" s="120">
        <v>887</v>
      </c>
      <c r="Y431" s="120">
        <v>18897</v>
      </c>
      <c r="Z431" s="119" t="e">
        <f>SUMIF($A$10:$A$938,$A431,$Y$10:$Y$938)+SUMIF('[2]17PJ'!$B$10:$K$889,$A431,'[2]17PJ'!K$10:$K$889)</f>
        <v>#VALUE!</v>
      </c>
      <c r="AB431" s="118">
        <v>0</v>
      </c>
      <c r="AC431" s="118">
        <v>0</v>
      </c>
      <c r="AD431" s="117">
        <v>0</v>
      </c>
      <c r="AE431" s="116"/>
    </row>
    <row r="432" spans="1:31" s="105" customFormat="1" x14ac:dyDescent="0.25">
      <c r="A432" s="125">
        <v>456</v>
      </c>
      <c r="B432" s="125">
        <v>456160079</v>
      </c>
      <c r="C432" s="124" t="s">
        <v>226</v>
      </c>
      <c r="D432" s="125">
        <v>160</v>
      </c>
      <c r="E432" s="124" t="s">
        <v>104</v>
      </c>
      <c r="F432" s="125">
        <v>79</v>
      </c>
      <c r="G432" s="124" t="s">
        <v>109</v>
      </c>
      <c r="H432" s="118">
        <v>32.149999999999991</v>
      </c>
      <c r="I432" s="117">
        <v>10194</v>
      </c>
      <c r="J432" s="117">
        <v>1033</v>
      </c>
      <c r="K432" s="117">
        <f t="shared" si="12"/>
        <v>0</v>
      </c>
      <c r="L432" s="117">
        <v>893</v>
      </c>
      <c r="M432" s="123">
        <f t="shared" si="13"/>
        <v>12120</v>
      </c>
      <c r="N432" s="110"/>
      <c r="O432" s="118">
        <v>0.21397139167578175</v>
      </c>
      <c r="P432" s="118">
        <v>0</v>
      </c>
      <c r="Q432" s="122">
        <v>0.09</v>
      </c>
      <c r="R432" s="122">
        <v>6.132665667844843E-2</v>
      </c>
      <c r="S432" s="121">
        <v>0</v>
      </c>
      <c r="T432" s="110"/>
      <c r="U432" s="120">
        <v>358540</v>
      </c>
      <c r="V432" s="120">
        <v>0</v>
      </c>
      <c r="W432" s="120">
        <v>0</v>
      </c>
      <c r="X432" s="120">
        <v>28516</v>
      </c>
      <c r="Y432" s="120">
        <v>387056</v>
      </c>
      <c r="Z432" s="119" t="e">
        <f>SUMIF($A$10:$A$938,$A432,$Y$10:$Y$938)+SUMIF('[2]17PJ'!$B$10:$K$889,$A432,'[2]17PJ'!K$10:$K$889)</f>
        <v>#VALUE!</v>
      </c>
      <c r="AB432" s="118">
        <v>0</v>
      </c>
      <c r="AC432" s="118">
        <v>0</v>
      </c>
      <c r="AD432" s="117">
        <v>0</v>
      </c>
      <c r="AE432" s="116"/>
    </row>
    <row r="433" spans="1:31" s="105" customFormat="1" x14ac:dyDescent="0.25">
      <c r="A433" s="125">
        <v>456</v>
      </c>
      <c r="B433" s="125">
        <v>456160100</v>
      </c>
      <c r="C433" s="124" t="s">
        <v>226</v>
      </c>
      <c r="D433" s="125">
        <v>160</v>
      </c>
      <c r="E433" s="124" t="s">
        <v>104</v>
      </c>
      <c r="F433" s="125">
        <v>100</v>
      </c>
      <c r="G433" s="124" t="s">
        <v>79</v>
      </c>
      <c r="H433" s="118">
        <v>0.48</v>
      </c>
      <c r="I433" s="117">
        <v>11116</v>
      </c>
      <c r="J433" s="117">
        <v>5713</v>
      </c>
      <c r="K433" s="117">
        <f t="shared" si="12"/>
        <v>0</v>
      </c>
      <c r="L433" s="117">
        <v>893</v>
      </c>
      <c r="M433" s="123">
        <f t="shared" si="13"/>
        <v>17722</v>
      </c>
      <c r="N433" s="110"/>
      <c r="O433" s="118">
        <v>3.1945962054238039E-3</v>
      </c>
      <c r="P433" s="118">
        <v>0</v>
      </c>
      <c r="Q433" s="122">
        <v>0.09</v>
      </c>
      <c r="R433" s="122">
        <v>3.1256891479000334E-2</v>
      </c>
      <c r="S433" s="121">
        <v>0</v>
      </c>
      <c r="T433" s="110"/>
      <c r="U433" s="120">
        <v>8024</v>
      </c>
      <c r="V433" s="120">
        <v>0</v>
      </c>
      <c r="W433" s="120">
        <v>0</v>
      </c>
      <c r="X433" s="120">
        <v>426</v>
      </c>
      <c r="Y433" s="120">
        <v>8450</v>
      </c>
      <c r="Z433" s="119" t="e">
        <f>SUMIF($A$10:$A$938,$A433,$Y$10:$Y$938)+SUMIF('[2]17PJ'!$B$10:$K$889,$A433,'[2]17PJ'!K$10:$K$889)</f>
        <v>#VALUE!</v>
      </c>
      <c r="AB433" s="118">
        <v>0</v>
      </c>
      <c r="AC433" s="118">
        <v>0</v>
      </c>
      <c r="AD433" s="117">
        <v>0</v>
      </c>
      <c r="AE433" s="116"/>
    </row>
    <row r="434" spans="1:31" s="105" customFormat="1" x14ac:dyDescent="0.25">
      <c r="A434" s="125">
        <v>456</v>
      </c>
      <c r="B434" s="125">
        <v>456160128</v>
      </c>
      <c r="C434" s="124" t="s">
        <v>226</v>
      </c>
      <c r="D434" s="125">
        <v>160</v>
      </c>
      <c r="E434" s="124" t="s">
        <v>104</v>
      </c>
      <c r="F434" s="125">
        <v>128</v>
      </c>
      <c r="G434" s="124" t="s">
        <v>110</v>
      </c>
      <c r="H434" s="118">
        <v>1</v>
      </c>
      <c r="I434" s="117">
        <v>11023</v>
      </c>
      <c r="J434" s="117">
        <v>561</v>
      </c>
      <c r="K434" s="117">
        <f t="shared" si="12"/>
        <v>0</v>
      </c>
      <c r="L434" s="117">
        <v>893</v>
      </c>
      <c r="M434" s="123">
        <f t="shared" si="13"/>
        <v>12477</v>
      </c>
      <c r="N434" s="110"/>
      <c r="O434" s="118">
        <v>6.6554087612995918E-3</v>
      </c>
      <c r="P434" s="118">
        <v>0</v>
      </c>
      <c r="Q434" s="122">
        <v>0.18</v>
      </c>
      <c r="R434" s="122">
        <v>3.3692444036885129E-2</v>
      </c>
      <c r="S434" s="121">
        <v>0</v>
      </c>
      <c r="T434" s="110"/>
      <c r="U434" s="120">
        <v>11507</v>
      </c>
      <c r="V434" s="120">
        <v>0</v>
      </c>
      <c r="W434" s="120">
        <v>0</v>
      </c>
      <c r="X434" s="120">
        <v>887</v>
      </c>
      <c r="Y434" s="120">
        <v>12394</v>
      </c>
      <c r="Z434" s="119" t="e">
        <f>SUMIF($A$10:$A$938,$A434,$Y$10:$Y$938)+SUMIF('[2]17PJ'!$B$10:$K$889,$A434,'[2]17PJ'!K$10:$K$889)</f>
        <v>#VALUE!</v>
      </c>
      <c r="AB434" s="118">
        <v>0</v>
      </c>
      <c r="AC434" s="118">
        <v>0</v>
      </c>
      <c r="AD434" s="117">
        <v>0</v>
      </c>
      <c r="AE434" s="116"/>
    </row>
    <row r="435" spans="1:31" s="105" customFormat="1" x14ac:dyDescent="0.25">
      <c r="A435" s="125">
        <v>456</v>
      </c>
      <c r="B435" s="125">
        <v>456160149</v>
      </c>
      <c r="C435" s="124" t="s">
        <v>226</v>
      </c>
      <c r="D435" s="125">
        <v>160</v>
      </c>
      <c r="E435" s="124" t="s">
        <v>104</v>
      </c>
      <c r="F435" s="125">
        <v>149</v>
      </c>
      <c r="G435" s="124" t="s">
        <v>103</v>
      </c>
      <c r="H435" s="118">
        <v>2</v>
      </c>
      <c r="I435" s="117">
        <v>13821</v>
      </c>
      <c r="J435" s="117">
        <v>16</v>
      </c>
      <c r="K435" s="117">
        <f t="shared" si="12"/>
        <v>0</v>
      </c>
      <c r="L435" s="117">
        <v>893</v>
      </c>
      <c r="M435" s="123">
        <f t="shared" si="13"/>
        <v>14730</v>
      </c>
      <c r="N435" s="110"/>
      <c r="O435" s="118">
        <v>1.3310817522599184E-2</v>
      </c>
      <c r="P435" s="118">
        <v>0</v>
      </c>
      <c r="Q435" s="122">
        <v>0.12985622607830993</v>
      </c>
      <c r="R435" s="122">
        <v>0.10032197054833102</v>
      </c>
      <c r="S435" s="121">
        <v>0</v>
      </c>
      <c r="T435" s="110"/>
      <c r="U435" s="120">
        <v>27490</v>
      </c>
      <c r="V435" s="120">
        <v>0</v>
      </c>
      <c r="W435" s="120">
        <v>0</v>
      </c>
      <c r="X435" s="120">
        <v>1774</v>
      </c>
      <c r="Y435" s="120">
        <v>29264</v>
      </c>
      <c r="Z435" s="119" t="e">
        <f>SUMIF($A$10:$A$938,$A435,$Y$10:$Y$938)+SUMIF('[2]17PJ'!$B$10:$K$889,$A435,'[2]17PJ'!K$10:$K$889)</f>
        <v>#VALUE!</v>
      </c>
      <c r="AB435" s="118">
        <v>0</v>
      </c>
      <c r="AC435" s="118">
        <v>0</v>
      </c>
      <c r="AD435" s="117">
        <v>0</v>
      </c>
      <c r="AE435" s="116"/>
    </row>
    <row r="436" spans="1:31" s="105" customFormat="1" x14ac:dyDescent="0.25">
      <c r="A436" s="125">
        <v>456</v>
      </c>
      <c r="B436" s="125">
        <v>456160160</v>
      </c>
      <c r="C436" s="124" t="s">
        <v>226</v>
      </c>
      <c r="D436" s="125">
        <v>160</v>
      </c>
      <c r="E436" s="124" t="s">
        <v>104</v>
      </c>
      <c r="F436" s="125">
        <v>160</v>
      </c>
      <c r="G436" s="124" t="s">
        <v>104</v>
      </c>
      <c r="H436" s="118">
        <v>745.48</v>
      </c>
      <c r="I436" s="117">
        <v>11702</v>
      </c>
      <c r="J436" s="117">
        <v>344</v>
      </c>
      <c r="K436" s="117">
        <f t="shared" si="12"/>
        <v>0</v>
      </c>
      <c r="L436" s="117">
        <v>893</v>
      </c>
      <c r="M436" s="123">
        <f t="shared" si="13"/>
        <v>12939</v>
      </c>
      <c r="N436" s="110"/>
      <c r="O436" s="118">
        <v>4.9614741233736765</v>
      </c>
      <c r="P436" s="118">
        <v>0</v>
      </c>
      <c r="Q436" s="122">
        <v>0.1273</v>
      </c>
      <c r="R436" s="122">
        <v>0.10201980292645375</v>
      </c>
      <c r="S436" s="121">
        <v>0</v>
      </c>
      <c r="T436" s="110"/>
      <c r="U436" s="120">
        <v>8920410</v>
      </c>
      <c r="V436" s="120">
        <v>0</v>
      </c>
      <c r="W436" s="120">
        <v>0</v>
      </c>
      <c r="X436" s="120">
        <v>661241</v>
      </c>
      <c r="Y436" s="120">
        <v>9581651</v>
      </c>
      <c r="Z436" s="119" t="e">
        <f>SUMIF($A$10:$A$938,$A436,$Y$10:$Y$938)+SUMIF('[2]17PJ'!$B$10:$K$889,$A436,'[2]17PJ'!K$10:$K$889)</f>
        <v>#VALUE!</v>
      </c>
      <c r="AB436" s="118">
        <v>0</v>
      </c>
      <c r="AC436" s="118">
        <v>0</v>
      </c>
      <c r="AD436" s="117">
        <v>0</v>
      </c>
      <c r="AE436" s="116"/>
    </row>
    <row r="437" spans="1:31" s="105" customFormat="1" x14ac:dyDescent="0.25">
      <c r="A437" s="125">
        <v>456</v>
      </c>
      <c r="B437" s="125">
        <v>456160170</v>
      </c>
      <c r="C437" s="124" t="s">
        <v>226</v>
      </c>
      <c r="D437" s="125">
        <v>160</v>
      </c>
      <c r="E437" s="124" t="s">
        <v>104</v>
      </c>
      <c r="F437" s="125">
        <v>170</v>
      </c>
      <c r="G437" s="124" t="s">
        <v>87</v>
      </c>
      <c r="H437" s="118">
        <v>3</v>
      </c>
      <c r="I437" s="117">
        <v>10413</v>
      </c>
      <c r="J437" s="117">
        <v>4068</v>
      </c>
      <c r="K437" s="117">
        <f t="shared" si="12"/>
        <v>0</v>
      </c>
      <c r="L437" s="117">
        <v>893</v>
      </c>
      <c r="M437" s="123">
        <f t="shared" si="13"/>
        <v>15374</v>
      </c>
      <c r="N437" s="110"/>
      <c r="O437" s="118">
        <v>1.9966226283898776E-2</v>
      </c>
      <c r="P437" s="118">
        <v>0</v>
      </c>
      <c r="Q437" s="122">
        <v>0.09</v>
      </c>
      <c r="R437" s="122">
        <v>8.9350920886556662E-2</v>
      </c>
      <c r="S437" s="121">
        <v>0</v>
      </c>
      <c r="T437" s="110"/>
      <c r="U437" s="120">
        <v>43155</v>
      </c>
      <c r="V437" s="120">
        <v>0</v>
      </c>
      <c r="W437" s="120">
        <v>0</v>
      </c>
      <c r="X437" s="120">
        <v>2661</v>
      </c>
      <c r="Y437" s="120">
        <v>45816</v>
      </c>
      <c r="Z437" s="119" t="e">
        <f>SUMIF($A$10:$A$938,$A437,$Y$10:$Y$938)+SUMIF('[2]17PJ'!$B$10:$K$889,$A437,'[2]17PJ'!K$10:$K$889)</f>
        <v>#VALUE!</v>
      </c>
      <c r="AB437" s="118">
        <v>3</v>
      </c>
      <c r="AC437" s="118">
        <v>0</v>
      </c>
      <c r="AD437" s="117">
        <v>0</v>
      </c>
      <c r="AE437" s="116"/>
    </row>
    <row r="438" spans="1:31" s="105" customFormat="1" x14ac:dyDescent="0.25">
      <c r="A438" s="125">
        <v>456</v>
      </c>
      <c r="B438" s="125">
        <v>456160181</v>
      </c>
      <c r="C438" s="124" t="s">
        <v>226</v>
      </c>
      <c r="D438" s="125">
        <v>160</v>
      </c>
      <c r="E438" s="124" t="s">
        <v>104</v>
      </c>
      <c r="F438" s="125">
        <v>181</v>
      </c>
      <c r="G438" s="124" t="s">
        <v>105</v>
      </c>
      <c r="H438" s="118">
        <v>0.95</v>
      </c>
      <c r="I438" s="117">
        <v>10836</v>
      </c>
      <c r="J438" s="117">
        <v>731</v>
      </c>
      <c r="K438" s="117">
        <f t="shared" si="12"/>
        <v>0</v>
      </c>
      <c r="L438" s="117">
        <v>893</v>
      </c>
      <c r="M438" s="123">
        <f t="shared" si="13"/>
        <v>12460</v>
      </c>
      <c r="N438" s="110"/>
      <c r="O438" s="118">
        <v>6.322638323234612E-3</v>
      </c>
      <c r="P438" s="118">
        <v>0</v>
      </c>
      <c r="Q438" s="122">
        <v>0.09</v>
      </c>
      <c r="R438" s="122">
        <v>1.5623145980024853E-2</v>
      </c>
      <c r="S438" s="121">
        <v>0</v>
      </c>
      <c r="T438" s="110"/>
      <c r="U438" s="120">
        <v>10916</v>
      </c>
      <c r="V438" s="120">
        <v>0</v>
      </c>
      <c r="W438" s="120">
        <v>0</v>
      </c>
      <c r="X438" s="120">
        <v>843</v>
      </c>
      <c r="Y438" s="120">
        <v>11759</v>
      </c>
      <c r="Z438" s="119" t="e">
        <f>SUMIF($A$10:$A$938,$A438,$Y$10:$Y$938)+SUMIF('[2]17PJ'!$B$10:$K$889,$A438,'[2]17PJ'!K$10:$K$889)</f>
        <v>#VALUE!</v>
      </c>
      <c r="AB438" s="118">
        <v>0</v>
      </c>
      <c r="AC438" s="118">
        <v>0</v>
      </c>
      <c r="AD438" s="117">
        <v>0</v>
      </c>
      <c r="AE438" s="116"/>
    </row>
    <row r="439" spans="1:31" s="105" customFormat="1" x14ac:dyDescent="0.25">
      <c r="A439" s="125">
        <v>456</v>
      </c>
      <c r="B439" s="125">
        <v>456160262</v>
      </c>
      <c r="C439" s="124" t="s">
        <v>226</v>
      </c>
      <c r="D439" s="125">
        <v>160</v>
      </c>
      <c r="E439" s="124" t="s">
        <v>104</v>
      </c>
      <c r="F439" s="125">
        <v>262</v>
      </c>
      <c r="G439" s="124" t="s">
        <v>31</v>
      </c>
      <c r="H439" s="118">
        <v>0.97</v>
      </c>
      <c r="I439" s="117">
        <v>10347</v>
      </c>
      <c r="J439" s="117">
        <v>4770</v>
      </c>
      <c r="K439" s="117">
        <f t="shared" si="12"/>
        <v>0</v>
      </c>
      <c r="L439" s="117">
        <v>893</v>
      </c>
      <c r="M439" s="123">
        <f t="shared" si="13"/>
        <v>16010</v>
      </c>
      <c r="N439" s="110"/>
      <c r="O439" s="118">
        <v>6.4557464984606036E-3</v>
      </c>
      <c r="P439" s="118">
        <v>0</v>
      </c>
      <c r="Q439" s="122">
        <v>0.09</v>
      </c>
      <c r="R439" s="122">
        <v>5.2966569410615699E-2</v>
      </c>
      <c r="S439" s="121">
        <v>0</v>
      </c>
      <c r="T439" s="110"/>
      <c r="U439" s="120">
        <v>14566</v>
      </c>
      <c r="V439" s="120">
        <v>0</v>
      </c>
      <c r="W439" s="120">
        <v>0</v>
      </c>
      <c r="X439" s="120">
        <v>860</v>
      </c>
      <c r="Y439" s="120">
        <v>15426</v>
      </c>
      <c r="Z439" s="119" t="e">
        <f>SUMIF($A$10:$A$938,$A439,$Y$10:$Y$938)+SUMIF('[2]17PJ'!$B$10:$K$889,$A439,'[2]17PJ'!K$10:$K$889)</f>
        <v>#VALUE!</v>
      </c>
      <c r="AB439" s="118">
        <v>0</v>
      </c>
      <c r="AC439" s="118">
        <v>0</v>
      </c>
      <c r="AD439" s="117">
        <v>0</v>
      </c>
      <c r="AE439" s="116"/>
    </row>
    <row r="440" spans="1:31" s="105" customFormat="1" x14ac:dyDescent="0.25">
      <c r="A440" s="125">
        <v>456</v>
      </c>
      <c r="B440" s="125">
        <v>456160295</v>
      </c>
      <c r="C440" s="124" t="s">
        <v>226</v>
      </c>
      <c r="D440" s="125">
        <v>160</v>
      </c>
      <c r="E440" s="124" t="s">
        <v>104</v>
      </c>
      <c r="F440" s="125">
        <v>295</v>
      </c>
      <c r="G440" s="124" t="s">
        <v>155</v>
      </c>
      <c r="H440" s="118">
        <v>6.71</v>
      </c>
      <c r="I440" s="117">
        <v>10650</v>
      </c>
      <c r="J440" s="117">
        <v>5093</v>
      </c>
      <c r="K440" s="117">
        <f t="shared" si="12"/>
        <v>0</v>
      </c>
      <c r="L440" s="117">
        <v>893</v>
      </c>
      <c r="M440" s="123">
        <f t="shared" si="13"/>
        <v>16636</v>
      </c>
      <c r="N440" s="110"/>
      <c r="O440" s="118">
        <v>4.4657792788320265E-2</v>
      </c>
      <c r="P440" s="118">
        <v>0</v>
      </c>
      <c r="Q440" s="122">
        <v>0.09</v>
      </c>
      <c r="R440" s="122">
        <v>2.037690193406954E-2</v>
      </c>
      <c r="S440" s="121">
        <v>0</v>
      </c>
      <c r="T440" s="110"/>
      <c r="U440" s="120">
        <v>104931</v>
      </c>
      <c r="V440" s="120">
        <v>0</v>
      </c>
      <c r="W440" s="120">
        <v>0</v>
      </c>
      <c r="X440" s="120">
        <v>5952</v>
      </c>
      <c r="Y440" s="120">
        <v>110883</v>
      </c>
      <c r="Z440" s="119" t="e">
        <f>SUMIF($A$10:$A$938,$A440,$Y$10:$Y$938)+SUMIF('[2]17PJ'!$B$10:$K$889,$A440,'[2]17PJ'!K$10:$K$889)</f>
        <v>#VALUE!</v>
      </c>
      <c r="AB440" s="118">
        <v>0</v>
      </c>
      <c r="AC440" s="118">
        <v>0</v>
      </c>
      <c r="AD440" s="117">
        <v>0</v>
      </c>
      <c r="AE440" s="116"/>
    </row>
    <row r="441" spans="1:31" s="105" customFormat="1" x14ac:dyDescent="0.25">
      <c r="A441" s="125">
        <v>456</v>
      </c>
      <c r="B441" s="125">
        <v>456160301</v>
      </c>
      <c r="C441" s="124" t="s">
        <v>226</v>
      </c>
      <c r="D441" s="125">
        <v>160</v>
      </c>
      <c r="E441" s="124" t="s">
        <v>104</v>
      </c>
      <c r="F441" s="125">
        <v>301</v>
      </c>
      <c r="G441" s="124" t="s">
        <v>151</v>
      </c>
      <c r="H441" s="118">
        <v>3</v>
      </c>
      <c r="I441" s="117">
        <v>8094</v>
      </c>
      <c r="J441" s="117">
        <v>2920</v>
      </c>
      <c r="K441" s="117">
        <f t="shared" si="12"/>
        <v>0</v>
      </c>
      <c r="L441" s="117">
        <v>893</v>
      </c>
      <c r="M441" s="123">
        <f t="shared" si="13"/>
        <v>11907</v>
      </c>
      <c r="N441" s="110"/>
      <c r="O441" s="118">
        <v>1.9966226283898776E-2</v>
      </c>
      <c r="P441" s="118">
        <v>0</v>
      </c>
      <c r="Q441" s="122">
        <v>0.09</v>
      </c>
      <c r="R441" s="122">
        <v>4.5744125016378152E-2</v>
      </c>
      <c r="S441" s="121">
        <v>0</v>
      </c>
      <c r="T441" s="110"/>
      <c r="U441" s="120">
        <v>32823</v>
      </c>
      <c r="V441" s="120">
        <v>0</v>
      </c>
      <c r="W441" s="120">
        <v>0</v>
      </c>
      <c r="X441" s="120">
        <v>2661</v>
      </c>
      <c r="Y441" s="120">
        <v>35484</v>
      </c>
      <c r="Z441" s="119" t="e">
        <f>SUMIF($A$10:$A$938,$A441,$Y$10:$Y$938)+SUMIF('[2]17PJ'!$B$10:$K$889,$A441,'[2]17PJ'!K$10:$K$889)</f>
        <v>#VALUE!</v>
      </c>
      <c r="AB441" s="118">
        <v>0</v>
      </c>
      <c r="AC441" s="118">
        <v>0</v>
      </c>
      <c r="AD441" s="117">
        <v>0</v>
      </c>
      <c r="AE441" s="116"/>
    </row>
    <row r="442" spans="1:31" s="105" customFormat="1" x14ac:dyDescent="0.25">
      <c r="A442" s="125">
        <v>456</v>
      </c>
      <c r="B442" s="125">
        <v>456160616</v>
      </c>
      <c r="C442" s="124" t="s">
        <v>226</v>
      </c>
      <c r="D442" s="125">
        <v>160</v>
      </c>
      <c r="E442" s="124" t="s">
        <v>104</v>
      </c>
      <c r="F442" s="125">
        <v>616</v>
      </c>
      <c r="G442" s="124" t="s">
        <v>133</v>
      </c>
      <c r="H442" s="118">
        <v>1</v>
      </c>
      <c r="I442" s="117">
        <v>10413</v>
      </c>
      <c r="J442" s="117">
        <v>3513</v>
      </c>
      <c r="K442" s="117">
        <f t="shared" si="12"/>
        <v>0</v>
      </c>
      <c r="L442" s="117">
        <v>893</v>
      </c>
      <c r="M442" s="123">
        <f t="shared" si="13"/>
        <v>14819</v>
      </c>
      <c r="N442" s="110"/>
      <c r="O442" s="118">
        <v>6.6554087612995918E-3</v>
      </c>
      <c r="P442" s="118">
        <v>0</v>
      </c>
      <c r="Q442" s="122">
        <v>0.09</v>
      </c>
      <c r="R442" s="122">
        <v>3.6936632904566308E-2</v>
      </c>
      <c r="S442" s="121">
        <v>0</v>
      </c>
      <c r="T442" s="110"/>
      <c r="U442" s="120">
        <v>13833</v>
      </c>
      <c r="V442" s="120">
        <v>0</v>
      </c>
      <c r="W442" s="120">
        <v>0</v>
      </c>
      <c r="X442" s="120">
        <v>887</v>
      </c>
      <c r="Y442" s="120">
        <v>14720</v>
      </c>
      <c r="Z442" s="119" t="e">
        <f>SUMIF($A$10:$A$938,$A442,$Y$10:$Y$938)+SUMIF('[2]17PJ'!$B$10:$K$889,$A442,'[2]17PJ'!K$10:$K$889)</f>
        <v>#VALUE!</v>
      </c>
      <c r="AB442" s="118">
        <v>0</v>
      </c>
      <c r="AC442" s="118">
        <v>0</v>
      </c>
      <c r="AD442" s="117">
        <v>0</v>
      </c>
      <c r="AE442" s="116"/>
    </row>
    <row r="443" spans="1:31" s="105" customFormat="1" x14ac:dyDescent="0.25">
      <c r="A443" s="125">
        <v>456</v>
      </c>
      <c r="B443" s="125">
        <v>456160673</v>
      </c>
      <c r="C443" s="124" t="s">
        <v>226</v>
      </c>
      <c r="D443" s="125">
        <v>160</v>
      </c>
      <c r="E443" s="124" t="s">
        <v>104</v>
      </c>
      <c r="F443" s="125">
        <v>673</v>
      </c>
      <c r="G443" s="124" t="s">
        <v>159</v>
      </c>
      <c r="H443" s="118">
        <v>0.88</v>
      </c>
      <c r="I443" s="117">
        <v>9381</v>
      </c>
      <c r="J443" s="117">
        <v>4453</v>
      </c>
      <c r="K443" s="117">
        <f t="shared" si="12"/>
        <v>0</v>
      </c>
      <c r="L443" s="117">
        <v>893</v>
      </c>
      <c r="M443" s="123">
        <f t="shared" si="13"/>
        <v>14727</v>
      </c>
      <c r="N443" s="110"/>
      <c r="O443" s="118">
        <v>5.8567597099436408E-3</v>
      </c>
      <c r="P443" s="118">
        <v>0</v>
      </c>
      <c r="Q443" s="122">
        <v>0.09</v>
      </c>
      <c r="R443" s="122">
        <v>1.7919692828210827E-2</v>
      </c>
      <c r="S443" s="121">
        <v>0</v>
      </c>
      <c r="T443" s="110"/>
      <c r="U443" s="120">
        <v>12093</v>
      </c>
      <c r="V443" s="120">
        <v>0</v>
      </c>
      <c r="W443" s="120">
        <v>0</v>
      </c>
      <c r="X443" s="120">
        <v>781</v>
      </c>
      <c r="Y443" s="120">
        <v>12874</v>
      </c>
      <c r="Z443" s="119" t="e">
        <f>SUMIF($A$10:$A$938,$A443,$Y$10:$Y$938)+SUMIF('[2]17PJ'!$B$10:$K$889,$A443,'[2]17PJ'!K$10:$K$889)</f>
        <v>#VALUE!</v>
      </c>
      <c r="AB443" s="118">
        <v>0</v>
      </c>
      <c r="AC443" s="118">
        <v>0</v>
      </c>
      <c r="AD443" s="117">
        <v>0</v>
      </c>
      <c r="AE443" s="116"/>
    </row>
    <row r="444" spans="1:31" s="105" customFormat="1" x14ac:dyDescent="0.25">
      <c r="A444" s="125">
        <v>456</v>
      </c>
      <c r="B444" s="125">
        <v>456160745</v>
      </c>
      <c r="C444" s="124" t="s">
        <v>226</v>
      </c>
      <c r="D444" s="125">
        <v>160</v>
      </c>
      <c r="E444" s="124" t="s">
        <v>104</v>
      </c>
      <c r="F444" s="125">
        <v>745</v>
      </c>
      <c r="G444" s="124" t="s">
        <v>225</v>
      </c>
      <c r="H444" s="118">
        <v>1.5</v>
      </c>
      <c r="I444" s="117">
        <v>9499</v>
      </c>
      <c r="J444" s="117">
        <v>4320</v>
      </c>
      <c r="K444" s="117">
        <f t="shared" si="12"/>
        <v>0</v>
      </c>
      <c r="L444" s="117">
        <v>893</v>
      </c>
      <c r="M444" s="123">
        <f t="shared" si="13"/>
        <v>14712</v>
      </c>
      <c r="N444" s="110"/>
      <c r="O444" s="118">
        <v>9.9831131419493881E-3</v>
      </c>
      <c r="P444" s="118">
        <v>0</v>
      </c>
      <c r="Q444" s="122">
        <v>0.09</v>
      </c>
      <c r="R444" s="122">
        <v>9.8084247744160049E-3</v>
      </c>
      <c r="S444" s="121">
        <v>0</v>
      </c>
      <c r="T444" s="110"/>
      <c r="U444" s="120">
        <v>20590</v>
      </c>
      <c r="V444" s="120">
        <v>0</v>
      </c>
      <c r="W444" s="120">
        <v>0</v>
      </c>
      <c r="X444" s="120">
        <v>1330</v>
      </c>
      <c r="Y444" s="120">
        <v>21920</v>
      </c>
      <c r="Z444" s="119" t="e">
        <f>SUMIF($A$10:$A$938,$A444,$Y$10:$Y$938)+SUMIF('[2]17PJ'!$B$10:$K$889,$A444,'[2]17PJ'!K$10:$K$889)</f>
        <v>#VALUE!</v>
      </c>
      <c r="AB444" s="118">
        <v>0</v>
      </c>
      <c r="AC444" s="118">
        <v>0</v>
      </c>
      <c r="AD444" s="117">
        <v>0</v>
      </c>
      <c r="AE444" s="116"/>
    </row>
    <row r="445" spans="1:31" s="105" customFormat="1" x14ac:dyDescent="0.25">
      <c r="A445" s="125">
        <v>458</v>
      </c>
      <c r="B445" s="125">
        <v>458160031</v>
      </c>
      <c r="C445" s="124" t="s">
        <v>227</v>
      </c>
      <c r="D445" s="125">
        <v>160</v>
      </c>
      <c r="E445" s="124" t="s">
        <v>104</v>
      </c>
      <c r="F445" s="125">
        <v>31</v>
      </c>
      <c r="G445" s="124" t="s">
        <v>101</v>
      </c>
      <c r="H445" s="118">
        <v>1</v>
      </c>
      <c r="I445" s="117">
        <v>9808</v>
      </c>
      <c r="J445" s="117">
        <v>4550</v>
      </c>
      <c r="K445" s="117">
        <f t="shared" si="12"/>
        <v>0</v>
      </c>
      <c r="L445" s="117">
        <v>893</v>
      </c>
      <c r="M445" s="123">
        <f t="shared" si="13"/>
        <v>15251</v>
      </c>
      <c r="N445" s="110"/>
      <c r="O445" s="118">
        <v>0</v>
      </c>
      <c r="P445" s="118">
        <v>0</v>
      </c>
      <c r="Q445" s="122">
        <v>0.09</v>
      </c>
      <c r="R445" s="122">
        <v>3.0859245332986639E-2</v>
      </c>
      <c r="S445" s="121">
        <v>0</v>
      </c>
      <c r="T445" s="110"/>
      <c r="U445" s="120">
        <v>14358</v>
      </c>
      <c r="V445" s="120">
        <v>0</v>
      </c>
      <c r="W445" s="120">
        <v>0</v>
      </c>
      <c r="X445" s="120">
        <v>893</v>
      </c>
      <c r="Y445" s="120">
        <v>15251</v>
      </c>
      <c r="Z445" s="119" t="e">
        <f>SUMIF($A$10:$A$938,$A445,$Y$10:$Y$938)+SUMIF('[2]17PJ'!$B$10:$K$889,$A445,'[2]17PJ'!K$10:$K$889)</f>
        <v>#VALUE!</v>
      </c>
      <c r="AB445" s="118">
        <v>0</v>
      </c>
      <c r="AC445" s="118">
        <v>0</v>
      </c>
      <c r="AD445" s="117">
        <v>0</v>
      </c>
      <c r="AE445" s="116"/>
    </row>
    <row r="446" spans="1:31" s="105" customFormat="1" x14ac:dyDescent="0.25">
      <c r="A446" s="125">
        <v>458</v>
      </c>
      <c r="B446" s="125">
        <v>458160056</v>
      </c>
      <c r="C446" s="124" t="s">
        <v>227</v>
      </c>
      <c r="D446" s="125">
        <v>160</v>
      </c>
      <c r="E446" s="124" t="s">
        <v>104</v>
      </c>
      <c r="F446" s="125">
        <v>56</v>
      </c>
      <c r="G446" s="124" t="s">
        <v>153</v>
      </c>
      <c r="H446" s="118">
        <v>1</v>
      </c>
      <c r="I446" s="117">
        <v>13975</v>
      </c>
      <c r="J446" s="117">
        <v>5429</v>
      </c>
      <c r="K446" s="117">
        <f t="shared" si="12"/>
        <v>0</v>
      </c>
      <c r="L446" s="117">
        <v>893</v>
      </c>
      <c r="M446" s="123">
        <f t="shared" si="13"/>
        <v>20297</v>
      </c>
      <c r="N446" s="110"/>
      <c r="O446" s="118">
        <v>0</v>
      </c>
      <c r="P446" s="118">
        <v>0</v>
      </c>
      <c r="Q446" s="122">
        <v>0.09</v>
      </c>
      <c r="R446" s="122">
        <v>2.0474156589421796E-2</v>
      </c>
      <c r="S446" s="121">
        <v>0</v>
      </c>
      <c r="T446" s="110"/>
      <c r="U446" s="120">
        <v>19404</v>
      </c>
      <c r="V446" s="120">
        <v>0</v>
      </c>
      <c r="W446" s="120">
        <v>0</v>
      </c>
      <c r="X446" s="120">
        <v>893</v>
      </c>
      <c r="Y446" s="120">
        <v>20297</v>
      </c>
      <c r="Z446" s="119" t="e">
        <f>SUMIF($A$10:$A$938,$A446,$Y$10:$Y$938)+SUMIF('[2]17PJ'!$B$10:$K$889,$A446,'[2]17PJ'!K$10:$K$889)</f>
        <v>#VALUE!</v>
      </c>
      <c r="AB446" s="118">
        <v>0</v>
      </c>
      <c r="AC446" s="118">
        <v>0</v>
      </c>
      <c r="AD446" s="117">
        <v>0</v>
      </c>
      <c r="AE446" s="116"/>
    </row>
    <row r="447" spans="1:31" s="105" customFormat="1" x14ac:dyDescent="0.25">
      <c r="A447" s="125">
        <v>458</v>
      </c>
      <c r="B447" s="125">
        <v>458160079</v>
      </c>
      <c r="C447" s="124" t="s">
        <v>227</v>
      </c>
      <c r="D447" s="125">
        <v>160</v>
      </c>
      <c r="E447" s="124" t="s">
        <v>104</v>
      </c>
      <c r="F447" s="125">
        <v>79</v>
      </c>
      <c r="G447" s="124" t="s">
        <v>109</v>
      </c>
      <c r="H447" s="118">
        <v>6.0999999999999988</v>
      </c>
      <c r="I447" s="117">
        <v>11255</v>
      </c>
      <c r="J447" s="117">
        <v>1140</v>
      </c>
      <c r="K447" s="117">
        <f t="shared" si="12"/>
        <v>0</v>
      </c>
      <c r="L447" s="117">
        <v>893</v>
      </c>
      <c r="M447" s="123">
        <f t="shared" si="13"/>
        <v>13288</v>
      </c>
      <c r="N447" s="110"/>
      <c r="O447" s="118">
        <v>0</v>
      </c>
      <c r="P447" s="118">
        <v>0</v>
      </c>
      <c r="Q447" s="122">
        <v>0.09</v>
      </c>
      <c r="R447" s="122">
        <v>6.132665667844843E-2</v>
      </c>
      <c r="S447" s="121">
        <v>0</v>
      </c>
      <c r="T447" s="110"/>
      <c r="U447" s="120">
        <v>75612</v>
      </c>
      <c r="V447" s="120">
        <v>0</v>
      </c>
      <c r="W447" s="120">
        <v>0</v>
      </c>
      <c r="X447" s="120">
        <v>5446</v>
      </c>
      <c r="Y447" s="120">
        <v>81058</v>
      </c>
      <c r="Z447" s="119" t="e">
        <f>SUMIF($A$10:$A$938,$A447,$Y$10:$Y$938)+SUMIF('[2]17PJ'!$B$10:$K$889,$A447,'[2]17PJ'!K$10:$K$889)</f>
        <v>#VALUE!</v>
      </c>
      <c r="AB447" s="118">
        <v>0</v>
      </c>
      <c r="AC447" s="118">
        <v>0</v>
      </c>
      <c r="AD447" s="117">
        <v>0</v>
      </c>
      <c r="AE447" s="116"/>
    </row>
    <row r="448" spans="1:31" s="105" customFormat="1" x14ac:dyDescent="0.25">
      <c r="A448" s="125">
        <v>458</v>
      </c>
      <c r="B448" s="125">
        <v>458160149</v>
      </c>
      <c r="C448" s="124" t="s">
        <v>227</v>
      </c>
      <c r="D448" s="125">
        <v>160</v>
      </c>
      <c r="E448" s="124" t="s">
        <v>104</v>
      </c>
      <c r="F448" s="125">
        <v>149</v>
      </c>
      <c r="G448" s="124" t="s">
        <v>103</v>
      </c>
      <c r="H448" s="118">
        <v>0.76</v>
      </c>
      <c r="I448" s="117">
        <v>12390</v>
      </c>
      <c r="J448" s="117">
        <v>15</v>
      </c>
      <c r="K448" s="117">
        <f t="shared" si="12"/>
        <v>0</v>
      </c>
      <c r="L448" s="117">
        <v>893</v>
      </c>
      <c r="M448" s="123">
        <f t="shared" si="13"/>
        <v>13298</v>
      </c>
      <c r="N448" s="110"/>
      <c r="O448" s="118">
        <v>0</v>
      </c>
      <c r="P448" s="118">
        <v>0</v>
      </c>
      <c r="Q448" s="122">
        <v>0.12985622607830993</v>
      </c>
      <c r="R448" s="122">
        <v>0.10032197054833102</v>
      </c>
      <c r="S448" s="121">
        <v>0</v>
      </c>
      <c r="T448" s="110"/>
      <c r="U448" s="120">
        <v>9428</v>
      </c>
      <c r="V448" s="120">
        <v>0</v>
      </c>
      <c r="W448" s="120">
        <v>0</v>
      </c>
      <c r="X448" s="120">
        <v>679</v>
      </c>
      <c r="Y448" s="120">
        <v>10107</v>
      </c>
      <c r="Z448" s="119" t="e">
        <f>SUMIF($A$10:$A$938,$A448,$Y$10:$Y$938)+SUMIF('[2]17PJ'!$B$10:$K$889,$A448,'[2]17PJ'!K$10:$K$889)</f>
        <v>#VALUE!</v>
      </c>
      <c r="AB448" s="118">
        <v>0</v>
      </c>
      <c r="AC448" s="118">
        <v>0</v>
      </c>
      <c r="AD448" s="117">
        <v>0</v>
      </c>
      <c r="AE448" s="116"/>
    </row>
    <row r="449" spans="1:31" s="105" customFormat="1" x14ac:dyDescent="0.25">
      <c r="A449" s="125">
        <v>458</v>
      </c>
      <c r="B449" s="125">
        <v>458160160</v>
      </c>
      <c r="C449" s="124" t="s">
        <v>227</v>
      </c>
      <c r="D449" s="125">
        <v>160</v>
      </c>
      <c r="E449" s="124" t="s">
        <v>104</v>
      </c>
      <c r="F449" s="125">
        <v>160</v>
      </c>
      <c r="G449" s="124" t="s">
        <v>104</v>
      </c>
      <c r="H449" s="118">
        <v>79.560000000000016</v>
      </c>
      <c r="I449" s="117">
        <v>13235</v>
      </c>
      <c r="J449" s="117">
        <v>389</v>
      </c>
      <c r="K449" s="117">
        <f t="shared" si="12"/>
        <v>0</v>
      </c>
      <c r="L449" s="117">
        <v>893</v>
      </c>
      <c r="M449" s="123">
        <f t="shared" si="13"/>
        <v>14517</v>
      </c>
      <c r="N449" s="110"/>
      <c r="O449" s="118">
        <v>0</v>
      </c>
      <c r="P449" s="118">
        <v>0</v>
      </c>
      <c r="Q449" s="122">
        <v>0.1273</v>
      </c>
      <c r="R449" s="122">
        <v>0.10201980292645375</v>
      </c>
      <c r="S449" s="121">
        <v>0</v>
      </c>
      <c r="T449" s="110"/>
      <c r="U449" s="120">
        <v>1083922</v>
      </c>
      <c r="V449" s="120">
        <v>0</v>
      </c>
      <c r="W449" s="120">
        <v>0</v>
      </c>
      <c r="X449" s="120">
        <v>71041</v>
      </c>
      <c r="Y449" s="120">
        <v>1154963</v>
      </c>
      <c r="Z449" s="119" t="e">
        <f>SUMIF($A$10:$A$938,$A449,$Y$10:$Y$938)+SUMIF('[2]17PJ'!$B$10:$K$889,$A449,'[2]17PJ'!K$10:$K$889)</f>
        <v>#VALUE!</v>
      </c>
      <c r="AB449" s="118">
        <v>0</v>
      </c>
      <c r="AC449" s="118">
        <v>0</v>
      </c>
      <c r="AD449" s="117">
        <v>0</v>
      </c>
      <c r="AE449" s="116"/>
    </row>
    <row r="450" spans="1:31" s="105" customFormat="1" x14ac:dyDescent="0.25">
      <c r="A450" s="125">
        <v>458</v>
      </c>
      <c r="B450" s="125">
        <v>458160181</v>
      </c>
      <c r="C450" s="124" t="s">
        <v>227</v>
      </c>
      <c r="D450" s="125">
        <v>160</v>
      </c>
      <c r="E450" s="124" t="s">
        <v>104</v>
      </c>
      <c r="F450" s="125">
        <v>181</v>
      </c>
      <c r="G450" s="124" t="s">
        <v>105</v>
      </c>
      <c r="H450" s="118">
        <v>2.95</v>
      </c>
      <c r="I450" s="117">
        <v>11884</v>
      </c>
      <c r="J450" s="117">
        <v>802</v>
      </c>
      <c r="K450" s="117">
        <f t="shared" si="12"/>
        <v>0</v>
      </c>
      <c r="L450" s="117">
        <v>893</v>
      </c>
      <c r="M450" s="123">
        <f t="shared" si="13"/>
        <v>13579</v>
      </c>
      <c r="N450" s="110"/>
      <c r="O450" s="118">
        <v>0</v>
      </c>
      <c r="P450" s="118">
        <v>0</v>
      </c>
      <c r="Q450" s="122">
        <v>0.09</v>
      </c>
      <c r="R450" s="122">
        <v>1.5623145980024853E-2</v>
      </c>
      <c r="S450" s="121">
        <v>0</v>
      </c>
      <c r="T450" s="110"/>
      <c r="U450" s="120">
        <v>37424</v>
      </c>
      <c r="V450" s="120">
        <v>0</v>
      </c>
      <c r="W450" s="120">
        <v>0</v>
      </c>
      <c r="X450" s="120">
        <v>2634</v>
      </c>
      <c r="Y450" s="120">
        <v>40058</v>
      </c>
      <c r="Z450" s="119" t="e">
        <f>SUMIF($A$10:$A$938,$A450,$Y$10:$Y$938)+SUMIF('[2]17PJ'!$B$10:$K$889,$A450,'[2]17PJ'!K$10:$K$889)</f>
        <v>#VALUE!</v>
      </c>
      <c r="AB450" s="118">
        <v>0</v>
      </c>
      <c r="AC450" s="118">
        <v>0</v>
      </c>
      <c r="AD450" s="117">
        <v>0</v>
      </c>
      <c r="AE450" s="116"/>
    </row>
    <row r="451" spans="1:31" s="105" customFormat="1" x14ac:dyDescent="0.25">
      <c r="A451" s="125">
        <v>458</v>
      </c>
      <c r="B451" s="125">
        <v>458160295</v>
      </c>
      <c r="C451" s="124" t="s">
        <v>227</v>
      </c>
      <c r="D451" s="125">
        <v>160</v>
      </c>
      <c r="E451" s="124" t="s">
        <v>104</v>
      </c>
      <c r="F451" s="125">
        <v>295</v>
      </c>
      <c r="G451" s="124" t="s">
        <v>155</v>
      </c>
      <c r="H451" s="118">
        <v>0.1</v>
      </c>
      <c r="I451" s="117">
        <v>9794</v>
      </c>
      <c r="J451" s="117">
        <v>4684</v>
      </c>
      <c r="K451" s="117">
        <f t="shared" si="12"/>
        <v>0</v>
      </c>
      <c r="L451" s="117">
        <v>893</v>
      </c>
      <c r="M451" s="123">
        <f t="shared" si="13"/>
        <v>15371</v>
      </c>
      <c r="N451" s="110"/>
      <c r="O451" s="118">
        <v>0</v>
      </c>
      <c r="P451" s="118">
        <v>0</v>
      </c>
      <c r="Q451" s="122">
        <v>0.09</v>
      </c>
      <c r="R451" s="122">
        <v>2.037690193406954E-2</v>
      </c>
      <c r="S451" s="121">
        <v>0</v>
      </c>
      <c r="T451" s="110"/>
      <c r="U451" s="120">
        <v>1448</v>
      </c>
      <c r="V451" s="120">
        <v>0</v>
      </c>
      <c r="W451" s="120">
        <v>0</v>
      </c>
      <c r="X451" s="120">
        <v>89</v>
      </c>
      <c r="Y451" s="120">
        <v>1537</v>
      </c>
      <c r="Z451" s="119" t="e">
        <f>SUMIF($A$10:$A$938,$A451,$Y$10:$Y$938)+SUMIF('[2]17PJ'!$B$10:$K$889,$A451,'[2]17PJ'!K$10:$K$889)</f>
        <v>#VALUE!</v>
      </c>
      <c r="AB451" s="118">
        <v>0</v>
      </c>
      <c r="AC451" s="118">
        <v>0</v>
      </c>
      <c r="AD451" s="117">
        <v>0</v>
      </c>
      <c r="AE451" s="116"/>
    </row>
    <row r="452" spans="1:31" s="105" customFormat="1" x14ac:dyDescent="0.25">
      <c r="A452" s="125">
        <v>458</v>
      </c>
      <c r="B452" s="125">
        <v>458160301</v>
      </c>
      <c r="C452" s="124" t="s">
        <v>227</v>
      </c>
      <c r="D452" s="125">
        <v>160</v>
      </c>
      <c r="E452" s="124" t="s">
        <v>104</v>
      </c>
      <c r="F452" s="125">
        <v>301</v>
      </c>
      <c r="G452" s="124" t="s">
        <v>151</v>
      </c>
      <c r="H452" s="118">
        <v>3.63</v>
      </c>
      <c r="I452" s="117">
        <v>11884</v>
      </c>
      <c r="J452" s="117">
        <v>4287</v>
      </c>
      <c r="K452" s="117">
        <f t="shared" si="12"/>
        <v>0</v>
      </c>
      <c r="L452" s="117">
        <v>893</v>
      </c>
      <c r="M452" s="123">
        <f t="shared" si="13"/>
        <v>17064</v>
      </c>
      <c r="N452" s="110"/>
      <c r="O452" s="118">
        <v>0</v>
      </c>
      <c r="P452" s="118">
        <v>0</v>
      </c>
      <c r="Q452" s="122">
        <v>0.09</v>
      </c>
      <c r="R452" s="122">
        <v>4.5744125016378152E-2</v>
      </c>
      <c r="S452" s="121">
        <v>0</v>
      </c>
      <c r="T452" s="110"/>
      <c r="U452" s="120">
        <v>58701</v>
      </c>
      <c r="V452" s="120">
        <v>0</v>
      </c>
      <c r="W452" s="120">
        <v>0</v>
      </c>
      <c r="X452" s="120">
        <v>3241</v>
      </c>
      <c r="Y452" s="120">
        <v>61942</v>
      </c>
      <c r="Z452" s="119" t="e">
        <f>SUMIF($A$10:$A$938,$A452,$Y$10:$Y$938)+SUMIF('[2]17PJ'!$B$10:$K$889,$A452,'[2]17PJ'!K$10:$K$889)</f>
        <v>#VALUE!</v>
      </c>
      <c r="AB452" s="118">
        <v>0</v>
      </c>
      <c r="AC452" s="118">
        <v>0</v>
      </c>
      <c r="AD452" s="117">
        <v>0</v>
      </c>
      <c r="AE452" s="116"/>
    </row>
    <row r="453" spans="1:31" s="105" customFormat="1" x14ac:dyDescent="0.25">
      <c r="A453" s="125">
        <v>458</v>
      </c>
      <c r="B453" s="125">
        <v>458160342</v>
      </c>
      <c r="C453" s="124" t="s">
        <v>227</v>
      </c>
      <c r="D453" s="125">
        <v>160</v>
      </c>
      <c r="E453" s="124" t="s">
        <v>104</v>
      </c>
      <c r="F453" s="125">
        <v>342</v>
      </c>
      <c r="G453" s="124" t="s">
        <v>228</v>
      </c>
      <c r="H453" s="118">
        <v>1</v>
      </c>
      <c r="I453" s="117">
        <v>9956</v>
      </c>
      <c r="J453" s="117">
        <v>5524</v>
      </c>
      <c r="K453" s="117">
        <f t="shared" si="12"/>
        <v>0</v>
      </c>
      <c r="L453" s="117">
        <v>893</v>
      </c>
      <c r="M453" s="123">
        <f t="shared" si="13"/>
        <v>16373</v>
      </c>
      <c r="N453" s="110"/>
      <c r="O453" s="118">
        <v>0</v>
      </c>
      <c r="P453" s="118">
        <v>0</v>
      </c>
      <c r="Q453" s="122">
        <v>0.09</v>
      </c>
      <c r="R453" s="122">
        <v>9.0278267715073108E-4</v>
      </c>
      <c r="S453" s="121">
        <v>0</v>
      </c>
      <c r="T453" s="110"/>
      <c r="U453" s="120">
        <v>15480</v>
      </c>
      <c r="V453" s="120">
        <v>0</v>
      </c>
      <c r="W453" s="120">
        <v>0</v>
      </c>
      <c r="X453" s="120">
        <v>893</v>
      </c>
      <c r="Y453" s="120">
        <v>16373</v>
      </c>
      <c r="Z453" s="119" t="e">
        <f>SUMIF($A$10:$A$938,$A453,$Y$10:$Y$938)+SUMIF('[2]17PJ'!$B$10:$K$889,$A453,'[2]17PJ'!K$10:$K$889)</f>
        <v>#VALUE!</v>
      </c>
      <c r="AB453" s="118">
        <v>0</v>
      </c>
      <c r="AC453" s="118">
        <v>0</v>
      </c>
      <c r="AD453" s="117">
        <v>0</v>
      </c>
      <c r="AE453" s="116"/>
    </row>
    <row r="454" spans="1:31" s="105" customFormat="1" x14ac:dyDescent="0.25">
      <c r="A454" s="125">
        <v>463</v>
      </c>
      <c r="B454" s="125">
        <v>463035035</v>
      </c>
      <c r="C454" s="124" t="s">
        <v>229</v>
      </c>
      <c r="D454" s="125">
        <v>35</v>
      </c>
      <c r="E454" s="124" t="s">
        <v>22</v>
      </c>
      <c r="F454" s="125">
        <v>35</v>
      </c>
      <c r="G454" s="124" t="s">
        <v>22</v>
      </c>
      <c r="H454" s="118">
        <v>554.81999999999994</v>
      </c>
      <c r="I454" s="117">
        <v>12561</v>
      </c>
      <c r="J454" s="117">
        <v>4416</v>
      </c>
      <c r="K454" s="117">
        <f t="shared" si="12"/>
        <v>0</v>
      </c>
      <c r="L454" s="117">
        <v>893</v>
      </c>
      <c r="M454" s="123">
        <f t="shared" si="13"/>
        <v>17870</v>
      </c>
      <c r="N454" s="110"/>
      <c r="O454" s="118">
        <v>0</v>
      </c>
      <c r="P454" s="118">
        <v>0</v>
      </c>
      <c r="Q454" s="122">
        <v>0.18</v>
      </c>
      <c r="R454" s="122">
        <v>0.14456084490991788</v>
      </c>
      <c r="S454" s="121">
        <v>0</v>
      </c>
      <c r="T454" s="110"/>
      <c r="U454" s="120">
        <v>9419178</v>
      </c>
      <c r="V454" s="120">
        <v>0</v>
      </c>
      <c r="W454" s="120">
        <v>0</v>
      </c>
      <c r="X454" s="120">
        <v>495456</v>
      </c>
      <c r="Y454" s="120">
        <v>9914634</v>
      </c>
      <c r="Z454" s="119" t="e">
        <f>SUMIF($A$10:$A$938,$A454,$Y$10:$Y$938)+SUMIF('[2]17PJ'!$B$10:$K$889,$A454,'[2]17PJ'!K$10:$K$889)</f>
        <v>#VALUE!</v>
      </c>
      <c r="AB454" s="118">
        <v>0</v>
      </c>
      <c r="AC454" s="118">
        <v>0</v>
      </c>
      <c r="AD454" s="117">
        <v>0</v>
      </c>
      <c r="AE454" s="116"/>
    </row>
    <row r="455" spans="1:31" s="105" customFormat="1" x14ac:dyDescent="0.25">
      <c r="A455" s="125">
        <v>463</v>
      </c>
      <c r="B455" s="125">
        <v>463035243</v>
      </c>
      <c r="C455" s="124" t="s">
        <v>229</v>
      </c>
      <c r="D455" s="125">
        <v>35</v>
      </c>
      <c r="E455" s="124" t="s">
        <v>22</v>
      </c>
      <c r="F455" s="125">
        <v>243</v>
      </c>
      <c r="G455" s="124" t="s">
        <v>74</v>
      </c>
      <c r="H455" s="118">
        <v>0.13</v>
      </c>
      <c r="I455" s="117">
        <v>12066</v>
      </c>
      <c r="J455" s="117">
        <v>2848</v>
      </c>
      <c r="K455" s="117">
        <f t="shared" si="12"/>
        <v>0</v>
      </c>
      <c r="L455" s="117">
        <v>893</v>
      </c>
      <c r="M455" s="123">
        <f t="shared" si="13"/>
        <v>15807</v>
      </c>
      <c r="N455" s="110"/>
      <c r="O455" s="118">
        <v>0</v>
      </c>
      <c r="P455" s="118">
        <v>0</v>
      </c>
      <c r="Q455" s="122">
        <v>0.09</v>
      </c>
      <c r="R455" s="122">
        <v>5.3763165448022874E-3</v>
      </c>
      <c r="S455" s="121">
        <v>0</v>
      </c>
      <c r="T455" s="110"/>
      <c r="U455" s="120">
        <v>1939</v>
      </c>
      <c r="V455" s="120">
        <v>0</v>
      </c>
      <c r="W455" s="120">
        <v>0</v>
      </c>
      <c r="X455" s="120">
        <v>116</v>
      </c>
      <c r="Y455" s="120">
        <v>2055</v>
      </c>
      <c r="Z455" s="119" t="e">
        <f>SUMIF($A$10:$A$938,$A455,$Y$10:$Y$938)+SUMIF('[2]17PJ'!$B$10:$K$889,$A455,'[2]17PJ'!K$10:$K$889)</f>
        <v>#VALUE!</v>
      </c>
      <c r="AB455" s="118">
        <v>0</v>
      </c>
      <c r="AC455" s="118">
        <v>0</v>
      </c>
      <c r="AD455" s="117">
        <v>0</v>
      </c>
      <c r="AE455" s="116"/>
    </row>
    <row r="456" spans="1:31" s="105" customFormat="1" x14ac:dyDescent="0.25">
      <c r="A456" s="125">
        <v>464</v>
      </c>
      <c r="B456" s="125">
        <v>464168163</v>
      </c>
      <c r="C456" s="124" t="s">
        <v>230</v>
      </c>
      <c r="D456" s="125">
        <v>168</v>
      </c>
      <c r="E456" s="124" t="s">
        <v>117</v>
      </c>
      <c r="F456" s="125">
        <v>163</v>
      </c>
      <c r="G456" s="124" t="s">
        <v>27</v>
      </c>
      <c r="H456" s="118">
        <v>16.240000000000002</v>
      </c>
      <c r="I456" s="117">
        <v>9723</v>
      </c>
      <c r="J456" s="117">
        <v>411</v>
      </c>
      <c r="K456" s="117">
        <f t="shared" si="12"/>
        <v>0</v>
      </c>
      <c r="L456" s="117">
        <v>893</v>
      </c>
      <c r="M456" s="123">
        <f t="shared" si="13"/>
        <v>11027</v>
      </c>
      <c r="N456" s="110"/>
      <c r="O456" s="118">
        <v>0</v>
      </c>
      <c r="P456" s="118">
        <v>0</v>
      </c>
      <c r="Q456" s="122">
        <v>0.18</v>
      </c>
      <c r="R456" s="122">
        <v>8.6929728917015628E-2</v>
      </c>
      <c r="S456" s="121">
        <v>0</v>
      </c>
      <c r="T456" s="110"/>
      <c r="U456" s="120">
        <v>164576</v>
      </c>
      <c r="V456" s="120">
        <v>0</v>
      </c>
      <c r="W456" s="120">
        <v>0</v>
      </c>
      <c r="X456" s="120">
        <v>14502</v>
      </c>
      <c r="Y456" s="120">
        <v>179078</v>
      </c>
      <c r="Z456" s="119" t="e">
        <f>SUMIF($A$10:$A$938,$A456,$Y$10:$Y$938)+SUMIF('[2]17PJ'!$B$10:$K$889,$A456,'[2]17PJ'!K$10:$K$889)</f>
        <v>#VALUE!</v>
      </c>
      <c r="AB456" s="118">
        <v>0</v>
      </c>
      <c r="AC456" s="118">
        <v>0</v>
      </c>
      <c r="AD456" s="117">
        <v>0</v>
      </c>
      <c r="AE456" s="116"/>
    </row>
    <row r="457" spans="1:31" s="105" customFormat="1" x14ac:dyDescent="0.25">
      <c r="A457" s="125">
        <v>464</v>
      </c>
      <c r="B457" s="125">
        <v>464168168</v>
      </c>
      <c r="C457" s="124" t="s">
        <v>230</v>
      </c>
      <c r="D457" s="125">
        <v>168</v>
      </c>
      <c r="E457" s="124" t="s">
        <v>117</v>
      </c>
      <c r="F457" s="125">
        <v>168</v>
      </c>
      <c r="G457" s="124" t="s">
        <v>117</v>
      </c>
      <c r="H457" s="118">
        <v>170.5</v>
      </c>
      <c r="I457" s="117">
        <v>8433</v>
      </c>
      <c r="J457" s="117">
        <v>4356</v>
      </c>
      <c r="K457" s="117">
        <f t="shared" si="12"/>
        <v>0</v>
      </c>
      <c r="L457" s="117">
        <v>893</v>
      </c>
      <c r="M457" s="123">
        <f t="shared" si="13"/>
        <v>13682</v>
      </c>
      <c r="N457" s="110"/>
      <c r="O457" s="118">
        <v>0</v>
      </c>
      <c r="P457" s="118">
        <v>0</v>
      </c>
      <c r="Q457" s="122">
        <v>0.09</v>
      </c>
      <c r="R457" s="122">
        <v>4.5496721082746036E-2</v>
      </c>
      <c r="S457" s="121">
        <v>0</v>
      </c>
      <c r="T457" s="110"/>
      <c r="U457" s="120">
        <v>2180526</v>
      </c>
      <c r="V457" s="120">
        <v>0</v>
      </c>
      <c r="W457" s="120">
        <v>0</v>
      </c>
      <c r="X457" s="120">
        <v>152258</v>
      </c>
      <c r="Y457" s="120">
        <v>2332784</v>
      </c>
      <c r="Z457" s="119" t="e">
        <f>SUMIF($A$10:$A$938,$A457,$Y$10:$Y$938)+SUMIF('[2]17PJ'!$B$10:$K$889,$A457,'[2]17PJ'!K$10:$K$889)</f>
        <v>#VALUE!</v>
      </c>
      <c r="AB457" s="118">
        <v>0</v>
      </c>
      <c r="AC457" s="118">
        <v>0</v>
      </c>
      <c r="AD457" s="117">
        <v>0</v>
      </c>
      <c r="AE457" s="116"/>
    </row>
    <row r="458" spans="1:31" s="105" customFormat="1" x14ac:dyDescent="0.25">
      <c r="A458" s="125">
        <v>464</v>
      </c>
      <c r="B458" s="125">
        <v>464168196</v>
      </c>
      <c r="C458" s="124" t="s">
        <v>230</v>
      </c>
      <c r="D458" s="125">
        <v>168</v>
      </c>
      <c r="E458" s="124" t="s">
        <v>117</v>
      </c>
      <c r="F458" s="125">
        <v>196</v>
      </c>
      <c r="G458" s="124" t="s">
        <v>231</v>
      </c>
      <c r="H458" s="118">
        <v>2</v>
      </c>
      <c r="I458" s="117">
        <v>8183</v>
      </c>
      <c r="J458" s="117">
        <v>4171</v>
      </c>
      <c r="K458" s="117">
        <f t="shared" si="12"/>
        <v>0</v>
      </c>
      <c r="L458" s="117">
        <v>893</v>
      </c>
      <c r="M458" s="123">
        <f t="shared" si="13"/>
        <v>13247</v>
      </c>
      <c r="N458" s="110"/>
      <c r="O458" s="118">
        <v>0</v>
      </c>
      <c r="P458" s="118">
        <v>0</v>
      </c>
      <c r="Q458" s="122">
        <v>0.09</v>
      </c>
      <c r="R458" s="122">
        <v>6.1361470668655745E-3</v>
      </c>
      <c r="S458" s="121">
        <v>0</v>
      </c>
      <c r="T458" s="110"/>
      <c r="U458" s="120">
        <v>24708</v>
      </c>
      <c r="V458" s="120">
        <v>0</v>
      </c>
      <c r="W458" s="120">
        <v>0</v>
      </c>
      <c r="X458" s="120">
        <v>1786</v>
      </c>
      <c r="Y458" s="120">
        <v>26494</v>
      </c>
      <c r="Z458" s="119" t="e">
        <f>SUMIF($A$10:$A$938,$A458,$Y$10:$Y$938)+SUMIF('[2]17PJ'!$B$10:$K$889,$A458,'[2]17PJ'!K$10:$K$889)</f>
        <v>#VALUE!</v>
      </c>
      <c r="AB458" s="118">
        <v>0</v>
      </c>
      <c r="AC458" s="118">
        <v>0</v>
      </c>
      <c r="AD458" s="117">
        <v>0</v>
      </c>
      <c r="AE458" s="116"/>
    </row>
    <row r="459" spans="1:31" s="105" customFormat="1" x14ac:dyDescent="0.25">
      <c r="A459" s="125">
        <v>464</v>
      </c>
      <c r="B459" s="125">
        <v>464168229</v>
      </c>
      <c r="C459" s="124" t="s">
        <v>230</v>
      </c>
      <c r="D459" s="125">
        <v>168</v>
      </c>
      <c r="E459" s="124" t="s">
        <v>117</v>
      </c>
      <c r="F459" s="125">
        <v>229</v>
      </c>
      <c r="G459" s="124" t="s">
        <v>113</v>
      </c>
      <c r="H459" s="118">
        <v>9.5</v>
      </c>
      <c r="I459" s="117">
        <v>8890</v>
      </c>
      <c r="J459" s="117">
        <v>1533</v>
      </c>
      <c r="K459" s="117">
        <f t="shared" ref="K459:K522" si="14">IFERROR(V459/H459,0)</f>
        <v>0</v>
      </c>
      <c r="L459" s="117">
        <v>893</v>
      </c>
      <c r="M459" s="123">
        <f t="shared" ref="M459:M522" si="15">SUM(I459:L459)</f>
        <v>11316</v>
      </c>
      <c r="N459" s="110"/>
      <c r="O459" s="118">
        <v>0</v>
      </c>
      <c r="P459" s="118">
        <v>0</v>
      </c>
      <c r="Q459" s="122">
        <v>0.09</v>
      </c>
      <c r="R459" s="122">
        <v>1.1153540828177228E-2</v>
      </c>
      <c r="S459" s="121">
        <v>0</v>
      </c>
      <c r="T459" s="110"/>
      <c r="U459" s="120">
        <v>99019</v>
      </c>
      <c r="V459" s="120">
        <v>0</v>
      </c>
      <c r="W459" s="120">
        <v>0</v>
      </c>
      <c r="X459" s="120">
        <v>8484</v>
      </c>
      <c r="Y459" s="120">
        <v>107503</v>
      </c>
      <c r="Z459" s="119" t="e">
        <f>SUMIF($A$10:$A$938,$A459,$Y$10:$Y$938)+SUMIF('[2]17PJ'!$B$10:$K$889,$A459,'[2]17PJ'!K$10:$K$889)</f>
        <v>#VALUE!</v>
      </c>
      <c r="AB459" s="118">
        <v>0</v>
      </c>
      <c r="AC459" s="118">
        <v>0</v>
      </c>
      <c r="AD459" s="117">
        <v>0</v>
      </c>
      <c r="AE459" s="116"/>
    </row>
    <row r="460" spans="1:31" s="105" customFormat="1" x14ac:dyDescent="0.25">
      <c r="A460" s="125">
        <v>464</v>
      </c>
      <c r="B460" s="125">
        <v>464168258</v>
      </c>
      <c r="C460" s="124" t="s">
        <v>230</v>
      </c>
      <c r="D460" s="125">
        <v>168</v>
      </c>
      <c r="E460" s="124" t="s">
        <v>117</v>
      </c>
      <c r="F460" s="125">
        <v>258</v>
      </c>
      <c r="G460" s="124" t="s">
        <v>97</v>
      </c>
      <c r="H460" s="118">
        <v>16.189999999999998</v>
      </c>
      <c r="I460" s="117">
        <v>8649</v>
      </c>
      <c r="J460" s="117">
        <v>2761</v>
      </c>
      <c r="K460" s="117">
        <f t="shared" si="14"/>
        <v>0</v>
      </c>
      <c r="L460" s="117">
        <v>893</v>
      </c>
      <c r="M460" s="123">
        <f t="shared" si="15"/>
        <v>12303</v>
      </c>
      <c r="N460" s="110"/>
      <c r="O460" s="118">
        <v>0</v>
      </c>
      <c r="P460" s="118">
        <v>0</v>
      </c>
      <c r="Q460" s="122">
        <v>0.18</v>
      </c>
      <c r="R460" s="122">
        <v>8.7712818209417828E-2</v>
      </c>
      <c r="S460" s="121">
        <v>0</v>
      </c>
      <c r="T460" s="110"/>
      <c r="U460" s="120">
        <v>184728</v>
      </c>
      <c r="V460" s="120">
        <v>0</v>
      </c>
      <c r="W460" s="120">
        <v>0</v>
      </c>
      <c r="X460" s="120">
        <v>14459</v>
      </c>
      <c r="Y460" s="120">
        <v>199187</v>
      </c>
      <c r="Z460" s="119" t="e">
        <f>SUMIF($A$10:$A$938,$A460,$Y$10:$Y$938)+SUMIF('[2]17PJ'!$B$10:$K$889,$A460,'[2]17PJ'!K$10:$K$889)</f>
        <v>#VALUE!</v>
      </c>
      <c r="AB460" s="118">
        <v>0</v>
      </c>
      <c r="AC460" s="118">
        <v>0</v>
      </c>
      <c r="AD460" s="117">
        <v>0</v>
      </c>
      <c r="AE460" s="116"/>
    </row>
    <row r="461" spans="1:31" s="105" customFormat="1" x14ac:dyDescent="0.25">
      <c r="A461" s="125">
        <v>464</v>
      </c>
      <c r="B461" s="125">
        <v>464168291</v>
      </c>
      <c r="C461" s="124" t="s">
        <v>230</v>
      </c>
      <c r="D461" s="125">
        <v>168</v>
      </c>
      <c r="E461" s="124" t="s">
        <v>117</v>
      </c>
      <c r="F461" s="125">
        <v>291</v>
      </c>
      <c r="G461" s="124" t="s">
        <v>118</v>
      </c>
      <c r="H461" s="118">
        <v>15</v>
      </c>
      <c r="I461" s="117">
        <v>8174</v>
      </c>
      <c r="J461" s="117">
        <v>4991</v>
      </c>
      <c r="K461" s="117">
        <f t="shared" si="14"/>
        <v>0</v>
      </c>
      <c r="L461" s="117">
        <v>893</v>
      </c>
      <c r="M461" s="123">
        <f t="shared" si="15"/>
        <v>14058</v>
      </c>
      <c r="N461" s="110"/>
      <c r="O461" s="118">
        <v>0</v>
      </c>
      <c r="P461" s="118">
        <v>0</v>
      </c>
      <c r="Q461" s="122">
        <v>0.09</v>
      </c>
      <c r="R461" s="122">
        <v>1.1070899139685432E-2</v>
      </c>
      <c r="S461" s="121">
        <v>0</v>
      </c>
      <c r="T461" s="110"/>
      <c r="U461" s="120">
        <v>197475</v>
      </c>
      <c r="V461" s="120">
        <v>0</v>
      </c>
      <c r="W461" s="120">
        <v>0</v>
      </c>
      <c r="X461" s="120">
        <v>13395</v>
      </c>
      <c r="Y461" s="120">
        <v>210870</v>
      </c>
      <c r="Z461" s="119" t="e">
        <f>SUMIF($A$10:$A$938,$A461,$Y$10:$Y$938)+SUMIF('[2]17PJ'!$B$10:$K$889,$A461,'[2]17PJ'!K$10:$K$889)</f>
        <v>#VALUE!</v>
      </c>
      <c r="AB461" s="118">
        <v>0</v>
      </c>
      <c r="AC461" s="118">
        <v>0</v>
      </c>
      <c r="AD461" s="117">
        <v>0</v>
      </c>
      <c r="AE461" s="116"/>
    </row>
    <row r="462" spans="1:31" s="105" customFormat="1" x14ac:dyDescent="0.25">
      <c r="A462" s="125">
        <v>466</v>
      </c>
      <c r="B462" s="125">
        <v>466700096</v>
      </c>
      <c r="C462" s="124" t="s">
        <v>232</v>
      </c>
      <c r="D462" s="125">
        <v>700</v>
      </c>
      <c r="E462" s="124" t="s">
        <v>233</v>
      </c>
      <c r="F462" s="125">
        <v>96</v>
      </c>
      <c r="G462" s="124" t="s">
        <v>234</v>
      </c>
      <c r="H462" s="118">
        <v>4</v>
      </c>
      <c r="I462" s="117">
        <v>9794</v>
      </c>
      <c r="J462" s="117">
        <v>5295</v>
      </c>
      <c r="K462" s="117">
        <f t="shared" si="14"/>
        <v>0</v>
      </c>
      <c r="L462" s="117">
        <v>893</v>
      </c>
      <c r="M462" s="123">
        <f t="shared" si="15"/>
        <v>15982</v>
      </c>
      <c r="N462" s="110"/>
      <c r="O462" s="118">
        <v>0.10305260878978115</v>
      </c>
      <c r="P462" s="118">
        <v>0</v>
      </c>
      <c r="Q462" s="122">
        <v>0.09</v>
      </c>
      <c r="R462" s="122">
        <v>2.0699154414389076E-2</v>
      </c>
      <c r="S462" s="121">
        <v>0</v>
      </c>
      <c r="T462" s="110"/>
      <c r="U462" s="120">
        <v>58800</v>
      </c>
      <c r="V462" s="120">
        <v>0</v>
      </c>
      <c r="W462" s="120">
        <v>0</v>
      </c>
      <c r="X462" s="120">
        <v>3480</v>
      </c>
      <c r="Y462" s="120">
        <v>62280</v>
      </c>
      <c r="Z462" s="119" t="e">
        <f>SUMIF($A$10:$A$938,$A462,$Y$10:$Y$938)+SUMIF('[2]17PJ'!$B$10:$K$889,$A462,'[2]17PJ'!K$10:$K$889)</f>
        <v>#VALUE!</v>
      </c>
      <c r="AB462" s="118">
        <v>0</v>
      </c>
      <c r="AC462" s="118">
        <v>0</v>
      </c>
      <c r="AD462" s="117">
        <v>0</v>
      </c>
      <c r="AE462" s="116"/>
    </row>
    <row r="463" spans="1:31" s="105" customFormat="1" x14ac:dyDescent="0.25">
      <c r="A463" s="125">
        <v>466</v>
      </c>
      <c r="B463" s="125">
        <v>466700700</v>
      </c>
      <c r="C463" s="124" t="s">
        <v>232</v>
      </c>
      <c r="D463" s="125">
        <v>700</v>
      </c>
      <c r="E463" s="124" t="s">
        <v>233</v>
      </c>
      <c r="F463" s="125">
        <v>700</v>
      </c>
      <c r="G463" s="124" t="s">
        <v>233</v>
      </c>
      <c r="H463" s="118">
        <v>29.25</v>
      </c>
      <c r="I463" s="117">
        <v>11242</v>
      </c>
      <c r="J463" s="117">
        <v>12488</v>
      </c>
      <c r="K463" s="117">
        <f t="shared" si="14"/>
        <v>0</v>
      </c>
      <c r="L463" s="117">
        <v>893</v>
      </c>
      <c r="M463" s="123">
        <f t="shared" si="15"/>
        <v>24623</v>
      </c>
      <c r="N463" s="110"/>
      <c r="O463" s="118">
        <v>0.75357220177527473</v>
      </c>
      <c r="P463" s="118">
        <v>0</v>
      </c>
      <c r="Q463" s="122">
        <v>0.09</v>
      </c>
      <c r="R463" s="122">
        <v>3.3455953971330166E-2</v>
      </c>
      <c r="S463" s="121">
        <v>0</v>
      </c>
      <c r="T463" s="110"/>
      <c r="U463" s="120">
        <v>676231</v>
      </c>
      <c r="V463" s="120">
        <v>0</v>
      </c>
      <c r="W463" s="120">
        <v>0</v>
      </c>
      <c r="X463" s="120">
        <v>25447</v>
      </c>
      <c r="Y463" s="120">
        <v>701678</v>
      </c>
      <c r="Z463" s="119" t="e">
        <f>SUMIF($A$10:$A$938,$A463,$Y$10:$Y$938)+SUMIF('[2]17PJ'!$B$10:$K$889,$A463,'[2]17PJ'!K$10:$K$889)</f>
        <v>#VALUE!</v>
      </c>
      <c r="AB463" s="118">
        <v>1.25</v>
      </c>
      <c r="AC463" s="118">
        <v>0</v>
      </c>
      <c r="AD463" s="117">
        <v>0</v>
      </c>
      <c r="AE463" s="116"/>
    </row>
    <row r="464" spans="1:31" s="105" customFormat="1" x14ac:dyDescent="0.25">
      <c r="A464" s="125">
        <v>466</v>
      </c>
      <c r="B464" s="125">
        <v>466774089</v>
      </c>
      <c r="C464" s="124" t="s">
        <v>232</v>
      </c>
      <c r="D464" s="125">
        <v>774</v>
      </c>
      <c r="E464" s="124" t="s">
        <v>235</v>
      </c>
      <c r="F464" s="125">
        <v>89</v>
      </c>
      <c r="G464" s="124" t="s">
        <v>236</v>
      </c>
      <c r="H464" s="118">
        <v>43.19</v>
      </c>
      <c r="I464" s="117">
        <v>9741</v>
      </c>
      <c r="J464" s="117">
        <v>15675</v>
      </c>
      <c r="K464" s="117">
        <f t="shared" si="14"/>
        <v>0</v>
      </c>
      <c r="L464" s="117">
        <v>893</v>
      </c>
      <c r="M464" s="123">
        <f t="shared" si="15"/>
        <v>26309</v>
      </c>
      <c r="N464" s="110"/>
      <c r="O464" s="118">
        <v>1.1127105434076621</v>
      </c>
      <c r="P464" s="118">
        <v>0</v>
      </c>
      <c r="Q464" s="122">
        <v>0.09</v>
      </c>
      <c r="R464" s="122">
        <v>8.8854567503164256E-2</v>
      </c>
      <c r="S464" s="121">
        <v>0</v>
      </c>
      <c r="T464" s="110"/>
      <c r="U464" s="120">
        <v>1069429</v>
      </c>
      <c r="V464" s="120">
        <v>0</v>
      </c>
      <c r="W464" s="120">
        <v>0</v>
      </c>
      <c r="X464" s="120">
        <v>37575</v>
      </c>
      <c r="Y464" s="120">
        <v>1107004</v>
      </c>
      <c r="Z464" s="119" t="e">
        <f>SUMIF($A$10:$A$938,$A464,$Y$10:$Y$938)+SUMIF('[2]17PJ'!$B$10:$K$889,$A464,'[2]17PJ'!K$10:$K$889)</f>
        <v>#VALUE!</v>
      </c>
      <c r="AB464" s="118">
        <v>6</v>
      </c>
      <c r="AC464" s="118">
        <v>2</v>
      </c>
      <c r="AD464" s="117">
        <v>51262</v>
      </c>
      <c r="AE464" s="116"/>
    </row>
    <row r="465" spans="1:31" s="105" customFormat="1" x14ac:dyDescent="0.25">
      <c r="A465" s="125">
        <v>466</v>
      </c>
      <c r="B465" s="125">
        <v>466774221</v>
      </c>
      <c r="C465" s="124" t="s">
        <v>232</v>
      </c>
      <c r="D465" s="125">
        <v>774</v>
      </c>
      <c r="E465" s="124" t="s">
        <v>235</v>
      </c>
      <c r="F465" s="125">
        <v>221</v>
      </c>
      <c r="G465" s="124" t="s">
        <v>237</v>
      </c>
      <c r="H465" s="118">
        <v>34.379999999999995</v>
      </c>
      <c r="I465" s="117">
        <v>10470</v>
      </c>
      <c r="J465" s="117">
        <v>11579</v>
      </c>
      <c r="K465" s="117">
        <f t="shared" si="14"/>
        <v>0</v>
      </c>
      <c r="L465" s="117">
        <v>893</v>
      </c>
      <c r="M465" s="123">
        <f t="shared" si="15"/>
        <v>22942</v>
      </c>
      <c r="N465" s="110"/>
      <c r="O465" s="118">
        <v>0.88573717254816908</v>
      </c>
      <c r="P465" s="118">
        <v>0</v>
      </c>
      <c r="Q465" s="122">
        <v>0.09</v>
      </c>
      <c r="R465" s="122">
        <v>7.56687150386018E-2</v>
      </c>
      <c r="S465" s="121">
        <v>0</v>
      </c>
      <c r="T465" s="110"/>
      <c r="U465" s="120">
        <v>738516</v>
      </c>
      <c r="V465" s="120">
        <v>0</v>
      </c>
      <c r="W465" s="120">
        <v>0</v>
      </c>
      <c r="X465" s="120">
        <v>29911</v>
      </c>
      <c r="Y465" s="120">
        <v>768427</v>
      </c>
      <c r="Z465" s="119" t="e">
        <f>SUMIF($A$10:$A$938,$A465,$Y$10:$Y$938)+SUMIF('[2]17PJ'!$B$10:$K$889,$A465,'[2]17PJ'!K$10:$K$889)</f>
        <v>#VALUE!</v>
      </c>
      <c r="AB465" s="118">
        <v>2</v>
      </c>
      <c r="AC465" s="118">
        <v>0</v>
      </c>
      <c r="AD465" s="117">
        <v>0</v>
      </c>
      <c r="AE465" s="116"/>
    </row>
    <row r="466" spans="1:31" s="105" customFormat="1" x14ac:dyDescent="0.25">
      <c r="A466" s="125">
        <v>466</v>
      </c>
      <c r="B466" s="125">
        <v>466774296</v>
      </c>
      <c r="C466" s="124" t="s">
        <v>232</v>
      </c>
      <c r="D466" s="125">
        <v>774</v>
      </c>
      <c r="E466" s="124" t="s">
        <v>235</v>
      </c>
      <c r="F466" s="125">
        <v>296</v>
      </c>
      <c r="G466" s="124" t="s">
        <v>238</v>
      </c>
      <c r="H466" s="118">
        <v>31.509999999999998</v>
      </c>
      <c r="I466" s="117">
        <v>9372</v>
      </c>
      <c r="J466" s="117">
        <v>12022</v>
      </c>
      <c r="K466" s="117">
        <f t="shared" si="14"/>
        <v>0</v>
      </c>
      <c r="L466" s="117">
        <v>893</v>
      </c>
      <c r="M466" s="123">
        <f t="shared" si="15"/>
        <v>22287</v>
      </c>
      <c r="N466" s="110"/>
      <c r="O466" s="118">
        <v>0.8117969257415012</v>
      </c>
      <c r="P466" s="118">
        <v>0</v>
      </c>
      <c r="Q466" s="122">
        <v>0.09</v>
      </c>
      <c r="R466" s="122">
        <v>7.3260737111489616E-2</v>
      </c>
      <c r="S466" s="121">
        <v>0</v>
      </c>
      <c r="T466" s="110"/>
      <c r="U466" s="120">
        <v>656760</v>
      </c>
      <c r="V466" s="120">
        <v>0</v>
      </c>
      <c r="W466" s="120">
        <v>0</v>
      </c>
      <c r="X466" s="120">
        <v>27414</v>
      </c>
      <c r="Y466" s="120">
        <v>684174</v>
      </c>
      <c r="Z466" s="119" t="e">
        <f>SUMIF($A$10:$A$938,$A466,$Y$10:$Y$938)+SUMIF('[2]17PJ'!$B$10:$K$889,$A466,'[2]17PJ'!K$10:$K$889)</f>
        <v>#VALUE!</v>
      </c>
      <c r="AB466" s="118">
        <v>0</v>
      </c>
      <c r="AC466" s="118">
        <v>0</v>
      </c>
      <c r="AD466" s="117">
        <v>0</v>
      </c>
      <c r="AE466" s="116"/>
    </row>
    <row r="467" spans="1:31" s="105" customFormat="1" x14ac:dyDescent="0.25">
      <c r="A467" s="125">
        <v>466</v>
      </c>
      <c r="B467" s="125">
        <v>466774774</v>
      </c>
      <c r="C467" s="124" t="s">
        <v>232</v>
      </c>
      <c r="D467" s="125">
        <v>774</v>
      </c>
      <c r="E467" s="124" t="s">
        <v>235</v>
      </c>
      <c r="F467" s="125">
        <v>774</v>
      </c>
      <c r="G467" s="124" t="s">
        <v>235</v>
      </c>
      <c r="H467" s="118">
        <v>42.43</v>
      </c>
      <c r="I467" s="117">
        <v>9606</v>
      </c>
      <c r="J467" s="117">
        <v>20044</v>
      </c>
      <c r="K467" s="117">
        <f t="shared" si="14"/>
        <v>0</v>
      </c>
      <c r="L467" s="117">
        <v>893</v>
      </c>
      <c r="M467" s="123">
        <f t="shared" si="15"/>
        <v>30543</v>
      </c>
      <c r="N467" s="110"/>
      <c r="O467" s="118">
        <v>1.0931305477376037</v>
      </c>
      <c r="P467" s="118">
        <v>0</v>
      </c>
      <c r="Q467" s="122">
        <v>0.09</v>
      </c>
      <c r="R467" s="122">
        <v>9.8162783211514656E-2</v>
      </c>
      <c r="S467" s="121">
        <v>-2232.1470657553618</v>
      </c>
      <c r="T467" s="110"/>
      <c r="U467" s="120">
        <v>1225633</v>
      </c>
      <c r="V467" s="120">
        <v>0</v>
      </c>
      <c r="W467" s="120">
        <v>-94710</v>
      </c>
      <c r="X467" s="120">
        <v>36914</v>
      </c>
      <c r="Y467" s="120">
        <v>1167837</v>
      </c>
      <c r="Z467" s="119" t="e">
        <f>SUMIF($A$10:$A$938,$A467,$Y$10:$Y$938)+SUMIF('[2]17PJ'!$B$10:$K$889,$A467,'[2]17PJ'!K$10:$K$889)</f>
        <v>#VALUE!</v>
      </c>
      <c r="AB467" s="118">
        <v>3</v>
      </c>
      <c r="AC467" s="118">
        <v>3</v>
      </c>
      <c r="AD467" s="117">
        <v>89268</v>
      </c>
      <c r="AE467" s="116"/>
    </row>
    <row r="468" spans="1:31" s="105" customFormat="1" x14ac:dyDescent="0.25">
      <c r="A468" s="125">
        <v>469</v>
      </c>
      <c r="B468" s="125">
        <v>469035035</v>
      </c>
      <c r="C468" s="124" t="s">
        <v>239</v>
      </c>
      <c r="D468" s="125">
        <v>35</v>
      </c>
      <c r="E468" s="124" t="s">
        <v>22</v>
      </c>
      <c r="F468" s="125">
        <v>35</v>
      </c>
      <c r="G468" s="124" t="s">
        <v>22</v>
      </c>
      <c r="H468" s="118">
        <v>1199.1100000000004</v>
      </c>
      <c r="I468" s="117">
        <v>12797</v>
      </c>
      <c r="J468" s="117">
        <v>4499</v>
      </c>
      <c r="K468" s="117">
        <f t="shared" si="14"/>
        <v>0</v>
      </c>
      <c r="L468" s="117">
        <v>893</v>
      </c>
      <c r="M468" s="123">
        <f t="shared" si="15"/>
        <v>18189</v>
      </c>
      <c r="N468" s="110"/>
      <c r="O468" s="118">
        <v>0</v>
      </c>
      <c r="P468" s="118">
        <v>0</v>
      </c>
      <c r="Q468" s="122">
        <v>0.18</v>
      </c>
      <c r="R468" s="122">
        <v>0.14456084490991788</v>
      </c>
      <c r="S468" s="121">
        <v>0</v>
      </c>
      <c r="T468" s="110"/>
      <c r="U468" s="120">
        <v>20739788</v>
      </c>
      <c r="V468" s="120">
        <v>0</v>
      </c>
      <c r="W468" s="120">
        <v>0</v>
      </c>
      <c r="X468" s="120">
        <v>1070803</v>
      </c>
      <c r="Y468" s="120">
        <v>21810591</v>
      </c>
      <c r="Z468" s="119" t="e">
        <f>SUMIF($A$10:$A$938,$A468,$Y$10:$Y$938)+SUMIF('[2]17PJ'!$B$10:$K$889,$A468,'[2]17PJ'!K$10:$K$889)</f>
        <v>#VALUE!</v>
      </c>
      <c r="AB468" s="118">
        <v>0</v>
      </c>
      <c r="AC468" s="118">
        <v>0</v>
      </c>
      <c r="AD468" s="117">
        <v>0</v>
      </c>
      <c r="AE468" s="116"/>
    </row>
    <row r="469" spans="1:31" s="105" customFormat="1" x14ac:dyDescent="0.25">
      <c r="A469" s="125">
        <v>469</v>
      </c>
      <c r="B469" s="125">
        <v>469035044</v>
      </c>
      <c r="C469" s="124" t="s">
        <v>239</v>
      </c>
      <c r="D469" s="125">
        <v>35</v>
      </c>
      <c r="E469" s="124" t="s">
        <v>22</v>
      </c>
      <c r="F469" s="125">
        <v>44</v>
      </c>
      <c r="G469" s="124" t="s">
        <v>35</v>
      </c>
      <c r="H469" s="118">
        <v>3</v>
      </c>
      <c r="I469" s="117">
        <v>11776</v>
      </c>
      <c r="J469" s="117">
        <v>270</v>
      </c>
      <c r="K469" s="117">
        <f t="shared" si="14"/>
        <v>0</v>
      </c>
      <c r="L469" s="117">
        <v>893</v>
      </c>
      <c r="M469" s="123">
        <f t="shared" si="15"/>
        <v>12939</v>
      </c>
      <c r="N469" s="110"/>
      <c r="O469" s="118">
        <v>0</v>
      </c>
      <c r="P469" s="118">
        <v>0</v>
      </c>
      <c r="Q469" s="122">
        <v>0.09</v>
      </c>
      <c r="R469" s="122">
        <v>4.5747299026763673E-2</v>
      </c>
      <c r="S469" s="121">
        <v>0</v>
      </c>
      <c r="T469" s="110"/>
      <c r="U469" s="120">
        <v>36138</v>
      </c>
      <c r="V469" s="120">
        <v>0</v>
      </c>
      <c r="W469" s="120">
        <v>0</v>
      </c>
      <c r="X469" s="120">
        <v>2679</v>
      </c>
      <c r="Y469" s="120">
        <v>38817</v>
      </c>
      <c r="Z469" s="119" t="e">
        <f>SUMIF($A$10:$A$938,$A469,$Y$10:$Y$938)+SUMIF('[2]17PJ'!$B$10:$K$889,$A469,'[2]17PJ'!K$10:$K$889)</f>
        <v>#VALUE!</v>
      </c>
      <c r="AB469" s="118">
        <v>0</v>
      </c>
      <c r="AC469" s="118">
        <v>0</v>
      </c>
      <c r="AD469" s="117">
        <v>0</v>
      </c>
      <c r="AE469" s="116"/>
    </row>
    <row r="470" spans="1:31" s="105" customFormat="1" x14ac:dyDescent="0.25">
      <c r="A470" s="125">
        <v>469</v>
      </c>
      <c r="B470" s="125">
        <v>469035050</v>
      </c>
      <c r="C470" s="124" t="s">
        <v>239</v>
      </c>
      <c r="D470" s="125">
        <v>35</v>
      </c>
      <c r="E470" s="124" t="s">
        <v>22</v>
      </c>
      <c r="F470" s="125">
        <v>50</v>
      </c>
      <c r="G470" s="124" t="s">
        <v>112</v>
      </c>
      <c r="H470" s="118">
        <v>1</v>
      </c>
      <c r="I470" s="117">
        <v>10125</v>
      </c>
      <c r="J470" s="117">
        <v>4770</v>
      </c>
      <c r="K470" s="117">
        <f t="shared" si="14"/>
        <v>0</v>
      </c>
      <c r="L470" s="117">
        <v>893</v>
      </c>
      <c r="M470" s="123">
        <f t="shared" si="15"/>
        <v>15788</v>
      </c>
      <c r="N470" s="110"/>
      <c r="O470" s="118">
        <v>0</v>
      </c>
      <c r="P470" s="118">
        <v>0</v>
      </c>
      <c r="Q470" s="122">
        <v>0.09</v>
      </c>
      <c r="R470" s="122">
        <v>2.7567702807502416E-3</v>
      </c>
      <c r="S470" s="121">
        <v>0</v>
      </c>
      <c r="T470" s="110"/>
      <c r="U470" s="120">
        <v>14895</v>
      </c>
      <c r="V470" s="120">
        <v>0</v>
      </c>
      <c r="W470" s="120">
        <v>0</v>
      </c>
      <c r="X470" s="120">
        <v>893</v>
      </c>
      <c r="Y470" s="120">
        <v>15788</v>
      </c>
      <c r="Z470" s="119" t="e">
        <f>SUMIF($A$10:$A$938,$A470,$Y$10:$Y$938)+SUMIF('[2]17PJ'!$B$10:$K$889,$A470,'[2]17PJ'!K$10:$K$889)</f>
        <v>#VALUE!</v>
      </c>
      <c r="AB470" s="118">
        <v>0</v>
      </c>
      <c r="AC470" s="118">
        <v>0</v>
      </c>
      <c r="AD470" s="117">
        <v>0</v>
      </c>
      <c r="AE470" s="116"/>
    </row>
    <row r="471" spans="1:31" s="105" customFormat="1" x14ac:dyDescent="0.25">
      <c r="A471" s="125">
        <v>469</v>
      </c>
      <c r="B471" s="125">
        <v>469035073</v>
      </c>
      <c r="C471" s="124" t="s">
        <v>239</v>
      </c>
      <c r="D471" s="125">
        <v>35</v>
      </c>
      <c r="E471" s="124" t="s">
        <v>22</v>
      </c>
      <c r="F471" s="125">
        <v>73</v>
      </c>
      <c r="G471" s="124" t="s">
        <v>37</v>
      </c>
      <c r="H471" s="118">
        <v>1</v>
      </c>
      <c r="I471" s="117">
        <v>10347</v>
      </c>
      <c r="J471" s="117">
        <v>8051</v>
      </c>
      <c r="K471" s="117">
        <f t="shared" si="14"/>
        <v>0</v>
      </c>
      <c r="L471" s="117">
        <v>893</v>
      </c>
      <c r="M471" s="123">
        <f t="shared" si="15"/>
        <v>19291</v>
      </c>
      <c r="N471" s="110"/>
      <c r="O471" s="118">
        <v>0</v>
      </c>
      <c r="P471" s="118">
        <v>0</v>
      </c>
      <c r="Q471" s="122">
        <v>0.09</v>
      </c>
      <c r="R471" s="122">
        <v>6.0798101377384835E-3</v>
      </c>
      <c r="S471" s="121">
        <v>0</v>
      </c>
      <c r="T471" s="110"/>
      <c r="U471" s="120">
        <v>18398</v>
      </c>
      <c r="V471" s="120">
        <v>0</v>
      </c>
      <c r="W471" s="120">
        <v>0</v>
      </c>
      <c r="X471" s="120">
        <v>893</v>
      </c>
      <c r="Y471" s="120">
        <v>19291</v>
      </c>
      <c r="Z471" s="119" t="e">
        <f>SUMIF($A$10:$A$938,$A471,$Y$10:$Y$938)+SUMIF('[2]17PJ'!$B$10:$K$889,$A471,'[2]17PJ'!K$10:$K$889)</f>
        <v>#VALUE!</v>
      </c>
      <c r="AB471" s="118">
        <v>0</v>
      </c>
      <c r="AC471" s="118">
        <v>0</v>
      </c>
      <c r="AD471" s="117">
        <v>0</v>
      </c>
      <c r="AE471" s="116"/>
    </row>
    <row r="472" spans="1:31" s="105" customFormat="1" x14ac:dyDescent="0.25">
      <c r="A472" s="125">
        <v>469</v>
      </c>
      <c r="B472" s="125">
        <v>469035093</v>
      </c>
      <c r="C472" s="124" t="s">
        <v>239</v>
      </c>
      <c r="D472" s="125">
        <v>35</v>
      </c>
      <c r="E472" s="124" t="s">
        <v>22</v>
      </c>
      <c r="F472" s="125">
        <v>93</v>
      </c>
      <c r="G472" s="124" t="s">
        <v>25</v>
      </c>
      <c r="H472" s="118">
        <v>1</v>
      </c>
      <c r="I472" s="117">
        <v>15594</v>
      </c>
      <c r="J472" s="117">
        <v>446</v>
      </c>
      <c r="K472" s="117">
        <f t="shared" si="14"/>
        <v>0</v>
      </c>
      <c r="L472" s="117">
        <v>893</v>
      </c>
      <c r="M472" s="123">
        <f t="shared" si="15"/>
        <v>16933</v>
      </c>
      <c r="N472" s="110"/>
      <c r="O472" s="118">
        <v>0</v>
      </c>
      <c r="P472" s="118">
        <v>0</v>
      </c>
      <c r="Q472" s="122">
        <v>0.09</v>
      </c>
      <c r="R472" s="122">
        <v>8.9870379446020443E-2</v>
      </c>
      <c r="S472" s="121">
        <v>0</v>
      </c>
      <c r="T472" s="110"/>
      <c r="U472" s="120">
        <v>16040</v>
      </c>
      <c r="V472" s="120">
        <v>0</v>
      </c>
      <c r="W472" s="120">
        <v>0</v>
      </c>
      <c r="X472" s="120">
        <v>893</v>
      </c>
      <c r="Y472" s="120">
        <v>16933</v>
      </c>
      <c r="Z472" s="119" t="e">
        <f>SUMIF($A$10:$A$938,$A472,$Y$10:$Y$938)+SUMIF('[2]17PJ'!$B$10:$K$889,$A472,'[2]17PJ'!K$10:$K$889)</f>
        <v>#VALUE!</v>
      </c>
      <c r="AB472" s="118">
        <v>0</v>
      </c>
      <c r="AC472" s="118">
        <v>0</v>
      </c>
      <c r="AD472" s="117">
        <v>0</v>
      </c>
      <c r="AE472" s="116"/>
    </row>
    <row r="473" spans="1:31" s="105" customFormat="1" x14ac:dyDescent="0.25">
      <c r="A473" s="125">
        <v>469</v>
      </c>
      <c r="B473" s="125">
        <v>469035163</v>
      </c>
      <c r="C473" s="124" t="s">
        <v>239</v>
      </c>
      <c r="D473" s="125">
        <v>35</v>
      </c>
      <c r="E473" s="124" t="s">
        <v>22</v>
      </c>
      <c r="F473" s="125">
        <v>163</v>
      </c>
      <c r="G473" s="124" t="s">
        <v>27</v>
      </c>
      <c r="H473" s="118">
        <v>1</v>
      </c>
      <c r="I473" s="117">
        <v>11960</v>
      </c>
      <c r="J473" s="117">
        <v>505</v>
      </c>
      <c r="K473" s="117">
        <f t="shared" si="14"/>
        <v>0</v>
      </c>
      <c r="L473" s="117">
        <v>893</v>
      </c>
      <c r="M473" s="123">
        <f t="shared" si="15"/>
        <v>13358</v>
      </c>
      <c r="N473" s="110"/>
      <c r="O473" s="118">
        <v>0</v>
      </c>
      <c r="P473" s="118">
        <v>0</v>
      </c>
      <c r="Q473" s="122">
        <v>0.18</v>
      </c>
      <c r="R473" s="122">
        <v>8.6929728917015628E-2</v>
      </c>
      <c r="S473" s="121">
        <v>0</v>
      </c>
      <c r="T473" s="110"/>
      <c r="U473" s="120">
        <v>12465</v>
      </c>
      <c r="V473" s="120">
        <v>0</v>
      </c>
      <c r="W473" s="120">
        <v>0</v>
      </c>
      <c r="X473" s="120">
        <v>893</v>
      </c>
      <c r="Y473" s="120">
        <v>13358</v>
      </c>
      <c r="Z473" s="119" t="e">
        <f>SUMIF($A$10:$A$938,$A473,$Y$10:$Y$938)+SUMIF('[2]17PJ'!$B$10:$K$889,$A473,'[2]17PJ'!K$10:$K$889)</f>
        <v>#VALUE!</v>
      </c>
      <c r="AB473" s="118">
        <v>0</v>
      </c>
      <c r="AC473" s="118">
        <v>0</v>
      </c>
      <c r="AD473" s="117">
        <v>0</v>
      </c>
      <c r="AE473" s="116"/>
    </row>
    <row r="474" spans="1:31" s="105" customFormat="1" x14ac:dyDescent="0.25">
      <c r="A474" s="125">
        <v>469</v>
      </c>
      <c r="B474" s="125">
        <v>469035165</v>
      </c>
      <c r="C474" s="124" t="s">
        <v>239</v>
      </c>
      <c r="D474" s="125">
        <v>35</v>
      </c>
      <c r="E474" s="124" t="s">
        <v>22</v>
      </c>
      <c r="F474" s="125">
        <v>165</v>
      </c>
      <c r="G474" s="124" t="s">
        <v>28</v>
      </c>
      <c r="H474" s="118">
        <v>1.56</v>
      </c>
      <c r="I474" s="117">
        <v>11598</v>
      </c>
      <c r="J474" s="117">
        <v>632</v>
      </c>
      <c r="K474" s="117">
        <f t="shared" si="14"/>
        <v>0</v>
      </c>
      <c r="L474" s="117">
        <v>893</v>
      </c>
      <c r="M474" s="123">
        <f t="shared" si="15"/>
        <v>13123</v>
      </c>
      <c r="N474" s="110"/>
      <c r="O474" s="118">
        <v>0</v>
      </c>
      <c r="P474" s="118">
        <v>0</v>
      </c>
      <c r="Q474" s="122">
        <v>9.8299999999999998E-2</v>
      </c>
      <c r="R474" s="122">
        <v>9.8201070211486718E-2</v>
      </c>
      <c r="S474" s="121">
        <v>0</v>
      </c>
      <c r="T474" s="110"/>
      <c r="U474" s="120">
        <v>19078</v>
      </c>
      <c r="V474" s="120">
        <v>0</v>
      </c>
      <c r="W474" s="120">
        <v>0</v>
      </c>
      <c r="X474" s="120">
        <v>1394</v>
      </c>
      <c r="Y474" s="120">
        <v>20472</v>
      </c>
      <c r="Z474" s="119" t="e">
        <f>SUMIF($A$10:$A$938,$A474,$Y$10:$Y$938)+SUMIF('[2]17PJ'!$B$10:$K$889,$A474,'[2]17PJ'!K$10:$K$889)</f>
        <v>#VALUE!</v>
      </c>
      <c r="AB474" s="118">
        <v>0</v>
      </c>
      <c r="AC474" s="118">
        <v>0</v>
      </c>
      <c r="AD474" s="117">
        <v>0</v>
      </c>
      <c r="AE474" s="116"/>
    </row>
    <row r="475" spans="1:31" s="105" customFormat="1" x14ac:dyDescent="0.25">
      <c r="A475" s="125">
        <v>469</v>
      </c>
      <c r="B475" s="125">
        <v>469035189</v>
      </c>
      <c r="C475" s="124" t="s">
        <v>239</v>
      </c>
      <c r="D475" s="125">
        <v>35</v>
      </c>
      <c r="E475" s="124" t="s">
        <v>22</v>
      </c>
      <c r="F475" s="125">
        <v>189</v>
      </c>
      <c r="G475" s="124" t="s">
        <v>38</v>
      </c>
      <c r="H475" s="118">
        <v>0.43</v>
      </c>
      <c r="I475" s="117">
        <v>9699</v>
      </c>
      <c r="J475" s="117">
        <v>3886</v>
      </c>
      <c r="K475" s="117">
        <f t="shared" si="14"/>
        <v>0</v>
      </c>
      <c r="L475" s="117">
        <v>893</v>
      </c>
      <c r="M475" s="123">
        <f t="shared" si="15"/>
        <v>14478</v>
      </c>
      <c r="N475" s="110"/>
      <c r="O475" s="118">
        <v>0</v>
      </c>
      <c r="P475" s="118">
        <v>0</v>
      </c>
      <c r="Q475" s="122">
        <v>0.09</v>
      </c>
      <c r="R475" s="122">
        <v>2.9108240576110694E-3</v>
      </c>
      <c r="S475" s="121">
        <v>0</v>
      </c>
      <c r="T475" s="110"/>
      <c r="U475" s="120">
        <v>5842</v>
      </c>
      <c r="V475" s="120">
        <v>0</v>
      </c>
      <c r="W475" s="120">
        <v>0</v>
      </c>
      <c r="X475" s="120">
        <v>384</v>
      </c>
      <c r="Y475" s="120">
        <v>6226</v>
      </c>
      <c r="Z475" s="119" t="e">
        <f>SUMIF($A$10:$A$938,$A475,$Y$10:$Y$938)+SUMIF('[2]17PJ'!$B$10:$K$889,$A475,'[2]17PJ'!K$10:$K$889)</f>
        <v>#VALUE!</v>
      </c>
      <c r="AB475" s="118">
        <v>0</v>
      </c>
      <c r="AC475" s="118">
        <v>0</v>
      </c>
      <c r="AD475" s="117">
        <v>0</v>
      </c>
      <c r="AE475" s="116"/>
    </row>
    <row r="476" spans="1:31" s="105" customFormat="1" x14ac:dyDescent="0.25">
      <c r="A476" s="125">
        <v>469</v>
      </c>
      <c r="B476" s="125">
        <v>469035243</v>
      </c>
      <c r="C476" s="124" t="s">
        <v>239</v>
      </c>
      <c r="D476" s="125">
        <v>35</v>
      </c>
      <c r="E476" s="124" t="s">
        <v>22</v>
      </c>
      <c r="F476" s="125">
        <v>243</v>
      </c>
      <c r="G476" s="124" t="s">
        <v>74</v>
      </c>
      <c r="H476" s="118">
        <v>2</v>
      </c>
      <c r="I476" s="117">
        <v>14923</v>
      </c>
      <c r="J476" s="117">
        <v>3522</v>
      </c>
      <c r="K476" s="117">
        <f t="shared" si="14"/>
        <v>0</v>
      </c>
      <c r="L476" s="117">
        <v>893</v>
      </c>
      <c r="M476" s="123">
        <f t="shared" si="15"/>
        <v>19338</v>
      </c>
      <c r="N476" s="110"/>
      <c r="O476" s="118">
        <v>0</v>
      </c>
      <c r="P476" s="118">
        <v>0</v>
      </c>
      <c r="Q476" s="122">
        <v>0.09</v>
      </c>
      <c r="R476" s="122">
        <v>5.3763165448022874E-3</v>
      </c>
      <c r="S476" s="121">
        <v>0</v>
      </c>
      <c r="T476" s="110"/>
      <c r="U476" s="120">
        <v>36890</v>
      </c>
      <c r="V476" s="120">
        <v>0</v>
      </c>
      <c r="W476" s="120">
        <v>0</v>
      </c>
      <c r="X476" s="120">
        <v>1786</v>
      </c>
      <c r="Y476" s="120">
        <v>38676</v>
      </c>
      <c r="Z476" s="119" t="e">
        <f>SUMIF($A$10:$A$938,$A476,$Y$10:$Y$938)+SUMIF('[2]17PJ'!$B$10:$K$889,$A476,'[2]17PJ'!K$10:$K$889)</f>
        <v>#VALUE!</v>
      </c>
      <c r="AB476" s="118">
        <v>0</v>
      </c>
      <c r="AC476" s="118">
        <v>0</v>
      </c>
      <c r="AD476" s="117">
        <v>0</v>
      </c>
      <c r="AE476" s="116"/>
    </row>
    <row r="477" spans="1:31" s="105" customFormat="1" x14ac:dyDescent="0.25">
      <c r="A477" s="125">
        <v>469</v>
      </c>
      <c r="B477" s="125">
        <v>469035244</v>
      </c>
      <c r="C477" s="124" t="s">
        <v>239</v>
      </c>
      <c r="D477" s="125">
        <v>35</v>
      </c>
      <c r="E477" s="124" t="s">
        <v>22</v>
      </c>
      <c r="F477" s="125">
        <v>244</v>
      </c>
      <c r="G477" s="124" t="s">
        <v>43</v>
      </c>
      <c r="H477" s="118">
        <v>6.47</v>
      </c>
      <c r="I477" s="117">
        <v>8621</v>
      </c>
      <c r="J477" s="117">
        <v>3493</v>
      </c>
      <c r="K477" s="117">
        <f t="shared" si="14"/>
        <v>0</v>
      </c>
      <c r="L477" s="117">
        <v>893</v>
      </c>
      <c r="M477" s="123">
        <f t="shared" si="15"/>
        <v>13007</v>
      </c>
      <c r="N477" s="110"/>
      <c r="O477" s="118">
        <v>0</v>
      </c>
      <c r="P477" s="118">
        <v>0</v>
      </c>
      <c r="Q477" s="122">
        <v>0.18</v>
      </c>
      <c r="R477" s="122">
        <v>9.1081897987744451E-2</v>
      </c>
      <c r="S477" s="121">
        <v>0</v>
      </c>
      <c r="T477" s="110"/>
      <c r="U477" s="120">
        <v>78378</v>
      </c>
      <c r="V477" s="120">
        <v>0</v>
      </c>
      <c r="W477" s="120">
        <v>0</v>
      </c>
      <c r="X477" s="120">
        <v>5778</v>
      </c>
      <c r="Y477" s="120">
        <v>84156</v>
      </c>
      <c r="Z477" s="119" t="e">
        <f>SUMIF($A$10:$A$938,$A477,$Y$10:$Y$938)+SUMIF('[2]17PJ'!$B$10:$K$889,$A477,'[2]17PJ'!K$10:$K$889)</f>
        <v>#VALUE!</v>
      </c>
      <c r="AB477" s="118">
        <v>0</v>
      </c>
      <c r="AC477" s="118">
        <v>0</v>
      </c>
      <c r="AD477" s="117">
        <v>0</v>
      </c>
      <c r="AE477" s="116"/>
    </row>
    <row r="478" spans="1:31" s="105" customFormat="1" x14ac:dyDescent="0.25">
      <c r="A478" s="125">
        <v>469</v>
      </c>
      <c r="B478" s="125">
        <v>469035285</v>
      </c>
      <c r="C478" s="124" t="s">
        <v>239</v>
      </c>
      <c r="D478" s="125">
        <v>35</v>
      </c>
      <c r="E478" s="124" t="s">
        <v>22</v>
      </c>
      <c r="F478" s="125">
        <v>285</v>
      </c>
      <c r="G478" s="124" t="s">
        <v>44</v>
      </c>
      <c r="H478" s="118">
        <v>1</v>
      </c>
      <c r="I478" s="117">
        <v>10636</v>
      </c>
      <c r="J478" s="117">
        <v>3258</v>
      </c>
      <c r="K478" s="117">
        <f t="shared" si="14"/>
        <v>0</v>
      </c>
      <c r="L478" s="117">
        <v>893</v>
      </c>
      <c r="M478" s="123">
        <f t="shared" si="15"/>
        <v>14787</v>
      </c>
      <c r="N478" s="110"/>
      <c r="O478" s="118">
        <v>0</v>
      </c>
      <c r="P478" s="118">
        <v>0</v>
      </c>
      <c r="Q478" s="122">
        <v>0.09</v>
      </c>
      <c r="R478" s="122">
        <v>2.9773128157862844E-2</v>
      </c>
      <c r="S478" s="121">
        <v>0</v>
      </c>
      <c r="T478" s="110"/>
      <c r="U478" s="120">
        <v>13894</v>
      </c>
      <c r="V478" s="120">
        <v>0</v>
      </c>
      <c r="W478" s="120">
        <v>0</v>
      </c>
      <c r="X478" s="120">
        <v>893</v>
      </c>
      <c r="Y478" s="120">
        <v>14787</v>
      </c>
      <c r="Z478" s="119" t="e">
        <f>SUMIF($A$10:$A$938,$A478,$Y$10:$Y$938)+SUMIF('[2]17PJ'!$B$10:$K$889,$A478,'[2]17PJ'!K$10:$K$889)</f>
        <v>#VALUE!</v>
      </c>
      <c r="AB478" s="118">
        <v>0</v>
      </c>
      <c r="AC478" s="118">
        <v>0</v>
      </c>
      <c r="AD478" s="117">
        <v>0</v>
      </c>
      <c r="AE478" s="116"/>
    </row>
    <row r="479" spans="1:31" s="105" customFormat="1" x14ac:dyDescent="0.25">
      <c r="A479" s="125">
        <v>470</v>
      </c>
      <c r="B479" s="125">
        <v>470165009</v>
      </c>
      <c r="C479" s="124" t="s">
        <v>240</v>
      </c>
      <c r="D479" s="125">
        <v>165</v>
      </c>
      <c r="E479" s="124" t="s">
        <v>28</v>
      </c>
      <c r="F479" s="125">
        <v>9</v>
      </c>
      <c r="G479" s="124" t="s">
        <v>108</v>
      </c>
      <c r="H479" s="118">
        <v>2.48</v>
      </c>
      <c r="I479" s="117">
        <v>10018</v>
      </c>
      <c r="J479" s="117">
        <v>5675</v>
      </c>
      <c r="K479" s="117">
        <f t="shared" si="14"/>
        <v>0</v>
      </c>
      <c r="L479" s="117">
        <v>893</v>
      </c>
      <c r="M479" s="123">
        <f t="shared" si="15"/>
        <v>16586</v>
      </c>
      <c r="N479" s="110"/>
      <c r="O479" s="118">
        <v>0</v>
      </c>
      <c r="P479" s="118">
        <v>0</v>
      </c>
      <c r="Q479" s="122">
        <v>0.09</v>
      </c>
      <c r="R479" s="122">
        <v>2.0759903113485335E-3</v>
      </c>
      <c r="S479" s="121">
        <v>0</v>
      </c>
      <c r="T479" s="110"/>
      <c r="U479" s="120">
        <v>38920</v>
      </c>
      <c r="V479" s="120">
        <v>0</v>
      </c>
      <c r="W479" s="120">
        <v>0</v>
      </c>
      <c r="X479" s="120">
        <v>2216</v>
      </c>
      <c r="Y479" s="120">
        <v>41136</v>
      </c>
      <c r="Z479" s="119" t="e">
        <f>SUMIF($A$10:$A$938,$A479,$Y$10:$Y$938)+SUMIF('[2]17PJ'!$B$10:$K$889,$A479,'[2]17PJ'!K$10:$K$889)</f>
        <v>#VALUE!</v>
      </c>
      <c r="AB479" s="118">
        <v>0</v>
      </c>
      <c r="AC479" s="118">
        <v>0</v>
      </c>
      <c r="AD479" s="117">
        <v>0</v>
      </c>
      <c r="AE479" s="116"/>
    </row>
    <row r="480" spans="1:31" s="105" customFormat="1" x14ac:dyDescent="0.25">
      <c r="A480" s="125">
        <v>470</v>
      </c>
      <c r="B480" s="125">
        <v>470165035</v>
      </c>
      <c r="C480" s="124" t="s">
        <v>240</v>
      </c>
      <c r="D480" s="125">
        <v>165</v>
      </c>
      <c r="E480" s="124" t="s">
        <v>28</v>
      </c>
      <c r="F480" s="125">
        <v>35</v>
      </c>
      <c r="G480" s="124" t="s">
        <v>22</v>
      </c>
      <c r="H480" s="118">
        <v>1</v>
      </c>
      <c r="I480" s="117">
        <v>8703</v>
      </c>
      <c r="J480" s="117">
        <v>3060</v>
      </c>
      <c r="K480" s="117">
        <f t="shared" si="14"/>
        <v>0</v>
      </c>
      <c r="L480" s="117">
        <v>893</v>
      </c>
      <c r="M480" s="123">
        <f t="shared" si="15"/>
        <v>12656</v>
      </c>
      <c r="N480" s="110"/>
      <c r="O480" s="118">
        <v>0</v>
      </c>
      <c r="P480" s="118">
        <v>0</v>
      </c>
      <c r="Q480" s="122">
        <v>0.18</v>
      </c>
      <c r="R480" s="122">
        <v>0.14456084490991788</v>
      </c>
      <c r="S480" s="121">
        <v>0</v>
      </c>
      <c r="T480" s="110"/>
      <c r="U480" s="120">
        <v>11763</v>
      </c>
      <c r="V480" s="120">
        <v>0</v>
      </c>
      <c r="W480" s="120">
        <v>0</v>
      </c>
      <c r="X480" s="120">
        <v>893</v>
      </c>
      <c r="Y480" s="120">
        <v>12656</v>
      </c>
      <c r="Z480" s="119" t="e">
        <f>SUMIF($A$10:$A$938,$A480,$Y$10:$Y$938)+SUMIF('[2]17PJ'!$B$10:$K$889,$A480,'[2]17PJ'!K$10:$K$889)</f>
        <v>#VALUE!</v>
      </c>
      <c r="AB480" s="118">
        <v>0</v>
      </c>
      <c r="AC480" s="118">
        <v>0</v>
      </c>
      <c r="AD480" s="117">
        <v>0</v>
      </c>
      <c r="AE480" s="116"/>
    </row>
    <row r="481" spans="1:31" s="105" customFormat="1" x14ac:dyDescent="0.25">
      <c r="A481" s="125">
        <v>470</v>
      </c>
      <c r="B481" s="125">
        <v>470165048</v>
      </c>
      <c r="C481" s="124" t="s">
        <v>240</v>
      </c>
      <c r="D481" s="125">
        <v>165</v>
      </c>
      <c r="E481" s="124" t="s">
        <v>28</v>
      </c>
      <c r="F481" s="125">
        <v>48</v>
      </c>
      <c r="G481" s="124" t="s">
        <v>152</v>
      </c>
      <c r="H481" s="118">
        <v>0.37</v>
      </c>
      <c r="I481" s="117">
        <v>8703</v>
      </c>
      <c r="J481" s="117">
        <v>6916</v>
      </c>
      <c r="K481" s="117">
        <f t="shared" si="14"/>
        <v>0</v>
      </c>
      <c r="L481" s="117">
        <v>893</v>
      </c>
      <c r="M481" s="123">
        <f t="shared" si="15"/>
        <v>16512</v>
      </c>
      <c r="N481" s="110"/>
      <c r="O481" s="118">
        <v>0</v>
      </c>
      <c r="P481" s="118">
        <v>0</v>
      </c>
      <c r="Q481" s="122">
        <v>0.09</v>
      </c>
      <c r="R481" s="122">
        <v>8.0187235395095288E-4</v>
      </c>
      <c r="S481" s="121">
        <v>0</v>
      </c>
      <c r="T481" s="110"/>
      <c r="U481" s="120">
        <v>5779</v>
      </c>
      <c r="V481" s="120">
        <v>0</v>
      </c>
      <c r="W481" s="120">
        <v>0</v>
      </c>
      <c r="X481" s="120">
        <v>330</v>
      </c>
      <c r="Y481" s="120">
        <v>6109</v>
      </c>
      <c r="Z481" s="119" t="e">
        <f>SUMIF($A$10:$A$938,$A481,$Y$10:$Y$938)+SUMIF('[2]17PJ'!$B$10:$K$889,$A481,'[2]17PJ'!K$10:$K$889)</f>
        <v>#VALUE!</v>
      </c>
      <c r="AB481" s="118">
        <v>0</v>
      </c>
      <c r="AC481" s="118">
        <v>0</v>
      </c>
      <c r="AD481" s="117">
        <v>0</v>
      </c>
      <c r="AE481" s="116"/>
    </row>
    <row r="482" spans="1:31" s="105" customFormat="1" x14ac:dyDescent="0.25">
      <c r="A482" s="125">
        <v>470</v>
      </c>
      <c r="B482" s="125">
        <v>470165057</v>
      </c>
      <c r="C482" s="124" t="s">
        <v>240</v>
      </c>
      <c r="D482" s="125">
        <v>165</v>
      </c>
      <c r="E482" s="124" t="s">
        <v>28</v>
      </c>
      <c r="F482" s="125">
        <v>57</v>
      </c>
      <c r="G482" s="124" t="s">
        <v>23</v>
      </c>
      <c r="H482" s="118">
        <v>4</v>
      </c>
      <c r="I482" s="117">
        <v>11921</v>
      </c>
      <c r="J482" s="117">
        <v>607</v>
      </c>
      <c r="K482" s="117">
        <f t="shared" si="14"/>
        <v>0</v>
      </c>
      <c r="L482" s="117">
        <v>893</v>
      </c>
      <c r="M482" s="123">
        <f t="shared" si="15"/>
        <v>13421</v>
      </c>
      <c r="N482" s="110"/>
      <c r="O482" s="118">
        <v>0</v>
      </c>
      <c r="P482" s="118">
        <v>0</v>
      </c>
      <c r="Q482" s="122">
        <v>0.18</v>
      </c>
      <c r="R482" s="122">
        <v>0.11752257884657875</v>
      </c>
      <c r="S482" s="121">
        <v>0</v>
      </c>
      <c r="T482" s="110"/>
      <c r="U482" s="120">
        <v>50112</v>
      </c>
      <c r="V482" s="120">
        <v>0</v>
      </c>
      <c r="W482" s="120">
        <v>0</v>
      </c>
      <c r="X482" s="120">
        <v>3572</v>
      </c>
      <c r="Y482" s="120">
        <v>53684</v>
      </c>
      <c r="Z482" s="119" t="e">
        <f>SUMIF($A$10:$A$938,$A482,$Y$10:$Y$938)+SUMIF('[2]17PJ'!$B$10:$K$889,$A482,'[2]17PJ'!K$10:$K$889)</f>
        <v>#VALUE!</v>
      </c>
      <c r="AB482" s="118">
        <v>0</v>
      </c>
      <c r="AC482" s="118">
        <v>0</v>
      </c>
      <c r="AD482" s="117">
        <v>0</v>
      </c>
      <c r="AE482" s="116"/>
    </row>
    <row r="483" spans="1:31" s="105" customFormat="1" x14ac:dyDescent="0.25">
      <c r="A483" s="125">
        <v>470</v>
      </c>
      <c r="B483" s="125">
        <v>470165071</v>
      </c>
      <c r="C483" s="124" t="s">
        <v>240</v>
      </c>
      <c r="D483" s="125">
        <v>165</v>
      </c>
      <c r="E483" s="124" t="s">
        <v>28</v>
      </c>
      <c r="F483" s="125">
        <v>71</v>
      </c>
      <c r="G483" s="124" t="s">
        <v>24</v>
      </c>
      <c r="H483" s="118">
        <v>1.96</v>
      </c>
      <c r="I483" s="117">
        <v>9778</v>
      </c>
      <c r="J483" s="117">
        <v>5081</v>
      </c>
      <c r="K483" s="117">
        <f t="shared" si="14"/>
        <v>0</v>
      </c>
      <c r="L483" s="117">
        <v>893</v>
      </c>
      <c r="M483" s="123">
        <f t="shared" si="15"/>
        <v>15752</v>
      </c>
      <c r="N483" s="110"/>
      <c r="O483" s="118">
        <v>0</v>
      </c>
      <c r="P483" s="118">
        <v>0</v>
      </c>
      <c r="Q483" s="122">
        <v>0.09</v>
      </c>
      <c r="R483" s="122">
        <v>2.9605856688433292E-3</v>
      </c>
      <c r="S483" s="121">
        <v>0</v>
      </c>
      <c r="T483" s="110"/>
      <c r="U483" s="120">
        <v>29123</v>
      </c>
      <c r="V483" s="120">
        <v>0</v>
      </c>
      <c r="W483" s="120">
        <v>0</v>
      </c>
      <c r="X483" s="120">
        <v>1751</v>
      </c>
      <c r="Y483" s="120">
        <v>30874</v>
      </c>
      <c r="Z483" s="119" t="e">
        <f>SUMIF($A$10:$A$938,$A483,$Y$10:$Y$938)+SUMIF('[2]17PJ'!$B$10:$K$889,$A483,'[2]17PJ'!K$10:$K$889)</f>
        <v>#VALUE!</v>
      </c>
      <c r="AB483" s="118">
        <v>0</v>
      </c>
      <c r="AC483" s="118">
        <v>0</v>
      </c>
      <c r="AD483" s="117">
        <v>0</v>
      </c>
      <c r="AE483" s="116"/>
    </row>
    <row r="484" spans="1:31" s="105" customFormat="1" x14ac:dyDescent="0.25">
      <c r="A484" s="125">
        <v>470</v>
      </c>
      <c r="B484" s="125">
        <v>470165093</v>
      </c>
      <c r="C484" s="124" t="s">
        <v>240</v>
      </c>
      <c r="D484" s="125">
        <v>165</v>
      </c>
      <c r="E484" s="124" t="s">
        <v>28</v>
      </c>
      <c r="F484" s="125">
        <v>93</v>
      </c>
      <c r="G484" s="124" t="s">
        <v>25</v>
      </c>
      <c r="H484" s="118">
        <v>210.64999999999998</v>
      </c>
      <c r="I484" s="117">
        <v>10489</v>
      </c>
      <c r="J484" s="117">
        <v>300</v>
      </c>
      <c r="K484" s="117">
        <f t="shared" si="14"/>
        <v>0</v>
      </c>
      <c r="L484" s="117">
        <v>893</v>
      </c>
      <c r="M484" s="123">
        <f t="shared" si="15"/>
        <v>11682</v>
      </c>
      <c r="N484" s="110"/>
      <c r="O484" s="118">
        <v>0</v>
      </c>
      <c r="P484" s="118">
        <v>0</v>
      </c>
      <c r="Q484" s="122">
        <v>0.09</v>
      </c>
      <c r="R484" s="122">
        <v>8.9870379446020443E-2</v>
      </c>
      <c r="S484" s="121">
        <v>0</v>
      </c>
      <c r="T484" s="110"/>
      <c r="U484" s="120">
        <v>2272702</v>
      </c>
      <c r="V484" s="120">
        <v>0</v>
      </c>
      <c r="W484" s="120">
        <v>0</v>
      </c>
      <c r="X484" s="120">
        <v>188110</v>
      </c>
      <c r="Y484" s="120">
        <v>2460812</v>
      </c>
      <c r="Z484" s="119" t="e">
        <f>SUMIF($A$10:$A$938,$A484,$Y$10:$Y$938)+SUMIF('[2]17PJ'!$B$10:$K$889,$A484,'[2]17PJ'!K$10:$K$889)</f>
        <v>#VALUE!</v>
      </c>
      <c r="AB484" s="118">
        <v>9.85</v>
      </c>
      <c r="AC484" s="118">
        <v>9.85</v>
      </c>
      <c r="AD484" s="117">
        <v>115068</v>
      </c>
      <c r="AE484" s="116"/>
    </row>
    <row r="485" spans="1:31" s="105" customFormat="1" x14ac:dyDescent="0.25">
      <c r="A485" s="125">
        <v>470</v>
      </c>
      <c r="B485" s="125">
        <v>470165155</v>
      </c>
      <c r="C485" s="124" t="s">
        <v>240</v>
      </c>
      <c r="D485" s="125">
        <v>165</v>
      </c>
      <c r="E485" s="124" t="s">
        <v>28</v>
      </c>
      <c r="F485" s="125">
        <v>155</v>
      </c>
      <c r="G485" s="124" t="s">
        <v>26</v>
      </c>
      <c r="H485" s="118">
        <v>0.75</v>
      </c>
      <c r="I485" s="117">
        <v>10392</v>
      </c>
      <c r="J485" s="117">
        <v>6879</v>
      </c>
      <c r="K485" s="117">
        <f t="shared" si="14"/>
        <v>0</v>
      </c>
      <c r="L485" s="117">
        <v>893</v>
      </c>
      <c r="M485" s="123">
        <f t="shared" si="15"/>
        <v>18164</v>
      </c>
      <c r="N485" s="110"/>
      <c r="O485" s="118">
        <v>0</v>
      </c>
      <c r="P485" s="118">
        <v>0</v>
      </c>
      <c r="Q485" s="122">
        <v>0.09</v>
      </c>
      <c r="R485" s="122">
        <v>2.3661645405207555E-4</v>
      </c>
      <c r="S485" s="121">
        <v>0</v>
      </c>
      <c r="T485" s="110"/>
      <c r="U485" s="120">
        <v>12953</v>
      </c>
      <c r="V485" s="120">
        <v>0</v>
      </c>
      <c r="W485" s="120">
        <v>0</v>
      </c>
      <c r="X485" s="120">
        <v>670</v>
      </c>
      <c r="Y485" s="120">
        <v>13623</v>
      </c>
      <c r="Z485" s="119" t="e">
        <f>SUMIF($A$10:$A$938,$A485,$Y$10:$Y$938)+SUMIF('[2]17PJ'!$B$10:$K$889,$A485,'[2]17PJ'!K$10:$K$889)</f>
        <v>#VALUE!</v>
      </c>
      <c r="AB485" s="118">
        <v>0</v>
      </c>
      <c r="AC485" s="118">
        <v>0</v>
      </c>
      <c r="AD485" s="117">
        <v>0</v>
      </c>
      <c r="AE485" s="116"/>
    </row>
    <row r="486" spans="1:31" s="105" customFormat="1" x14ac:dyDescent="0.25">
      <c r="A486" s="125">
        <v>470</v>
      </c>
      <c r="B486" s="125">
        <v>470165163</v>
      </c>
      <c r="C486" s="124" t="s">
        <v>240</v>
      </c>
      <c r="D486" s="125">
        <v>165</v>
      </c>
      <c r="E486" s="124" t="s">
        <v>28</v>
      </c>
      <c r="F486" s="125">
        <v>163</v>
      </c>
      <c r="G486" s="124" t="s">
        <v>27</v>
      </c>
      <c r="H486" s="118">
        <v>18.760000000000002</v>
      </c>
      <c r="I486" s="117">
        <v>11312</v>
      </c>
      <c r="J486" s="117">
        <v>478</v>
      </c>
      <c r="K486" s="117">
        <f t="shared" si="14"/>
        <v>0</v>
      </c>
      <c r="L486" s="117">
        <v>893</v>
      </c>
      <c r="M486" s="123">
        <f t="shared" si="15"/>
        <v>12683</v>
      </c>
      <c r="N486" s="110"/>
      <c r="O486" s="118">
        <v>0</v>
      </c>
      <c r="P486" s="118">
        <v>0</v>
      </c>
      <c r="Q486" s="122">
        <v>0.18</v>
      </c>
      <c r="R486" s="122">
        <v>8.6929728917015628E-2</v>
      </c>
      <c r="S486" s="121">
        <v>0</v>
      </c>
      <c r="T486" s="110"/>
      <c r="U486" s="120">
        <v>221180</v>
      </c>
      <c r="V486" s="120">
        <v>0</v>
      </c>
      <c r="W486" s="120">
        <v>0</v>
      </c>
      <c r="X486" s="120">
        <v>16753</v>
      </c>
      <c r="Y486" s="120">
        <v>237933</v>
      </c>
      <c r="Z486" s="119" t="e">
        <f>SUMIF($A$10:$A$938,$A486,$Y$10:$Y$938)+SUMIF('[2]17PJ'!$B$10:$K$889,$A486,'[2]17PJ'!K$10:$K$889)</f>
        <v>#VALUE!</v>
      </c>
      <c r="AB486" s="118">
        <v>0</v>
      </c>
      <c r="AC486" s="118">
        <v>0</v>
      </c>
      <c r="AD486" s="117">
        <v>0</v>
      </c>
      <c r="AE486" s="116"/>
    </row>
    <row r="487" spans="1:31" s="105" customFormat="1" x14ac:dyDescent="0.25">
      <c r="A487" s="125">
        <v>470</v>
      </c>
      <c r="B487" s="125">
        <v>470165164</v>
      </c>
      <c r="C487" s="124" t="s">
        <v>240</v>
      </c>
      <c r="D487" s="125">
        <v>165</v>
      </c>
      <c r="E487" s="124" t="s">
        <v>28</v>
      </c>
      <c r="F487" s="125">
        <v>164</v>
      </c>
      <c r="G487" s="124" t="s">
        <v>116</v>
      </c>
      <c r="H487" s="118">
        <v>1</v>
      </c>
      <c r="I487" s="117">
        <v>9618</v>
      </c>
      <c r="J487" s="117">
        <v>4581</v>
      </c>
      <c r="K487" s="117">
        <f t="shared" si="14"/>
        <v>0</v>
      </c>
      <c r="L487" s="117">
        <v>893</v>
      </c>
      <c r="M487" s="123">
        <f t="shared" si="15"/>
        <v>15092</v>
      </c>
      <c r="N487" s="110"/>
      <c r="O487" s="118">
        <v>0</v>
      </c>
      <c r="P487" s="118">
        <v>0</v>
      </c>
      <c r="Q487" s="122">
        <v>0.09</v>
      </c>
      <c r="R487" s="122">
        <v>2.0522894520740541E-3</v>
      </c>
      <c r="S487" s="121">
        <v>0</v>
      </c>
      <c r="T487" s="110"/>
      <c r="U487" s="120">
        <v>14199</v>
      </c>
      <c r="V487" s="120">
        <v>0</v>
      </c>
      <c r="W487" s="120">
        <v>0</v>
      </c>
      <c r="X487" s="120">
        <v>893</v>
      </c>
      <c r="Y487" s="120">
        <v>15092</v>
      </c>
      <c r="Z487" s="119" t="e">
        <f>SUMIF($A$10:$A$938,$A487,$Y$10:$Y$938)+SUMIF('[2]17PJ'!$B$10:$K$889,$A487,'[2]17PJ'!K$10:$K$889)</f>
        <v>#VALUE!</v>
      </c>
      <c r="AB487" s="118">
        <v>0</v>
      </c>
      <c r="AC487" s="118">
        <v>0</v>
      </c>
      <c r="AD487" s="117">
        <v>0</v>
      </c>
      <c r="AE487" s="116"/>
    </row>
    <row r="488" spans="1:31" s="105" customFormat="1" x14ac:dyDescent="0.25">
      <c r="A488" s="125">
        <v>470</v>
      </c>
      <c r="B488" s="125">
        <v>470165165</v>
      </c>
      <c r="C488" s="124" t="s">
        <v>240</v>
      </c>
      <c r="D488" s="125">
        <v>165</v>
      </c>
      <c r="E488" s="124" t="s">
        <v>28</v>
      </c>
      <c r="F488" s="125">
        <v>165</v>
      </c>
      <c r="G488" s="124" t="s">
        <v>28</v>
      </c>
      <c r="H488" s="118">
        <v>695.89000000000033</v>
      </c>
      <c r="I488" s="117">
        <v>10009</v>
      </c>
      <c r="J488" s="117">
        <v>546</v>
      </c>
      <c r="K488" s="117">
        <f t="shared" si="14"/>
        <v>98.713877193234524</v>
      </c>
      <c r="L488" s="117">
        <v>893</v>
      </c>
      <c r="M488" s="123">
        <f t="shared" si="15"/>
        <v>11546.713877193235</v>
      </c>
      <c r="N488" s="110"/>
      <c r="O488" s="118">
        <v>0</v>
      </c>
      <c r="P488" s="118">
        <v>80.53</v>
      </c>
      <c r="Q488" s="122">
        <v>9.8299999999999998E-2</v>
      </c>
      <c r="R488" s="122">
        <v>9.8201070211486718E-2</v>
      </c>
      <c r="S488" s="121">
        <v>0</v>
      </c>
      <c r="T488" s="110"/>
      <c r="U488" s="120">
        <v>7345123</v>
      </c>
      <c r="V488" s="120">
        <v>68694</v>
      </c>
      <c r="W488" s="120">
        <v>0</v>
      </c>
      <c r="X488" s="120">
        <v>621431</v>
      </c>
      <c r="Y488" s="120">
        <v>8035248</v>
      </c>
      <c r="Z488" s="119" t="e">
        <f>SUMIF($A$10:$A$938,$A488,$Y$10:$Y$938)+SUMIF('[2]17PJ'!$B$10:$K$889,$A488,'[2]17PJ'!K$10:$K$889)</f>
        <v>#VALUE!</v>
      </c>
      <c r="AB488" s="118">
        <v>131.15000000000003</v>
      </c>
      <c r="AC488" s="118">
        <v>128.45000000000002</v>
      </c>
      <c r="AD488" s="117">
        <v>1487068</v>
      </c>
      <c r="AE488" s="116"/>
    </row>
    <row r="489" spans="1:31" s="105" customFormat="1" x14ac:dyDescent="0.25">
      <c r="A489" s="125">
        <v>470</v>
      </c>
      <c r="B489" s="125">
        <v>470165176</v>
      </c>
      <c r="C489" s="124" t="s">
        <v>240</v>
      </c>
      <c r="D489" s="125">
        <v>165</v>
      </c>
      <c r="E489" s="124" t="s">
        <v>28</v>
      </c>
      <c r="F489" s="125">
        <v>176</v>
      </c>
      <c r="G489" s="124" t="s">
        <v>29</v>
      </c>
      <c r="H489" s="118">
        <v>205.12</v>
      </c>
      <c r="I489" s="117">
        <v>9743</v>
      </c>
      <c r="J489" s="117">
        <v>3218</v>
      </c>
      <c r="K489" s="117">
        <f t="shared" si="14"/>
        <v>0</v>
      </c>
      <c r="L489" s="117">
        <v>893</v>
      </c>
      <c r="M489" s="123">
        <f t="shared" si="15"/>
        <v>13854</v>
      </c>
      <c r="N489" s="110"/>
      <c r="O489" s="118">
        <v>0</v>
      </c>
      <c r="P489" s="118">
        <v>0</v>
      </c>
      <c r="Q489" s="122">
        <v>0.09</v>
      </c>
      <c r="R489" s="122">
        <v>6.645275270560716E-2</v>
      </c>
      <c r="S489" s="121">
        <v>0</v>
      </c>
      <c r="T489" s="110"/>
      <c r="U489" s="120">
        <v>2658560</v>
      </c>
      <c r="V489" s="120">
        <v>0</v>
      </c>
      <c r="W489" s="120">
        <v>0</v>
      </c>
      <c r="X489" s="120">
        <v>183173</v>
      </c>
      <c r="Y489" s="120">
        <v>2841733</v>
      </c>
      <c r="Z489" s="119" t="e">
        <f>SUMIF($A$10:$A$938,$A489,$Y$10:$Y$938)+SUMIF('[2]17PJ'!$B$10:$K$889,$A489,'[2]17PJ'!K$10:$K$889)</f>
        <v>#VALUE!</v>
      </c>
      <c r="AB489" s="118">
        <v>0</v>
      </c>
      <c r="AC489" s="118">
        <v>0</v>
      </c>
      <c r="AD489" s="117">
        <v>0</v>
      </c>
      <c r="AE489" s="116"/>
    </row>
    <row r="490" spans="1:31" s="105" customFormat="1" x14ac:dyDescent="0.25">
      <c r="A490" s="125">
        <v>470</v>
      </c>
      <c r="B490" s="125">
        <v>470165178</v>
      </c>
      <c r="C490" s="124" t="s">
        <v>240</v>
      </c>
      <c r="D490" s="125">
        <v>165</v>
      </c>
      <c r="E490" s="124" t="s">
        <v>28</v>
      </c>
      <c r="F490" s="125">
        <v>178</v>
      </c>
      <c r="G490" s="124" t="s">
        <v>241</v>
      </c>
      <c r="H490" s="118">
        <v>227.61</v>
      </c>
      <c r="I490" s="117">
        <v>9322</v>
      </c>
      <c r="J490" s="117">
        <v>972</v>
      </c>
      <c r="K490" s="117">
        <f t="shared" si="14"/>
        <v>0</v>
      </c>
      <c r="L490" s="117">
        <v>893</v>
      </c>
      <c r="M490" s="123">
        <f t="shared" si="15"/>
        <v>11187</v>
      </c>
      <c r="N490" s="110"/>
      <c r="O490" s="118">
        <v>0</v>
      </c>
      <c r="P490" s="118">
        <v>0</v>
      </c>
      <c r="Q490" s="122">
        <v>0.09</v>
      </c>
      <c r="R490" s="122">
        <v>5.8677372275208833E-2</v>
      </c>
      <c r="S490" s="121">
        <v>0</v>
      </c>
      <c r="T490" s="110"/>
      <c r="U490" s="120">
        <v>2343016</v>
      </c>
      <c r="V490" s="120">
        <v>0</v>
      </c>
      <c r="W490" s="120">
        <v>0</v>
      </c>
      <c r="X490" s="120">
        <v>203257</v>
      </c>
      <c r="Y490" s="120">
        <v>2546273</v>
      </c>
      <c r="Z490" s="119" t="e">
        <f>SUMIF($A$10:$A$938,$A490,$Y$10:$Y$938)+SUMIF('[2]17PJ'!$B$10:$K$889,$A490,'[2]17PJ'!K$10:$K$889)</f>
        <v>#VALUE!</v>
      </c>
      <c r="AB490" s="118">
        <v>0</v>
      </c>
      <c r="AC490" s="118">
        <v>0</v>
      </c>
      <c r="AD490" s="117">
        <v>0</v>
      </c>
      <c r="AE490" s="116"/>
    </row>
    <row r="491" spans="1:31" s="105" customFormat="1" x14ac:dyDescent="0.25">
      <c r="A491" s="125">
        <v>470</v>
      </c>
      <c r="B491" s="125">
        <v>470165229</v>
      </c>
      <c r="C491" s="124" t="s">
        <v>240</v>
      </c>
      <c r="D491" s="125">
        <v>165</v>
      </c>
      <c r="E491" s="124" t="s">
        <v>28</v>
      </c>
      <c r="F491" s="125">
        <v>229</v>
      </c>
      <c r="G491" s="124" t="s">
        <v>113</v>
      </c>
      <c r="H491" s="118">
        <v>6</v>
      </c>
      <c r="I491" s="117">
        <v>11420</v>
      </c>
      <c r="J491" s="117">
        <v>1969</v>
      </c>
      <c r="K491" s="117">
        <f t="shared" si="14"/>
        <v>0</v>
      </c>
      <c r="L491" s="117">
        <v>893</v>
      </c>
      <c r="M491" s="123">
        <f t="shared" si="15"/>
        <v>14282</v>
      </c>
      <c r="N491" s="110"/>
      <c r="O491" s="118">
        <v>0</v>
      </c>
      <c r="P491" s="118">
        <v>0</v>
      </c>
      <c r="Q491" s="122">
        <v>0.09</v>
      </c>
      <c r="R491" s="122">
        <v>1.1153540828177228E-2</v>
      </c>
      <c r="S491" s="121">
        <v>0</v>
      </c>
      <c r="T491" s="110"/>
      <c r="U491" s="120">
        <v>80334</v>
      </c>
      <c r="V491" s="120">
        <v>0</v>
      </c>
      <c r="W491" s="120">
        <v>0</v>
      </c>
      <c r="X491" s="120">
        <v>5358</v>
      </c>
      <c r="Y491" s="120">
        <v>85692</v>
      </c>
      <c r="Z491" s="119" t="e">
        <f>SUMIF($A$10:$A$938,$A491,$Y$10:$Y$938)+SUMIF('[2]17PJ'!$B$10:$K$889,$A491,'[2]17PJ'!K$10:$K$889)</f>
        <v>#VALUE!</v>
      </c>
      <c r="AB491" s="118">
        <v>0</v>
      </c>
      <c r="AC491" s="118">
        <v>0</v>
      </c>
      <c r="AD491" s="117">
        <v>0</v>
      </c>
      <c r="AE491" s="116"/>
    </row>
    <row r="492" spans="1:31" s="105" customFormat="1" x14ac:dyDescent="0.25">
      <c r="A492" s="125">
        <v>470</v>
      </c>
      <c r="B492" s="125">
        <v>470165246</v>
      </c>
      <c r="C492" s="124" t="s">
        <v>240</v>
      </c>
      <c r="D492" s="125">
        <v>165</v>
      </c>
      <c r="E492" s="124" t="s">
        <v>28</v>
      </c>
      <c r="F492" s="125">
        <v>246</v>
      </c>
      <c r="G492" s="124" t="s">
        <v>242</v>
      </c>
      <c r="H492" s="118">
        <v>2</v>
      </c>
      <c r="I492" s="117">
        <v>10087</v>
      </c>
      <c r="J492" s="117">
        <v>2849</v>
      </c>
      <c r="K492" s="117">
        <f t="shared" si="14"/>
        <v>0</v>
      </c>
      <c r="L492" s="117">
        <v>893</v>
      </c>
      <c r="M492" s="123">
        <f t="shared" si="15"/>
        <v>13829</v>
      </c>
      <c r="N492" s="110"/>
      <c r="O492" s="118">
        <v>0</v>
      </c>
      <c r="P492" s="118">
        <v>0</v>
      </c>
      <c r="Q492" s="122">
        <v>0.09</v>
      </c>
      <c r="R492" s="122">
        <v>7.2191132302842713E-4</v>
      </c>
      <c r="S492" s="121">
        <v>0</v>
      </c>
      <c r="T492" s="110"/>
      <c r="U492" s="120">
        <v>25872</v>
      </c>
      <c r="V492" s="120">
        <v>0</v>
      </c>
      <c r="W492" s="120">
        <v>0</v>
      </c>
      <c r="X492" s="120">
        <v>1786</v>
      </c>
      <c r="Y492" s="120">
        <v>27658</v>
      </c>
      <c r="Z492" s="119" t="e">
        <f>SUMIF($A$10:$A$938,$A492,$Y$10:$Y$938)+SUMIF('[2]17PJ'!$B$10:$K$889,$A492,'[2]17PJ'!K$10:$K$889)</f>
        <v>#VALUE!</v>
      </c>
      <c r="AB492" s="118">
        <v>0</v>
      </c>
      <c r="AC492" s="118">
        <v>0</v>
      </c>
      <c r="AD492" s="117">
        <v>0</v>
      </c>
      <c r="AE492" s="116"/>
    </row>
    <row r="493" spans="1:31" s="105" customFormat="1" x14ac:dyDescent="0.25">
      <c r="A493" s="125">
        <v>470</v>
      </c>
      <c r="B493" s="125">
        <v>470165248</v>
      </c>
      <c r="C493" s="124" t="s">
        <v>240</v>
      </c>
      <c r="D493" s="125">
        <v>165</v>
      </c>
      <c r="E493" s="124" t="s">
        <v>28</v>
      </c>
      <c r="F493" s="125">
        <v>248</v>
      </c>
      <c r="G493" s="124" t="s">
        <v>30</v>
      </c>
      <c r="H493" s="118">
        <v>18.84</v>
      </c>
      <c r="I493" s="117">
        <v>10105</v>
      </c>
      <c r="J493" s="117">
        <v>999</v>
      </c>
      <c r="K493" s="117">
        <f t="shared" si="14"/>
        <v>0</v>
      </c>
      <c r="L493" s="117">
        <v>893</v>
      </c>
      <c r="M493" s="123">
        <f t="shared" si="15"/>
        <v>11997</v>
      </c>
      <c r="N493" s="110"/>
      <c r="O493" s="118">
        <v>0</v>
      </c>
      <c r="P493" s="118">
        <v>0</v>
      </c>
      <c r="Q493" s="122">
        <v>0.09</v>
      </c>
      <c r="R493" s="122">
        <v>3.9140350816507199E-2</v>
      </c>
      <c r="S493" s="121">
        <v>0</v>
      </c>
      <c r="T493" s="110"/>
      <c r="U493" s="120">
        <v>209200</v>
      </c>
      <c r="V493" s="120">
        <v>0</v>
      </c>
      <c r="W493" s="120">
        <v>0</v>
      </c>
      <c r="X493" s="120">
        <v>16824</v>
      </c>
      <c r="Y493" s="120">
        <v>226024</v>
      </c>
      <c r="Z493" s="119" t="e">
        <f>SUMIF($A$10:$A$938,$A493,$Y$10:$Y$938)+SUMIF('[2]17PJ'!$B$10:$K$889,$A493,'[2]17PJ'!K$10:$K$889)</f>
        <v>#VALUE!</v>
      </c>
      <c r="AB493" s="118">
        <v>0</v>
      </c>
      <c r="AC493" s="118">
        <v>0</v>
      </c>
      <c r="AD493" s="117">
        <v>0</v>
      </c>
      <c r="AE493" s="116"/>
    </row>
    <row r="494" spans="1:31" s="105" customFormat="1" x14ac:dyDescent="0.25">
      <c r="A494" s="125">
        <v>470</v>
      </c>
      <c r="B494" s="125">
        <v>470165262</v>
      </c>
      <c r="C494" s="124" t="s">
        <v>240</v>
      </c>
      <c r="D494" s="125">
        <v>165</v>
      </c>
      <c r="E494" s="124" t="s">
        <v>28</v>
      </c>
      <c r="F494" s="125">
        <v>262</v>
      </c>
      <c r="G494" s="124" t="s">
        <v>31</v>
      </c>
      <c r="H494" s="118">
        <v>48.27000000000001</v>
      </c>
      <c r="I494" s="117">
        <v>10021</v>
      </c>
      <c r="J494" s="117">
        <v>4620</v>
      </c>
      <c r="K494" s="117">
        <f t="shared" si="14"/>
        <v>0</v>
      </c>
      <c r="L494" s="117">
        <v>893</v>
      </c>
      <c r="M494" s="123">
        <f t="shared" si="15"/>
        <v>15534</v>
      </c>
      <c r="N494" s="110"/>
      <c r="O494" s="118">
        <v>0</v>
      </c>
      <c r="P494" s="118">
        <v>0</v>
      </c>
      <c r="Q494" s="122">
        <v>0.09</v>
      </c>
      <c r="R494" s="122">
        <v>5.2966569410615699E-2</v>
      </c>
      <c r="S494" s="121">
        <v>0</v>
      </c>
      <c r="T494" s="110"/>
      <c r="U494" s="120">
        <v>706723</v>
      </c>
      <c r="V494" s="120">
        <v>0</v>
      </c>
      <c r="W494" s="120">
        <v>0</v>
      </c>
      <c r="X494" s="120">
        <v>43106</v>
      </c>
      <c r="Y494" s="120">
        <v>749829</v>
      </c>
      <c r="Z494" s="119" t="e">
        <f>SUMIF($A$10:$A$938,$A494,$Y$10:$Y$938)+SUMIF('[2]17PJ'!$B$10:$K$889,$A494,'[2]17PJ'!K$10:$K$889)</f>
        <v>#VALUE!</v>
      </c>
      <c r="AB494" s="118">
        <v>0</v>
      </c>
      <c r="AC494" s="118">
        <v>0</v>
      </c>
      <c r="AD494" s="117">
        <v>0</v>
      </c>
      <c r="AE494" s="116"/>
    </row>
    <row r="495" spans="1:31" s="105" customFormat="1" x14ac:dyDescent="0.25">
      <c r="A495" s="125">
        <v>470</v>
      </c>
      <c r="B495" s="125">
        <v>470165284</v>
      </c>
      <c r="C495" s="124" t="s">
        <v>240</v>
      </c>
      <c r="D495" s="125">
        <v>165</v>
      </c>
      <c r="E495" s="124" t="s">
        <v>28</v>
      </c>
      <c r="F495" s="125">
        <v>284</v>
      </c>
      <c r="G495" s="124" t="s">
        <v>163</v>
      </c>
      <c r="H495" s="118">
        <v>64.599999999999994</v>
      </c>
      <c r="I495" s="117">
        <v>9020</v>
      </c>
      <c r="J495" s="117">
        <v>3071</v>
      </c>
      <c r="K495" s="117">
        <f t="shared" si="14"/>
        <v>0</v>
      </c>
      <c r="L495" s="117">
        <v>893</v>
      </c>
      <c r="M495" s="123">
        <f t="shared" si="15"/>
        <v>12984</v>
      </c>
      <c r="N495" s="110"/>
      <c r="O495" s="118">
        <v>0</v>
      </c>
      <c r="P495" s="118">
        <v>0</v>
      </c>
      <c r="Q495" s="122">
        <v>0.09</v>
      </c>
      <c r="R495" s="122">
        <v>2.6974727649085161E-2</v>
      </c>
      <c r="S495" s="121">
        <v>0</v>
      </c>
      <c r="T495" s="110"/>
      <c r="U495" s="120">
        <v>781079</v>
      </c>
      <c r="V495" s="120">
        <v>0</v>
      </c>
      <c r="W495" s="120">
        <v>0</v>
      </c>
      <c r="X495" s="120">
        <v>57688</v>
      </c>
      <c r="Y495" s="120">
        <v>838767</v>
      </c>
      <c r="Z495" s="119" t="e">
        <f>SUMIF($A$10:$A$938,$A495,$Y$10:$Y$938)+SUMIF('[2]17PJ'!$B$10:$K$889,$A495,'[2]17PJ'!K$10:$K$889)</f>
        <v>#VALUE!</v>
      </c>
      <c r="AB495" s="118">
        <v>0</v>
      </c>
      <c r="AC495" s="118">
        <v>0</v>
      </c>
      <c r="AD495" s="117">
        <v>0</v>
      </c>
      <c r="AE495" s="116"/>
    </row>
    <row r="496" spans="1:31" s="105" customFormat="1" x14ac:dyDescent="0.25">
      <c r="A496" s="125">
        <v>470</v>
      </c>
      <c r="B496" s="125">
        <v>470165305</v>
      </c>
      <c r="C496" s="124" t="s">
        <v>240</v>
      </c>
      <c r="D496" s="125">
        <v>165</v>
      </c>
      <c r="E496" s="124" t="s">
        <v>28</v>
      </c>
      <c r="F496" s="125">
        <v>305</v>
      </c>
      <c r="G496" s="124" t="s">
        <v>75</v>
      </c>
      <c r="H496" s="118">
        <v>47.540000000000006</v>
      </c>
      <c r="I496" s="117">
        <v>9401</v>
      </c>
      <c r="J496" s="117">
        <v>3066</v>
      </c>
      <c r="K496" s="117">
        <f t="shared" si="14"/>
        <v>0</v>
      </c>
      <c r="L496" s="117">
        <v>893</v>
      </c>
      <c r="M496" s="123">
        <f t="shared" si="15"/>
        <v>13360</v>
      </c>
      <c r="N496" s="110"/>
      <c r="O496" s="118">
        <v>0</v>
      </c>
      <c r="P496" s="118">
        <v>0</v>
      </c>
      <c r="Q496" s="122">
        <v>0.09</v>
      </c>
      <c r="R496" s="122">
        <v>1.3653013876805516E-2</v>
      </c>
      <c r="S496" s="121">
        <v>0</v>
      </c>
      <c r="T496" s="110"/>
      <c r="U496" s="120">
        <v>592684</v>
      </c>
      <c r="V496" s="120">
        <v>0</v>
      </c>
      <c r="W496" s="120">
        <v>0</v>
      </c>
      <c r="X496" s="120">
        <v>42455</v>
      </c>
      <c r="Y496" s="120">
        <v>635139</v>
      </c>
      <c r="Z496" s="119" t="e">
        <f>SUMIF($A$10:$A$938,$A496,$Y$10:$Y$938)+SUMIF('[2]17PJ'!$B$10:$K$889,$A496,'[2]17PJ'!K$10:$K$889)</f>
        <v>#VALUE!</v>
      </c>
      <c r="AB496" s="118">
        <v>0</v>
      </c>
      <c r="AC496" s="118">
        <v>0</v>
      </c>
      <c r="AD496" s="117">
        <v>0</v>
      </c>
      <c r="AE496" s="116"/>
    </row>
    <row r="497" spans="1:31" s="105" customFormat="1" x14ac:dyDescent="0.25">
      <c r="A497" s="125">
        <v>470</v>
      </c>
      <c r="B497" s="125">
        <v>470165314</v>
      </c>
      <c r="C497" s="124" t="s">
        <v>240</v>
      </c>
      <c r="D497" s="125">
        <v>165</v>
      </c>
      <c r="E497" s="124" t="s">
        <v>28</v>
      </c>
      <c r="F497" s="125">
        <v>314</v>
      </c>
      <c r="G497" s="124" t="s">
        <v>46</v>
      </c>
      <c r="H497" s="118">
        <v>1</v>
      </c>
      <c r="I497" s="117">
        <v>14407</v>
      </c>
      <c r="J497" s="117">
        <v>11177</v>
      </c>
      <c r="K497" s="117">
        <f t="shared" si="14"/>
        <v>0</v>
      </c>
      <c r="L497" s="117">
        <v>893</v>
      </c>
      <c r="M497" s="123">
        <f t="shared" si="15"/>
        <v>26477</v>
      </c>
      <c r="N497" s="110"/>
      <c r="O497" s="118">
        <v>0</v>
      </c>
      <c r="P497" s="118">
        <v>0</v>
      </c>
      <c r="Q497" s="122">
        <v>0.09</v>
      </c>
      <c r="R497" s="122">
        <v>4.7700631071184215E-3</v>
      </c>
      <c r="S497" s="121">
        <v>0</v>
      </c>
      <c r="T497" s="110"/>
      <c r="U497" s="120">
        <v>25584</v>
      </c>
      <c r="V497" s="120">
        <v>0</v>
      </c>
      <c r="W497" s="120">
        <v>0</v>
      </c>
      <c r="X497" s="120">
        <v>893</v>
      </c>
      <c r="Y497" s="120">
        <v>26477</v>
      </c>
      <c r="Z497" s="119" t="e">
        <f>SUMIF($A$10:$A$938,$A497,$Y$10:$Y$938)+SUMIF('[2]17PJ'!$B$10:$K$889,$A497,'[2]17PJ'!K$10:$K$889)</f>
        <v>#VALUE!</v>
      </c>
      <c r="AB497" s="118">
        <v>0</v>
      </c>
      <c r="AC497" s="118">
        <v>0</v>
      </c>
      <c r="AD497" s="117">
        <v>0</v>
      </c>
      <c r="AE497" s="116"/>
    </row>
    <row r="498" spans="1:31" s="105" customFormat="1" x14ac:dyDescent="0.25">
      <c r="A498" s="125">
        <v>470</v>
      </c>
      <c r="B498" s="125">
        <v>470165342</v>
      </c>
      <c r="C498" s="124" t="s">
        <v>240</v>
      </c>
      <c r="D498" s="125">
        <v>165</v>
      </c>
      <c r="E498" s="124" t="s">
        <v>28</v>
      </c>
      <c r="F498" s="125">
        <v>342</v>
      </c>
      <c r="G498" s="124" t="s">
        <v>228</v>
      </c>
      <c r="H498" s="118">
        <v>2.33</v>
      </c>
      <c r="I498" s="117">
        <v>9395</v>
      </c>
      <c r="J498" s="117">
        <v>5213</v>
      </c>
      <c r="K498" s="117">
        <f t="shared" si="14"/>
        <v>0</v>
      </c>
      <c r="L498" s="117">
        <v>893</v>
      </c>
      <c r="M498" s="123">
        <f t="shared" si="15"/>
        <v>15501</v>
      </c>
      <c r="N498" s="110"/>
      <c r="O498" s="118">
        <v>0</v>
      </c>
      <c r="P498" s="118">
        <v>0</v>
      </c>
      <c r="Q498" s="122">
        <v>0.09</v>
      </c>
      <c r="R498" s="122">
        <v>9.0278267715073108E-4</v>
      </c>
      <c r="S498" s="121">
        <v>0</v>
      </c>
      <c r="T498" s="110"/>
      <c r="U498" s="120">
        <v>34036</v>
      </c>
      <c r="V498" s="120">
        <v>0</v>
      </c>
      <c r="W498" s="120">
        <v>0</v>
      </c>
      <c r="X498" s="120">
        <v>2081</v>
      </c>
      <c r="Y498" s="120">
        <v>36117</v>
      </c>
      <c r="Z498" s="119" t="e">
        <f>SUMIF($A$10:$A$938,$A498,$Y$10:$Y$938)+SUMIF('[2]17PJ'!$B$10:$K$889,$A498,'[2]17PJ'!K$10:$K$889)</f>
        <v>#VALUE!</v>
      </c>
      <c r="AB498" s="118">
        <v>0</v>
      </c>
      <c r="AC498" s="118">
        <v>0</v>
      </c>
      <c r="AD498" s="117">
        <v>0</v>
      </c>
      <c r="AE498" s="116"/>
    </row>
    <row r="499" spans="1:31" s="105" customFormat="1" x14ac:dyDescent="0.25">
      <c r="A499" s="125">
        <v>470</v>
      </c>
      <c r="B499" s="125">
        <v>470165344</v>
      </c>
      <c r="C499" s="124" t="s">
        <v>240</v>
      </c>
      <c r="D499" s="125">
        <v>165</v>
      </c>
      <c r="E499" s="124" t="s">
        <v>28</v>
      </c>
      <c r="F499" s="125">
        <v>344</v>
      </c>
      <c r="G499" s="124" t="s">
        <v>243</v>
      </c>
      <c r="H499" s="118">
        <v>1.5</v>
      </c>
      <c r="I499" s="117">
        <v>8703</v>
      </c>
      <c r="J499" s="117">
        <v>2914</v>
      </c>
      <c r="K499" s="117">
        <f t="shared" si="14"/>
        <v>0</v>
      </c>
      <c r="L499" s="117">
        <v>893</v>
      </c>
      <c r="M499" s="123">
        <f t="shared" si="15"/>
        <v>12510</v>
      </c>
      <c r="N499" s="110"/>
      <c r="O499" s="118">
        <v>0</v>
      </c>
      <c r="P499" s="118">
        <v>0</v>
      </c>
      <c r="Q499" s="122">
        <v>0.09</v>
      </c>
      <c r="R499" s="122">
        <v>5.1908722563975937E-4</v>
      </c>
      <c r="S499" s="121">
        <v>0</v>
      </c>
      <c r="T499" s="110"/>
      <c r="U499" s="120">
        <v>17427</v>
      </c>
      <c r="V499" s="120">
        <v>0</v>
      </c>
      <c r="W499" s="120">
        <v>0</v>
      </c>
      <c r="X499" s="120">
        <v>1341</v>
      </c>
      <c r="Y499" s="120">
        <v>18768</v>
      </c>
      <c r="Z499" s="119" t="e">
        <f>SUMIF($A$10:$A$938,$A499,$Y$10:$Y$938)+SUMIF('[2]17PJ'!$B$10:$K$889,$A499,'[2]17PJ'!K$10:$K$889)</f>
        <v>#VALUE!</v>
      </c>
      <c r="AB499" s="118">
        <v>0</v>
      </c>
      <c r="AC499" s="118">
        <v>0</v>
      </c>
      <c r="AD499" s="117">
        <v>0</v>
      </c>
      <c r="AE499" s="116"/>
    </row>
    <row r="500" spans="1:31" s="105" customFormat="1" x14ac:dyDescent="0.25">
      <c r="A500" s="125">
        <v>470</v>
      </c>
      <c r="B500" s="125">
        <v>470165347</v>
      </c>
      <c r="C500" s="124" t="s">
        <v>240</v>
      </c>
      <c r="D500" s="125">
        <v>165</v>
      </c>
      <c r="E500" s="124" t="s">
        <v>28</v>
      </c>
      <c r="F500" s="125">
        <v>347</v>
      </c>
      <c r="G500" s="124" t="s">
        <v>106</v>
      </c>
      <c r="H500" s="118">
        <v>2</v>
      </c>
      <c r="I500" s="117">
        <v>11171</v>
      </c>
      <c r="J500" s="117">
        <v>4839</v>
      </c>
      <c r="K500" s="117">
        <f t="shared" si="14"/>
        <v>0</v>
      </c>
      <c r="L500" s="117">
        <v>893</v>
      </c>
      <c r="M500" s="123">
        <f t="shared" si="15"/>
        <v>16903</v>
      </c>
      <c r="N500" s="110"/>
      <c r="O500" s="118">
        <v>0</v>
      </c>
      <c r="P500" s="118">
        <v>0</v>
      </c>
      <c r="Q500" s="122">
        <v>0.09</v>
      </c>
      <c r="R500" s="122">
        <v>4.4022263711121119E-3</v>
      </c>
      <c r="S500" s="121">
        <v>0</v>
      </c>
      <c r="T500" s="110"/>
      <c r="U500" s="120">
        <v>32020</v>
      </c>
      <c r="V500" s="120">
        <v>0</v>
      </c>
      <c r="W500" s="120">
        <v>0</v>
      </c>
      <c r="X500" s="120">
        <v>1786</v>
      </c>
      <c r="Y500" s="120">
        <v>33806</v>
      </c>
      <c r="Z500" s="119" t="e">
        <f>SUMIF($A$10:$A$938,$A500,$Y$10:$Y$938)+SUMIF('[2]17PJ'!$B$10:$K$889,$A500,'[2]17PJ'!K$10:$K$889)</f>
        <v>#VALUE!</v>
      </c>
      <c r="AB500" s="118">
        <v>0</v>
      </c>
      <c r="AC500" s="118">
        <v>0</v>
      </c>
      <c r="AD500" s="117">
        <v>0</v>
      </c>
      <c r="AE500" s="116"/>
    </row>
    <row r="501" spans="1:31" s="105" customFormat="1" x14ac:dyDescent="0.25">
      <c r="A501" s="125">
        <v>474</v>
      </c>
      <c r="B501" s="125">
        <v>474097017</v>
      </c>
      <c r="C501" s="124" t="s">
        <v>244</v>
      </c>
      <c r="D501" s="125">
        <v>97</v>
      </c>
      <c r="E501" s="124" t="s">
        <v>245</v>
      </c>
      <c r="F501" s="125">
        <v>17</v>
      </c>
      <c r="G501" s="124" t="s">
        <v>177</v>
      </c>
      <c r="H501" s="118">
        <v>0.4</v>
      </c>
      <c r="I501" s="117">
        <v>13975</v>
      </c>
      <c r="J501" s="117">
        <v>4024</v>
      </c>
      <c r="K501" s="117">
        <f t="shared" si="14"/>
        <v>0</v>
      </c>
      <c r="L501" s="117">
        <v>893</v>
      </c>
      <c r="M501" s="123">
        <f t="shared" si="15"/>
        <v>18892</v>
      </c>
      <c r="N501" s="110"/>
      <c r="O501" s="118">
        <v>0</v>
      </c>
      <c r="P501" s="118">
        <v>0</v>
      </c>
      <c r="Q501" s="122">
        <v>0.09</v>
      </c>
      <c r="R501" s="122">
        <v>7.0803584211473966E-3</v>
      </c>
      <c r="S501" s="121">
        <v>0</v>
      </c>
      <c r="T501" s="110"/>
      <c r="U501" s="120">
        <v>7200</v>
      </c>
      <c r="V501" s="120">
        <v>0</v>
      </c>
      <c r="W501" s="120">
        <v>0</v>
      </c>
      <c r="X501" s="120">
        <v>357</v>
      </c>
      <c r="Y501" s="120">
        <v>7557</v>
      </c>
      <c r="Z501" s="119" t="e">
        <f>SUMIF($A$10:$A$938,$A501,$Y$10:$Y$938)+SUMIF('[2]17PJ'!$B$10:$K$889,$A501,'[2]17PJ'!K$10:$K$889)</f>
        <v>#VALUE!</v>
      </c>
      <c r="AB501" s="118">
        <v>0</v>
      </c>
      <c r="AC501" s="118">
        <v>0</v>
      </c>
      <c r="AD501" s="117">
        <v>0</v>
      </c>
      <c r="AE501" s="116"/>
    </row>
    <row r="502" spans="1:31" s="105" customFormat="1" x14ac:dyDescent="0.25">
      <c r="A502" s="125">
        <v>474</v>
      </c>
      <c r="B502" s="125">
        <v>474097057</v>
      </c>
      <c r="C502" s="124" t="s">
        <v>244</v>
      </c>
      <c r="D502" s="125">
        <v>97</v>
      </c>
      <c r="E502" s="124" t="s">
        <v>245</v>
      </c>
      <c r="F502" s="125">
        <v>57</v>
      </c>
      <c r="G502" s="124" t="s">
        <v>23</v>
      </c>
      <c r="H502" s="118">
        <v>1</v>
      </c>
      <c r="I502" s="117">
        <v>12275</v>
      </c>
      <c r="J502" s="117">
        <v>625</v>
      </c>
      <c r="K502" s="117">
        <f t="shared" si="14"/>
        <v>0</v>
      </c>
      <c r="L502" s="117">
        <v>893</v>
      </c>
      <c r="M502" s="123">
        <f t="shared" si="15"/>
        <v>13793</v>
      </c>
      <c r="N502" s="110"/>
      <c r="O502" s="118">
        <v>0</v>
      </c>
      <c r="P502" s="118">
        <v>0</v>
      </c>
      <c r="Q502" s="122">
        <v>0.18</v>
      </c>
      <c r="R502" s="122">
        <v>0.11752257884657875</v>
      </c>
      <c r="S502" s="121">
        <v>0</v>
      </c>
      <c r="T502" s="110"/>
      <c r="U502" s="120">
        <v>12900</v>
      </c>
      <c r="V502" s="120">
        <v>0</v>
      </c>
      <c r="W502" s="120">
        <v>0</v>
      </c>
      <c r="X502" s="120">
        <v>893</v>
      </c>
      <c r="Y502" s="120">
        <v>13793</v>
      </c>
      <c r="Z502" s="119" t="e">
        <f>SUMIF($A$10:$A$938,$A502,$Y$10:$Y$938)+SUMIF('[2]17PJ'!$B$10:$K$889,$A502,'[2]17PJ'!K$10:$K$889)</f>
        <v>#VALUE!</v>
      </c>
      <c r="AB502" s="118">
        <v>0</v>
      </c>
      <c r="AC502" s="118">
        <v>0</v>
      </c>
      <c r="AD502" s="117">
        <v>0</v>
      </c>
      <c r="AE502" s="116"/>
    </row>
    <row r="503" spans="1:31" s="105" customFormat="1" x14ac:dyDescent="0.25">
      <c r="A503" s="125">
        <v>474</v>
      </c>
      <c r="B503" s="125">
        <v>474097064</v>
      </c>
      <c r="C503" s="124" t="s">
        <v>244</v>
      </c>
      <c r="D503" s="125">
        <v>97</v>
      </c>
      <c r="E503" s="124" t="s">
        <v>245</v>
      </c>
      <c r="F503" s="125">
        <v>64</v>
      </c>
      <c r="G503" s="124" t="s">
        <v>121</v>
      </c>
      <c r="H503" s="118">
        <v>2</v>
      </c>
      <c r="I503" s="117">
        <v>8094</v>
      </c>
      <c r="J503" s="117">
        <v>1292</v>
      </c>
      <c r="K503" s="117">
        <f t="shared" si="14"/>
        <v>0</v>
      </c>
      <c r="L503" s="117">
        <v>893</v>
      </c>
      <c r="M503" s="123">
        <f t="shared" si="15"/>
        <v>10279</v>
      </c>
      <c r="N503" s="110"/>
      <c r="O503" s="118">
        <v>0</v>
      </c>
      <c r="P503" s="118">
        <v>0</v>
      </c>
      <c r="Q503" s="122">
        <v>0.18</v>
      </c>
      <c r="R503" s="122">
        <v>2.6255390850916226E-2</v>
      </c>
      <c r="S503" s="121">
        <v>0</v>
      </c>
      <c r="T503" s="110"/>
      <c r="U503" s="120">
        <v>18772</v>
      </c>
      <c r="V503" s="120">
        <v>0</v>
      </c>
      <c r="W503" s="120">
        <v>0</v>
      </c>
      <c r="X503" s="120">
        <v>1786</v>
      </c>
      <c r="Y503" s="120">
        <v>20558</v>
      </c>
      <c r="Z503" s="119" t="e">
        <f>SUMIF($A$10:$A$938,$A503,$Y$10:$Y$938)+SUMIF('[2]17PJ'!$B$10:$K$889,$A503,'[2]17PJ'!K$10:$K$889)</f>
        <v>#VALUE!</v>
      </c>
      <c r="AB503" s="118">
        <v>0</v>
      </c>
      <c r="AC503" s="118">
        <v>0</v>
      </c>
      <c r="AD503" s="117">
        <v>0</v>
      </c>
      <c r="AE503" s="116"/>
    </row>
    <row r="504" spans="1:31" s="105" customFormat="1" x14ac:dyDescent="0.25">
      <c r="A504" s="125">
        <v>474</v>
      </c>
      <c r="B504" s="125">
        <v>474097097</v>
      </c>
      <c r="C504" s="124" t="s">
        <v>244</v>
      </c>
      <c r="D504" s="125">
        <v>97</v>
      </c>
      <c r="E504" s="124" t="s">
        <v>245</v>
      </c>
      <c r="F504" s="125">
        <v>97</v>
      </c>
      <c r="G504" s="124" t="s">
        <v>245</v>
      </c>
      <c r="H504" s="118">
        <v>192.00999999999993</v>
      </c>
      <c r="I504" s="117">
        <v>11151</v>
      </c>
      <c r="J504" s="117">
        <v>5</v>
      </c>
      <c r="K504" s="117">
        <f t="shared" si="14"/>
        <v>0</v>
      </c>
      <c r="L504" s="117">
        <v>893</v>
      </c>
      <c r="M504" s="123">
        <f t="shared" si="15"/>
        <v>12049</v>
      </c>
      <c r="N504" s="110"/>
      <c r="O504" s="118">
        <v>0</v>
      </c>
      <c r="P504" s="118">
        <v>0</v>
      </c>
      <c r="Q504" s="122">
        <v>0.18</v>
      </c>
      <c r="R504" s="122">
        <v>3.1956067136821593E-2</v>
      </c>
      <c r="S504" s="121">
        <v>0</v>
      </c>
      <c r="T504" s="110"/>
      <c r="U504" s="120">
        <v>2142064</v>
      </c>
      <c r="V504" s="120">
        <v>0</v>
      </c>
      <c r="W504" s="120">
        <v>0</v>
      </c>
      <c r="X504" s="120">
        <v>171474</v>
      </c>
      <c r="Y504" s="120">
        <v>2313538</v>
      </c>
      <c r="Z504" s="119" t="e">
        <f>SUMIF($A$10:$A$938,$A504,$Y$10:$Y$938)+SUMIF('[2]17PJ'!$B$10:$K$889,$A504,'[2]17PJ'!K$10:$K$889)</f>
        <v>#VALUE!</v>
      </c>
      <c r="AB504" s="118">
        <v>0</v>
      </c>
      <c r="AC504" s="118">
        <v>0</v>
      </c>
      <c r="AD504" s="117">
        <v>0</v>
      </c>
      <c r="AE504" s="116"/>
    </row>
    <row r="505" spans="1:31" s="105" customFormat="1" x14ac:dyDescent="0.25">
      <c r="A505" s="125">
        <v>474</v>
      </c>
      <c r="B505" s="125">
        <v>474097103</v>
      </c>
      <c r="C505" s="124" t="s">
        <v>244</v>
      </c>
      <c r="D505" s="125">
        <v>97</v>
      </c>
      <c r="E505" s="124" t="s">
        <v>245</v>
      </c>
      <c r="F505" s="125">
        <v>103</v>
      </c>
      <c r="G505" s="124" t="s">
        <v>246</v>
      </c>
      <c r="H505" s="118">
        <v>21.03</v>
      </c>
      <c r="I505" s="117">
        <v>10699</v>
      </c>
      <c r="J505" s="117">
        <v>275</v>
      </c>
      <c r="K505" s="117">
        <f t="shared" si="14"/>
        <v>0</v>
      </c>
      <c r="L505" s="117">
        <v>893</v>
      </c>
      <c r="M505" s="123">
        <f t="shared" si="15"/>
        <v>11867</v>
      </c>
      <c r="N505" s="110"/>
      <c r="O505" s="118">
        <v>0</v>
      </c>
      <c r="P505" s="118">
        <v>0</v>
      </c>
      <c r="Q505" s="122">
        <v>0.18</v>
      </c>
      <c r="R505" s="122">
        <v>8.7006000075001526E-3</v>
      </c>
      <c r="S505" s="121">
        <v>0</v>
      </c>
      <c r="T505" s="110"/>
      <c r="U505" s="120">
        <v>230783</v>
      </c>
      <c r="V505" s="120">
        <v>0</v>
      </c>
      <c r="W505" s="120">
        <v>0</v>
      </c>
      <c r="X505" s="120">
        <v>18782</v>
      </c>
      <c r="Y505" s="120">
        <v>249565</v>
      </c>
      <c r="Z505" s="119" t="e">
        <f>SUMIF($A$10:$A$938,$A505,$Y$10:$Y$938)+SUMIF('[2]17PJ'!$B$10:$K$889,$A505,'[2]17PJ'!K$10:$K$889)</f>
        <v>#VALUE!</v>
      </c>
      <c r="AB505" s="118">
        <v>0</v>
      </c>
      <c r="AC505" s="118">
        <v>0</v>
      </c>
      <c r="AD505" s="117">
        <v>0</v>
      </c>
      <c r="AE505" s="116"/>
    </row>
    <row r="506" spans="1:31" s="105" customFormat="1" x14ac:dyDescent="0.25">
      <c r="A506" s="125">
        <v>474</v>
      </c>
      <c r="B506" s="125">
        <v>474097153</v>
      </c>
      <c r="C506" s="124" t="s">
        <v>244</v>
      </c>
      <c r="D506" s="125">
        <v>97</v>
      </c>
      <c r="E506" s="124" t="s">
        <v>245</v>
      </c>
      <c r="F506" s="125">
        <v>153</v>
      </c>
      <c r="G506" s="124" t="s">
        <v>124</v>
      </c>
      <c r="H506" s="118">
        <v>33.75</v>
      </c>
      <c r="I506" s="117">
        <v>10609</v>
      </c>
      <c r="J506" s="117">
        <v>561</v>
      </c>
      <c r="K506" s="117">
        <f t="shared" si="14"/>
        <v>0</v>
      </c>
      <c r="L506" s="117">
        <v>893</v>
      </c>
      <c r="M506" s="123">
        <f t="shared" si="15"/>
        <v>12063</v>
      </c>
      <c r="N506" s="110"/>
      <c r="O506" s="118">
        <v>0</v>
      </c>
      <c r="P506" s="118">
        <v>0</v>
      </c>
      <c r="Q506" s="122">
        <v>0.09</v>
      </c>
      <c r="R506" s="122">
        <v>1.3064621745680596E-2</v>
      </c>
      <c r="S506" s="121">
        <v>0</v>
      </c>
      <c r="T506" s="110"/>
      <c r="U506" s="120">
        <v>376987</v>
      </c>
      <c r="V506" s="120">
        <v>0</v>
      </c>
      <c r="W506" s="120">
        <v>0</v>
      </c>
      <c r="X506" s="120">
        <v>30139</v>
      </c>
      <c r="Y506" s="120">
        <v>407126</v>
      </c>
      <c r="Z506" s="119" t="e">
        <f>SUMIF($A$10:$A$938,$A506,$Y$10:$Y$938)+SUMIF('[2]17PJ'!$B$10:$K$889,$A506,'[2]17PJ'!K$10:$K$889)</f>
        <v>#VALUE!</v>
      </c>
      <c r="AB506" s="118">
        <v>0</v>
      </c>
      <c r="AC506" s="118">
        <v>0</v>
      </c>
      <c r="AD506" s="117">
        <v>0</v>
      </c>
      <c r="AE506" s="116"/>
    </row>
    <row r="507" spans="1:31" s="105" customFormat="1" x14ac:dyDescent="0.25">
      <c r="A507" s="125">
        <v>474</v>
      </c>
      <c r="B507" s="125">
        <v>474097162</v>
      </c>
      <c r="C507" s="124" t="s">
        <v>244</v>
      </c>
      <c r="D507" s="125">
        <v>97</v>
      </c>
      <c r="E507" s="124" t="s">
        <v>245</v>
      </c>
      <c r="F507" s="125">
        <v>162</v>
      </c>
      <c r="G507" s="124" t="s">
        <v>179</v>
      </c>
      <c r="H507" s="118">
        <v>14.55</v>
      </c>
      <c r="I507" s="117">
        <v>9978</v>
      </c>
      <c r="J507" s="117">
        <v>2639</v>
      </c>
      <c r="K507" s="117">
        <f t="shared" si="14"/>
        <v>0</v>
      </c>
      <c r="L507" s="117">
        <v>893</v>
      </c>
      <c r="M507" s="123">
        <f t="shared" si="15"/>
        <v>13510</v>
      </c>
      <c r="N507" s="110"/>
      <c r="O507" s="118">
        <v>0</v>
      </c>
      <c r="P507" s="118">
        <v>0</v>
      </c>
      <c r="Q507" s="122">
        <v>0.09</v>
      </c>
      <c r="R507" s="122">
        <v>1.4344769244499985E-2</v>
      </c>
      <c r="S507" s="121">
        <v>0</v>
      </c>
      <c r="T507" s="110"/>
      <c r="U507" s="120">
        <v>183578</v>
      </c>
      <c r="V507" s="120">
        <v>0</v>
      </c>
      <c r="W507" s="120">
        <v>0</v>
      </c>
      <c r="X507" s="120">
        <v>12994</v>
      </c>
      <c r="Y507" s="120">
        <v>196572</v>
      </c>
      <c r="Z507" s="119" t="e">
        <f>SUMIF($A$10:$A$938,$A507,$Y$10:$Y$938)+SUMIF('[2]17PJ'!$B$10:$K$889,$A507,'[2]17PJ'!K$10:$K$889)</f>
        <v>#VALUE!</v>
      </c>
      <c r="AB507" s="118">
        <v>0</v>
      </c>
      <c r="AC507" s="118">
        <v>0</v>
      </c>
      <c r="AD507" s="117">
        <v>0</v>
      </c>
      <c r="AE507" s="116"/>
    </row>
    <row r="508" spans="1:31" s="105" customFormat="1" x14ac:dyDescent="0.25">
      <c r="A508" s="125">
        <v>474</v>
      </c>
      <c r="B508" s="125">
        <v>474097343</v>
      </c>
      <c r="C508" s="124" t="s">
        <v>244</v>
      </c>
      <c r="D508" s="125">
        <v>97</v>
      </c>
      <c r="E508" s="124" t="s">
        <v>245</v>
      </c>
      <c r="F508" s="125">
        <v>343</v>
      </c>
      <c r="G508" s="124" t="s">
        <v>247</v>
      </c>
      <c r="H508" s="118">
        <v>27.02</v>
      </c>
      <c r="I508" s="117">
        <v>10347</v>
      </c>
      <c r="J508" s="117">
        <v>1087</v>
      </c>
      <c r="K508" s="117">
        <f t="shared" si="14"/>
        <v>0</v>
      </c>
      <c r="L508" s="117">
        <v>893</v>
      </c>
      <c r="M508" s="123">
        <f t="shared" si="15"/>
        <v>12327</v>
      </c>
      <c r="N508" s="110"/>
      <c r="O508" s="118">
        <v>0</v>
      </c>
      <c r="P508" s="118">
        <v>0</v>
      </c>
      <c r="Q508" s="122">
        <v>0.18</v>
      </c>
      <c r="R508" s="122">
        <v>1.7794462540392818E-2</v>
      </c>
      <c r="S508" s="121">
        <v>0</v>
      </c>
      <c r="T508" s="110"/>
      <c r="U508" s="120">
        <v>308947</v>
      </c>
      <c r="V508" s="120">
        <v>0</v>
      </c>
      <c r="W508" s="120">
        <v>0</v>
      </c>
      <c r="X508" s="120">
        <v>24130</v>
      </c>
      <c r="Y508" s="120">
        <v>333077</v>
      </c>
      <c r="Z508" s="119" t="e">
        <f>SUMIF($A$10:$A$938,$A508,$Y$10:$Y$938)+SUMIF('[2]17PJ'!$B$10:$K$889,$A508,'[2]17PJ'!K$10:$K$889)</f>
        <v>#VALUE!</v>
      </c>
      <c r="AB508" s="118">
        <v>0</v>
      </c>
      <c r="AC508" s="118">
        <v>0</v>
      </c>
      <c r="AD508" s="117">
        <v>0</v>
      </c>
      <c r="AE508" s="116"/>
    </row>
    <row r="509" spans="1:31" s="105" customFormat="1" x14ac:dyDescent="0.25">
      <c r="A509" s="125">
        <v>474</v>
      </c>
      <c r="B509" s="125">
        <v>474097348</v>
      </c>
      <c r="C509" s="124" t="s">
        <v>244</v>
      </c>
      <c r="D509" s="125">
        <v>97</v>
      </c>
      <c r="E509" s="124" t="s">
        <v>245</v>
      </c>
      <c r="F509" s="125">
        <v>348</v>
      </c>
      <c r="G509" s="124" t="s">
        <v>132</v>
      </c>
      <c r="H509" s="118">
        <v>0.5</v>
      </c>
      <c r="I509" s="117">
        <v>12356</v>
      </c>
      <c r="J509" s="117">
        <v>103</v>
      </c>
      <c r="K509" s="117">
        <f t="shared" si="14"/>
        <v>0</v>
      </c>
      <c r="L509" s="117">
        <v>893</v>
      </c>
      <c r="M509" s="123">
        <f t="shared" si="15"/>
        <v>13352</v>
      </c>
      <c r="N509" s="110"/>
      <c r="O509" s="118">
        <v>0</v>
      </c>
      <c r="P509" s="118">
        <v>0</v>
      </c>
      <c r="Q509" s="122">
        <v>0.09</v>
      </c>
      <c r="R509" s="122">
        <v>6.4403312359116588E-2</v>
      </c>
      <c r="S509" s="121">
        <v>0</v>
      </c>
      <c r="T509" s="110"/>
      <c r="U509" s="120">
        <v>6230</v>
      </c>
      <c r="V509" s="120">
        <v>0</v>
      </c>
      <c r="W509" s="120">
        <v>0</v>
      </c>
      <c r="X509" s="120">
        <v>447</v>
      </c>
      <c r="Y509" s="120">
        <v>6677</v>
      </c>
      <c r="Z509" s="119" t="e">
        <f>SUMIF($A$10:$A$938,$A509,$Y$10:$Y$938)+SUMIF('[2]17PJ'!$B$10:$K$889,$A509,'[2]17PJ'!K$10:$K$889)</f>
        <v>#VALUE!</v>
      </c>
      <c r="AB509" s="118">
        <v>0</v>
      </c>
      <c r="AC509" s="118">
        <v>0</v>
      </c>
      <c r="AD509" s="117">
        <v>0</v>
      </c>
      <c r="AE509" s="116"/>
    </row>
    <row r="510" spans="1:31" s="105" customFormat="1" x14ac:dyDescent="0.25">
      <c r="A510" s="125">
        <v>474</v>
      </c>
      <c r="B510" s="125">
        <v>474097600</v>
      </c>
      <c r="C510" s="124" t="s">
        <v>244</v>
      </c>
      <c r="D510" s="125">
        <v>97</v>
      </c>
      <c r="E510" s="124" t="s">
        <v>245</v>
      </c>
      <c r="F510" s="125">
        <v>600</v>
      </c>
      <c r="G510" s="124" t="s">
        <v>157</v>
      </c>
      <c r="H510" s="118">
        <v>1</v>
      </c>
      <c r="I510" s="117">
        <v>9815</v>
      </c>
      <c r="J510" s="117">
        <v>4014</v>
      </c>
      <c r="K510" s="117">
        <f t="shared" si="14"/>
        <v>0</v>
      </c>
      <c r="L510" s="117">
        <v>893</v>
      </c>
      <c r="M510" s="123">
        <f t="shared" si="15"/>
        <v>14722</v>
      </c>
      <c r="N510" s="110"/>
      <c r="O510" s="118">
        <v>0</v>
      </c>
      <c r="P510" s="118">
        <v>0</v>
      </c>
      <c r="Q510" s="122">
        <v>0.09</v>
      </c>
      <c r="R510" s="122">
        <v>3.9656273462126863E-3</v>
      </c>
      <c r="S510" s="121">
        <v>0</v>
      </c>
      <c r="T510" s="110"/>
      <c r="U510" s="120">
        <v>13829</v>
      </c>
      <c r="V510" s="120">
        <v>0</v>
      </c>
      <c r="W510" s="120">
        <v>0</v>
      </c>
      <c r="X510" s="120">
        <v>893</v>
      </c>
      <c r="Y510" s="120">
        <v>14722</v>
      </c>
      <c r="Z510" s="119" t="e">
        <f>SUMIF($A$10:$A$938,$A510,$Y$10:$Y$938)+SUMIF('[2]17PJ'!$B$10:$K$889,$A510,'[2]17PJ'!K$10:$K$889)</f>
        <v>#VALUE!</v>
      </c>
      <c r="AB510" s="118">
        <v>0</v>
      </c>
      <c r="AC510" s="118">
        <v>0</v>
      </c>
      <c r="AD510" s="117">
        <v>0</v>
      </c>
      <c r="AE510" s="116"/>
    </row>
    <row r="511" spans="1:31" s="105" customFormat="1" x14ac:dyDescent="0.25">
      <c r="A511" s="125">
        <v>474</v>
      </c>
      <c r="B511" s="125">
        <v>474097610</v>
      </c>
      <c r="C511" s="124" t="s">
        <v>244</v>
      </c>
      <c r="D511" s="125">
        <v>97</v>
      </c>
      <c r="E511" s="124" t="s">
        <v>245</v>
      </c>
      <c r="F511" s="125">
        <v>610</v>
      </c>
      <c r="G511" s="124" t="s">
        <v>158</v>
      </c>
      <c r="H511" s="118">
        <v>5</v>
      </c>
      <c r="I511" s="117">
        <v>9622</v>
      </c>
      <c r="J511" s="117">
        <v>1864</v>
      </c>
      <c r="K511" s="117">
        <f t="shared" si="14"/>
        <v>0</v>
      </c>
      <c r="L511" s="117">
        <v>893</v>
      </c>
      <c r="M511" s="123">
        <f t="shared" si="15"/>
        <v>12379</v>
      </c>
      <c r="N511" s="110"/>
      <c r="O511" s="118">
        <v>0</v>
      </c>
      <c r="P511" s="118">
        <v>0</v>
      </c>
      <c r="Q511" s="122">
        <v>0.09</v>
      </c>
      <c r="R511" s="122">
        <v>4.1153252749695918E-3</v>
      </c>
      <c r="S511" s="121">
        <v>0</v>
      </c>
      <c r="T511" s="110"/>
      <c r="U511" s="120">
        <v>57430</v>
      </c>
      <c r="V511" s="120">
        <v>0</v>
      </c>
      <c r="W511" s="120">
        <v>0</v>
      </c>
      <c r="X511" s="120">
        <v>4465</v>
      </c>
      <c r="Y511" s="120">
        <v>61895</v>
      </c>
      <c r="Z511" s="119" t="e">
        <f>SUMIF($A$10:$A$938,$A511,$Y$10:$Y$938)+SUMIF('[2]17PJ'!$B$10:$K$889,$A511,'[2]17PJ'!K$10:$K$889)</f>
        <v>#VALUE!</v>
      </c>
      <c r="AB511" s="118">
        <v>0</v>
      </c>
      <c r="AC511" s="118">
        <v>0</v>
      </c>
      <c r="AD511" s="117">
        <v>0</v>
      </c>
      <c r="AE511" s="116"/>
    </row>
    <row r="512" spans="1:31" s="105" customFormat="1" x14ac:dyDescent="0.25">
      <c r="A512" s="125">
        <v>474</v>
      </c>
      <c r="B512" s="125">
        <v>474097616</v>
      </c>
      <c r="C512" s="124" t="s">
        <v>244</v>
      </c>
      <c r="D512" s="125">
        <v>97</v>
      </c>
      <c r="E512" s="124" t="s">
        <v>245</v>
      </c>
      <c r="F512" s="125">
        <v>616</v>
      </c>
      <c r="G512" s="124" t="s">
        <v>133</v>
      </c>
      <c r="H512" s="118">
        <v>1.44</v>
      </c>
      <c r="I512" s="117">
        <v>9794</v>
      </c>
      <c r="J512" s="117">
        <v>3304</v>
      </c>
      <c r="K512" s="117">
        <f t="shared" si="14"/>
        <v>0</v>
      </c>
      <c r="L512" s="117">
        <v>893</v>
      </c>
      <c r="M512" s="123">
        <f t="shared" si="15"/>
        <v>13991</v>
      </c>
      <c r="N512" s="110"/>
      <c r="O512" s="118">
        <v>0</v>
      </c>
      <c r="P512" s="118">
        <v>0</v>
      </c>
      <c r="Q512" s="122">
        <v>0.09</v>
      </c>
      <c r="R512" s="122">
        <v>3.6936632904566308E-2</v>
      </c>
      <c r="S512" s="121">
        <v>0</v>
      </c>
      <c r="T512" s="110"/>
      <c r="U512" s="120">
        <v>18861</v>
      </c>
      <c r="V512" s="120">
        <v>0</v>
      </c>
      <c r="W512" s="120">
        <v>0</v>
      </c>
      <c r="X512" s="120">
        <v>1286</v>
      </c>
      <c r="Y512" s="120">
        <v>20147</v>
      </c>
      <c r="Z512" s="119" t="e">
        <f>SUMIF($A$10:$A$938,$A512,$Y$10:$Y$938)+SUMIF('[2]17PJ'!$B$10:$K$889,$A512,'[2]17PJ'!K$10:$K$889)</f>
        <v>#VALUE!</v>
      </c>
      <c r="AB512" s="118">
        <v>0</v>
      </c>
      <c r="AC512" s="118">
        <v>0</v>
      </c>
      <c r="AD512" s="117">
        <v>0</v>
      </c>
      <c r="AE512" s="116"/>
    </row>
    <row r="513" spans="1:31" s="105" customFormat="1" x14ac:dyDescent="0.25">
      <c r="A513" s="125">
        <v>474</v>
      </c>
      <c r="B513" s="125">
        <v>474097720</v>
      </c>
      <c r="C513" s="124" t="s">
        <v>244</v>
      </c>
      <c r="D513" s="125">
        <v>97</v>
      </c>
      <c r="E513" s="124" t="s">
        <v>245</v>
      </c>
      <c r="F513" s="125">
        <v>720</v>
      </c>
      <c r="G513" s="124" t="s">
        <v>60</v>
      </c>
      <c r="H513" s="118">
        <v>7.93</v>
      </c>
      <c r="I513" s="117">
        <v>10709</v>
      </c>
      <c r="J513" s="117">
        <v>2310</v>
      </c>
      <c r="K513" s="117">
        <f t="shared" si="14"/>
        <v>0</v>
      </c>
      <c r="L513" s="117">
        <v>893</v>
      </c>
      <c r="M513" s="123">
        <f t="shared" si="15"/>
        <v>13912</v>
      </c>
      <c r="N513" s="110"/>
      <c r="O513" s="118">
        <v>0</v>
      </c>
      <c r="P513" s="118">
        <v>0</v>
      </c>
      <c r="Q513" s="122">
        <v>0.09</v>
      </c>
      <c r="R513" s="122">
        <v>8.1675947199993972E-3</v>
      </c>
      <c r="S513" s="121">
        <v>0</v>
      </c>
      <c r="T513" s="110"/>
      <c r="U513" s="120">
        <v>103241</v>
      </c>
      <c r="V513" s="120">
        <v>0</v>
      </c>
      <c r="W513" s="120">
        <v>0</v>
      </c>
      <c r="X513" s="120">
        <v>7081</v>
      </c>
      <c r="Y513" s="120">
        <v>110322</v>
      </c>
      <c r="Z513" s="119" t="e">
        <f>SUMIF($A$10:$A$938,$A513,$Y$10:$Y$938)+SUMIF('[2]17PJ'!$B$10:$K$889,$A513,'[2]17PJ'!K$10:$K$889)</f>
        <v>#VALUE!</v>
      </c>
      <c r="AB513" s="118">
        <v>0</v>
      </c>
      <c r="AC513" s="118">
        <v>0</v>
      </c>
      <c r="AD513" s="117">
        <v>0</v>
      </c>
      <c r="AE513" s="116"/>
    </row>
    <row r="514" spans="1:31" s="105" customFormat="1" x14ac:dyDescent="0.25">
      <c r="A514" s="125">
        <v>474</v>
      </c>
      <c r="B514" s="125">
        <v>474097725</v>
      </c>
      <c r="C514" s="124" t="s">
        <v>244</v>
      </c>
      <c r="D514" s="125">
        <v>97</v>
      </c>
      <c r="E514" s="124" t="s">
        <v>245</v>
      </c>
      <c r="F514" s="125">
        <v>725</v>
      </c>
      <c r="G514" s="124" t="s">
        <v>136</v>
      </c>
      <c r="H514" s="118">
        <v>1</v>
      </c>
      <c r="I514" s="117">
        <v>9794</v>
      </c>
      <c r="J514" s="117">
        <v>2810</v>
      </c>
      <c r="K514" s="117">
        <f t="shared" si="14"/>
        <v>0</v>
      </c>
      <c r="L514" s="117">
        <v>893</v>
      </c>
      <c r="M514" s="123">
        <f t="shared" si="15"/>
        <v>13497</v>
      </c>
      <c r="N514" s="110"/>
      <c r="O514" s="118">
        <v>0</v>
      </c>
      <c r="P514" s="118">
        <v>0</v>
      </c>
      <c r="Q514" s="122">
        <v>0.09</v>
      </c>
      <c r="R514" s="122">
        <v>9.9651934238605307E-3</v>
      </c>
      <c r="S514" s="121">
        <v>0</v>
      </c>
      <c r="T514" s="110"/>
      <c r="U514" s="120">
        <v>12604</v>
      </c>
      <c r="V514" s="120">
        <v>0</v>
      </c>
      <c r="W514" s="120">
        <v>0</v>
      </c>
      <c r="X514" s="120">
        <v>893</v>
      </c>
      <c r="Y514" s="120">
        <v>13497</v>
      </c>
      <c r="Z514" s="119" t="e">
        <f>SUMIF($A$10:$A$938,$A514,$Y$10:$Y$938)+SUMIF('[2]17PJ'!$B$10:$K$889,$A514,'[2]17PJ'!K$10:$K$889)</f>
        <v>#VALUE!</v>
      </c>
      <c r="AB514" s="118">
        <v>0</v>
      </c>
      <c r="AC514" s="118">
        <v>0</v>
      </c>
      <c r="AD514" s="117">
        <v>0</v>
      </c>
      <c r="AE514" s="116"/>
    </row>
    <row r="515" spans="1:31" s="105" customFormat="1" x14ac:dyDescent="0.25">
      <c r="A515" s="125">
        <v>474</v>
      </c>
      <c r="B515" s="125">
        <v>474097735</v>
      </c>
      <c r="C515" s="124" t="s">
        <v>244</v>
      </c>
      <c r="D515" s="125">
        <v>97</v>
      </c>
      <c r="E515" s="124" t="s">
        <v>245</v>
      </c>
      <c r="F515" s="125">
        <v>735</v>
      </c>
      <c r="G515" s="124" t="s">
        <v>138</v>
      </c>
      <c r="H515" s="118">
        <v>21.15</v>
      </c>
      <c r="I515" s="117">
        <v>10426</v>
      </c>
      <c r="J515" s="117">
        <v>4172</v>
      </c>
      <c r="K515" s="117">
        <f t="shared" si="14"/>
        <v>0</v>
      </c>
      <c r="L515" s="117">
        <v>893</v>
      </c>
      <c r="M515" s="123">
        <f t="shared" si="15"/>
        <v>15491</v>
      </c>
      <c r="N515" s="110"/>
      <c r="O515" s="118">
        <v>0</v>
      </c>
      <c r="P515" s="118">
        <v>0</v>
      </c>
      <c r="Q515" s="122">
        <v>0.09</v>
      </c>
      <c r="R515" s="122">
        <v>2.0288207025652885E-2</v>
      </c>
      <c r="S515" s="121">
        <v>0</v>
      </c>
      <c r="T515" s="110"/>
      <c r="U515" s="120">
        <v>308748</v>
      </c>
      <c r="V515" s="120">
        <v>0</v>
      </c>
      <c r="W515" s="120">
        <v>0</v>
      </c>
      <c r="X515" s="120">
        <v>18888</v>
      </c>
      <c r="Y515" s="120">
        <v>327636</v>
      </c>
      <c r="Z515" s="119" t="e">
        <f>SUMIF($A$10:$A$938,$A515,$Y$10:$Y$938)+SUMIF('[2]17PJ'!$B$10:$K$889,$A515,'[2]17PJ'!K$10:$K$889)</f>
        <v>#VALUE!</v>
      </c>
      <c r="AB515" s="118">
        <v>0</v>
      </c>
      <c r="AC515" s="118">
        <v>0</v>
      </c>
      <c r="AD515" s="117">
        <v>0</v>
      </c>
      <c r="AE515" s="116"/>
    </row>
    <row r="516" spans="1:31" s="105" customFormat="1" x14ac:dyDescent="0.25">
      <c r="A516" s="125">
        <v>474</v>
      </c>
      <c r="B516" s="125">
        <v>474097753</v>
      </c>
      <c r="C516" s="124" t="s">
        <v>244</v>
      </c>
      <c r="D516" s="125">
        <v>97</v>
      </c>
      <c r="E516" s="124" t="s">
        <v>245</v>
      </c>
      <c r="F516" s="125">
        <v>753</v>
      </c>
      <c r="G516" s="124" t="s">
        <v>248</v>
      </c>
      <c r="H516" s="118">
        <v>16.61</v>
      </c>
      <c r="I516" s="117">
        <v>9050</v>
      </c>
      <c r="J516" s="117">
        <v>3536</v>
      </c>
      <c r="K516" s="117">
        <f t="shared" si="14"/>
        <v>0</v>
      </c>
      <c r="L516" s="117">
        <v>893</v>
      </c>
      <c r="M516" s="123">
        <f t="shared" si="15"/>
        <v>13479</v>
      </c>
      <c r="N516" s="110"/>
      <c r="O516" s="118">
        <v>0</v>
      </c>
      <c r="P516" s="118">
        <v>0</v>
      </c>
      <c r="Q516" s="122">
        <v>0.09</v>
      </c>
      <c r="R516" s="122">
        <v>9.5686212069053308E-3</v>
      </c>
      <c r="S516" s="121">
        <v>0</v>
      </c>
      <c r="T516" s="110"/>
      <c r="U516" s="120">
        <v>209054</v>
      </c>
      <c r="V516" s="120">
        <v>0</v>
      </c>
      <c r="W516" s="120">
        <v>0</v>
      </c>
      <c r="X516" s="120">
        <v>14833</v>
      </c>
      <c r="Y516" s="120">
        <v>223887</v>
      </c>
      <c r="Z516" s="119" t="e">
        <f>SUMIF($A$10:$A$938,$A516,$Y$10:$Y$938)+SUMIF('[2]17PJ'!$B$10:$K$889,$A516,'[2]17PJ'!K$10:$K$889)</f>
        <v>#VALUE!</v>
      </c>
      <c r="AB516" s="118">
        <v>0</v>
      </c>
      <c r="AC516" s="118">
        <v>0</v>
      </c>
      <c r="AD516" s="117">
        <v>0</v>
      </c>
      <c r="AE516" s="116"/>
    </row>
    <row r="517" spans="1:31" s="105" customFormat="1" x14ac:dyDescent="0.25">
      <c r="A517" s="125">
        <v>474</v>
      </c>
      <c r="B517" s="125">
        <v>474097775</v>
      </c>
      <c r="C517" s="124" t="s">
        <v>244</v>
      </c>
      <c r="D517" s="125">
        <v>97</v>
      </c>
      <c r="E517" s="124" t="s">
        <v>245</v>
      </c>
      <c r="F517" s="125">
        <v>775</v>
      </c>
      <c r="G517" s="124" t="s">
        <v>77</v>
      </c>
      <c r="H517" s="118">
        <v>4.5</v>
      </c>
      <c r="I517" s="117">
        <v>9794</v>
      </c>
      <c r="J517" s="117">
        <v>1858</v>
      </c>
      <c r="K517" s="117">
        <f t="shared" si="14"/>
        <v>0</v>
      </c>
      <c r="L517" s="117">
        <v>893</v>
      </c>
      <c r="M517" s="123">
        <f t="shared" si="15"/>
        <v>12545</v>
      </c>
      <c r="N517" s="110"/>
      <c r="O517" s="118">
        <v>0</v>
      </c>
      <c r="P517" s="118">
        <v>0</v>
      </c>
      <c r="Q517" s="122">
        <v>0.09</v>
      </c>
      <c r="R517" s="122">
        <v>5.9447349443697431E-3</v>
      </c>
      <c r="S517" s="121">
        <v>0</v>
      </c>
      <c r="T517" s="110"/>
      <c r="U517" s="120">
        <v>52434</v>
      </c>
      <c r="V517" s="120">
        <v>0</v>
      </c>
      <c r="W517" s="120">
        <v>0</v>
      </c>
      <c r="X517" s="120">
        <v>4020</v>
      </c>
      <c r="Y517" s="120">
        <v>56454</v>
      </c>
      <c r="Z517" s="119" t="e">
        <f>SUMIF($A$10:$A$938,$A517,$Y$10:$Y$938)+SUMIF('[2]17PJ'!$B$10:$K$889,$A517,'[2]17PJ'!K$10:$K$889)</f>
        <v>#VALUE!</v>
      </c>
      <c r="AB517" s="118">
        <v>0</v>
      </c>
      <c r="AC517" s="118">
        <v>0</v>
      </c>
      <c r="AD517" s="117">
        <v>0</v>
      </c>
      <c r="AE517" s="116"/>
    </row>
    <row r="518" spans="1:31" s="105" customFormat="1" x14ac:dyDescent="0.25">
      <c r="A518" s="125">
        <v>478</v>
      </c>
      <c r="B518" s="125">
        <v>478352064</v>
      </c>
      <c r="C518" s="124" t="s">
        <v>249</v>
      </c>
      <c r="D518" s="125">
        <v>352</v>
      </c>
      <c r="E518" s="124" t="s">
        <v>198</v>
      </c>
      <c r="F518" s="125">
        <v>64</v>
      </c>
      <c r="G518" s="124" t="s">
        <v>121</v>
      </c>
      <c r="H518" s="118">
        <v>3</v>
      </c>
      <c r="I518" s="117">
        <v>9813</v>
      </c>
      <c r="J518" s="117">
        <v>1566</v>
      </c>
      <c r="K518" s="117">
        <f t="shared" si="14"/>
        <v>0</v>
      </c>
      <c r="L518" s="117">
        <v>893</v>
      </c>
      <c r="M518" s="123">
        <f t="shared" si="15"/>
        <v>12272</v>
      </c>
      <c r="N518" s="110"/>
      <c r="O518" s="118">
        <v>0</v>
      </c>
      <c r="P518" s="118">
        <v>0</v>
      </c>
      <c r="Q518" s="122">
        <v>0.18</v>
      </c>
      <c r="R518" s="122">
        <v>2.6255390850916226E-2</v>
      </c>
      <c r="S518" s="121">
        <v>0</v>
      </c>
      <c r="T518" s="110"/>
      <c r="U518" s="120">
        <v>34137</v>
      </c>
      <c r="V518" s="120">
        <v>0</v>
      </c>
      <c r="W518" s="120">
        <v>0</v>
      </c>
      <c r="X518" s="120">
        <v>2679</v>
      </c>
      <c r="Y518" s="120">
        <v>36816</v>
      </c>
      <c r="Z518" s="119" t="e">
        <f>SUMIF($A$10:$A$938,$A518,$Y$10:$Y$938)+SUMIF('[2]17PJ'!$B$10:$K$889,$A518,'[2]17PJ'!K$10:$K$889)</f>
        <v>#VALUE!</v>
      </c>
      <c r="AB518" s="118">
        <v>0</v>
      </c>
      <c r="AC518" s="118">
        <v>0</v>
      </c>
      <c r="AD518" s="117">
        <v>0</v>
      </c>
      <c r="AE518" s="116"/>
    </row>
    <row r="519" spans="1:31" s="105" customFormat="1" x14ac:dyDescent="0.25">
      <c r="A519" s="125">
        <v>478</v>
      </c>
      <c r="B519" s="125">
        <v>478352097</v>
      </c>
      <c r="C519" s="124" t="s">
        <v>249</v>
      </c>
      <c r="D519" s="125">
        <v>352</v>
      </c>
      <c r="E519" s="124" t="s">
        <v>198</v>
      </c>
      <c r="F519" s="125">
        <v>97</v>
      </c>
      <c r="G519" s="124" t="s">
        <v>245</v>
      </c>
      <c r="H519" s="118">
        <v>2</v>
      </c>
      <c r="I519" s="117">
        <v>14003</v>
      </c>
      <c r="J519" s="117">
        <v>6</v>
      </c>
      <c r="K519" s="117">
        <f t="shared" si="14"/>
        <v>0</v>
      </c>
      <c r="L519" s="117">
        <v>893</v>
      </c>
      <c r="M519" s="123">
        <f t="shared" si="15"/>
        <v>14902</v>
      </c>
      <c r="N519" s="110"/>
      <c r="O519" s="118">
        <v>0</v>
      </c>
      <c r="P519" s="118">
        <v>0</v>
      </c>
      <c r="Q519" s="122">
        <v>0.18</v>
      </c>
      <c r="R519" s="122">
        <v>3.1956067136821593E-2</v>
      </c>
      <c r="S519" s="121">
        <v>0</v>
      </c>
      <c r="T519" s="110"/>
      <c r="U519" s="120">
        <v>28018</v>
      </c>
      <c r="V519" s="120">
        <v>0</v>
      </c>
      <c r="W519" s="120">
        <v>0</v>
      </c>
      <c r="X519" s="120">
        <v>1786</v>
      </c>
      <c r="Y519" s="120">
        <v>29804</v>
      </c>
      <c r="Z519" s="119" t="e">
        <f>SUMIF($A$10:$A$938,$A519,$Y$10:$Y$938)+SUMIF('[2]17PJ'!$B$10:$K$889,$A519,'[2]17PJ'!K$10:$K$889)</f>
        <v>#VALUE!</v>
      </c>
      <c r="AB519" s="118">
        <v>0</v>
      </c>
      <c r="AC519" s="118">
        <v>0</v>
      </c>
      <c r="AD519" s="117">
        <v>0</v>
      </c>
      <c r="AE519" s="116"/>
    </row>
    <row r="520" spans="1:31" s="105" customFormat="1" x14ac:dyDescent="0.25">
      <c r="A520" s="125">
        <v>478</v>
      </c>
      <c r="B520" s="125">
        <v>478352103</v>
      </c>
      <c r="C520" s="124" t="s">
        <v>249</v>
      </c>
      <c r="D520" s="125">
        <v>352</v>
      </c>
      <c r="E520" s="124" t="s">
        <v>198</v>
      </c>
      <c r="F520" s="125">
        <v>103</v>
      </c>
      <c r="G520" s="124" t="s">
        <v>246</v>
      </c>
      <c r="H520" s="118">
        <v>1.92</v>
      </c>
      <c r="I520" s="117">
        <v>11182</v>
      </c>
      <c r="J520" s="117">
        <v>287</v>
      </c>
      <c r="K520" s="117">
        <f t="shared" si="14"/>
        <v>0</v>
      </c>
      <c r="L520" s="117">
        <v>893</v>
      </c>
      <c r="M520" s="123">
        <f t="shared" si="15"/>
        <v>12362</v>
      </c>
      <c r="N520" s="110"/>
      <c r="O520" s="118">
        <v>0</v>
      </c>
      <c r="P520" s="118">
        <v>0</v>
      </c>
      <c r="Q520" s="122">
        <v>0.18</v>
      </c>
      <c r="R520" s="122">
        <v>8.7006000075001526E-3</v>
      </c>
      <c r="S520" s="121">
        <v>0</v>
      </c>
      <c r="T520" s="110"/>
      <c r="U520" s="120">
        <v>22020</v>
      </c>
      <c r="V520" s="120">
        <v>0</v>
      </c>
      <c r="W520" s="120">
        <v>0</v>
      </c>
      <c r="X520" s="120">
        <v>1716</v>
      </c>
      <c r="Y520" s="120">
        <v>23736</v>
      </c>
      <c r="Z520" s="119" t="e">
        <f>SUMIF($A$10:$A$938,$A520,$Y$10:$Y$938)+SUMIF('[2]17PJ'!$B$10:$K$889,$A520,'[2]17PJ'!K$10:$K$889)</f>
        <v>#VALUE!</v>
      </c>
      <c r="AB520" s="118">
        <v>0</v>
      </c>
      <c r="AC520" s="118">
        <v>0</v>
      </c>
      <c r="AD520" s="117">
        <v>0</v>
      </c>
      <c r="AE520" s="116"/>
    </row>
    <row r="521" spans="1:31" s="105" customFormat="1" x14ac:dyDescent="0.25">
      <c r="A521" s="125">
        <v>478</v>
      </c>
      <c r="B521" s="125">
        <v>478352125</v>
      </c>
      <c r="C521" s="124" t="s">
        <v>249</v>
      </c>
      <c r="D521" s="125">
        <v>352</v>
      </c>
      <c r="E521" s="124" t="s">
        <v>198</v>
      </c>
      <c r="F521" s="125">
        <v>125</v>
      </c>
      <c r="G521" s="124" t="s">
        <v>154</v>
      </c>
      <c r="H521" s="118">
        <v>16.850000000000001</v>
      </c>
      <c r="I521" s="117">
        <v>9312</v>
      </c>
      <c r="J521" s="117">
        <v>4583</v>
      </c>
      <c r="K521" s="117">
        <f t="shared" si="14"/>
        <v>0</v>
      </c>
      <c r="L521" s="117">
        <v>893</v>
      </c>
      <c r="M521" s="123">
        <f t="shared" si="15"/>
        <v>14788</v>
      </c>
      <c r="N521" s="110"/>
      <c r="O521" s="118">
        <v>0</v>
      </c>
      <c r="P521" s="118">
        <v>0</v>
      </c>
      <c r="Q521" s="122">
        <v>0.09</v>
      </c>
      <c r="R521" s="122">
        <v>1.7320717990667586E-2</v>
      </c>
      <c r="S521" s="121">
        <v>0</v>
      </c>
      <c r="T521" s="110"/>
      <c r="U521" s="120">
        <v>234131</v>
      </c>
      <c r="V521" s="120">
        <v>0</v>
      </c>
      <c r="W521" s="120">
        <v>0</v>
      </c>
      <c r="X521" s="120">
        <v>15047</v>
      </c>
      <c r="Y521" s="120">
        <v>249178</v>
      </c>
      <c r="Z521" s="119" t="e">
        <f>SUMIF($A$10:$A$938,$A521,$Y$10:$Y$938)+SUMIF('[2]17PJ'!$B$10:$K$889,$A521,'[2]17PJ'!K$10:$K$889)</f>
        <v>#VALUE!</v>
      </c>
      <c r="AB521" s="118">
        <v>0</v>
      </c>
      <c r="AC521" s="118">
        <v>0</v>
      </c>
      <c r="AD521" s="117">
        <v>0</v>
      </c>
      <c r="AE521" s="116"/>
    </row>
    <row r="522" spans="1:31" s="105" customFormat="1" x14ac:dyDescent="0.25">
      <c r="A522" s="125">
        <v>478</v>
      </c>
      <c r="B522" s="125">
        <v>478352141</v>
      </c>
      <c r="C522" s="124" t="s">
        <v>249</v>
      </c>
      <c r="D522" s="125">
        <v>352</v>
      </c>
      <c r="E522" s="124" t="s">
        <v>198</v>
      </c>
      <c r="F522" s="125">
        <v>141</v>
      </c>
      <c r="G522" s="124" t="s">
        <v>123</v>
      </c>
      <c r="H522" s="118">
        <v>1</v>
      </c>
      <c r="I522" s="117">
        <v>10361</v>
      </c>
      <c r="J522" s="117">
        <v>4854</v>
      </c>
      <c r="K522" s="117">
        <f t="shared" si="14"/>
        <v>0</v>
      </c>
      <c r="L522" s="117">
        <v>893</v>
      </c>
      <c r="M522" s="123">
        <f t="shared" si="15"/>
        <v>16108</v>
      </c>
      <c r="N522" s="110"/>
      <c r="O522" s="118">
        <v>0</v>
      </c>
      <c r="P522" s="118">
        <v>0</v>
      </c>
      <c r="Q522" s="122">
        <v>0.09</v>
      </c>
      <c r="R522" s="122">
        <v>3.8689956813139532E-2</v>
      </c>
      <c r="S522" s="121">
        <v>0</v>
      </c>
      <c r="T522" s="110"/>
      <c r="U522" s="120">
        <v>15215</v>
      </c>
      <c r="V522" s="120">
        <v>0</v>
      </c>
      <c r="W522" s="120">
        <v>0</v>
      </c>
      <c r="X522" s="120">
        <v>893</v>
      </c>
      <c r="Y522" s="120">
        <v>16108</v>
      </c>
      <c r="Z522" s="119" t="e">
        <f>SUMIF($A$10:$A$938,$A522,$Y$10:$Y$938)+SUMIF('[2]17PJ'!$B$10:$K$889,$A522,'[2]17PJ'!K$10:$K$889)</f>
        <v>#VALUE!</v>
      </c>
      <c r="AB522" s="118">
        <v>0</v>
      </c>
      <c r="AC522" s="118">
        <v>0</v>
      </c>
      <c r="AD522" s="117">
        <v>0</v>
      </c>
      <c r="AE522" s="116"/>
    </row>
    <row r="523" spans="1:31" s="105" customFormat="1" x14ac:dyDescent="0.25">
      <c r="A523" s="125">
        <v>478</v>
      </c>
      <c r="B523" s="125">
        <v>478352153</v>
      </c>
      <c r="C523" s="124" t="s">
        <v>249</v>
      </c>
      <c r="D523" s="125">
        <v>352</v>
      </c>
      <c r="E523" s="124" t="s">
        <v>198</v>
      </c>
      <c r="F523" s="125">
        <v>153</v>
      </c>
      <c r="G523" s="124" t="s">
        <v>124</v>
      </c>
      <c r="H523" s="118">
        <v>52.890000000000008</v>
      </c>
      <c r="I523" s="117">
        <v>9670</v>
      </c>
      <c r="J523" s="117">
        <v>512</v>
      </c>
      <c r="K523" s="117">
        <f t="shared" ref="K523:K586" si="16">IFERROR(V523/H523,0)</f>
        <v>0</v>
      </c>
      <c r="L523" s="117">
        <v>893</v>
      </c>
      <c r="M523" s="123">
        <f t="shared" ref="M523:M586" si="17">SUM(I523:L523)</f>
        <v>11075</v>
      </c>
      <c r="N523" s="110"/>
      <c r="O523" s="118">
        <v>0</v>
      </c>
      <c r="P523" s="118">
        <v>0</v>
      </c>
      <c r="Q523" s="122">
        <v>0.09</v>
      </c>
      <c r="R523" s="122">
        <v>1.3064621745680596E-2</v>
      </c>
      <c r="S523" s="121">
        <v>0</v>
      </c>
      <c r="T523" s="110"/>
      <c r="U523" s="120">
        <v>538526</v>
      </c>
      <c r="V523" s="120">
        <v>0</v>
      </c>
      <c r="W523" s="120">
        <v>0</v>
      </c>
      <c r="X523" s="120">
        <v>47230</v>
      </c>
      <c r="Y523" s="120">
        <v>585756</v>
      </c>
      <c r="Z523" s="119" t="e">
        <f>SUMIF($A$10:$A$938,$A523,$Y$10:$Y$938)+SUMIF('[2]17PJ'!$B$10:$K$889,$A523,'[2]17PJ'!K$10:$K$889)</f>
        <v>#VALUE!</v>
      </c>
      <c r="AB523" s="118">
        <v>0</v>
      </c>
      <c r="AC523" s="118">
        <v>0</v>
      </c>
      <c r="AD523" s="117">
        <v>0</v>
      </c>
      <c r="AE523" s="116"/>
    </row>
    <row r="524" spans="1:31" s="105" customFormat="1" x14ac:dyDescent="0.25">
      <c r="A524" s="125">
        <v>478</v>
      </c>
      <c r="B524" s="125">
        <v>478352158</v>
      </c>
      <c r="C524" s="124" t="s">
        <v>249</v>
      </c>
      <c r="D524" s="125">
        <v>352</v>
      </c>
      <c r="E524" s="124" t="s">
        <v>198</v>
      </c>
      <c r="F524" s="125">
        <v>158</v>
      </c>
      <c r="G524" s="124" t="s">
        <v>125</v>
      </c>
      <c r="H524" s="118">
        <v>54.96</v>
      </c>
      <c r="I524" s="117">
        <v>9486</v>
      </c>
      <c r="J524" s="117">
        <v>4674</v>
      </c>
      <c r="K524" s="117">
        <f t="shared" si="16"/>
        <v>0</v>
      </c>
      <c r="L524" s="117">
        <v>893</v>
      </c>
      <c r="M524" s="123">
        <f t="shared" si="17"/>
        <v>15053</v>
      </c>
      <c r="N524" s="110"/>
      <c r="O524" s="118">
        <v>0</v>
      </c>
      <c r="P524" s="118">
        <v>0</v>
      </c>
      <c r="Q524" s="122">
        <v>0.09</v>
      </c>
      <c r="R524" s="122">
        <v>3.3372491763020873E-2</v>
      </c>
      <c r="S524" s="121">
        <v>0</v>
      </c>
      <c r="T524" s="110"/>
      <c r="U524" s="120">
        <v>778233</v>
      </c>
      <c r="V524" s="120">
        <v>0</v>
      </c>
      <c r="W524" s="120">
        <v>0</v>
      </c>
      <c r="X524" s="120">
        <v>49080</v>
      </c>
      <c r="Y524" s="120">
        <v>827313</v>
      </c>
      <c r="Z524" s="119" t="e">
        <f>SUMIF($A$10:$A$938,$A524,$Y$10:$Y$938)+SUMIF('[2]17PJ'!$B$10:$K$889,$A524,'[2]17PJ'!K$10:$K$889)</f>
        <v>#VALUE!</v>
      </c>
      <c r="AB524" s="118">
        <v>0</v>
      </c>
      <c r="AC524" s="118">
        <v>0</v>
      </c>
      <c r="AD524" s="117">
        <v>0</v>
      </c>
      <c r="AE524" s="116"/>
    </row>
    <row r="525" spans="1:31" s="105" customFormat="1" x14ac:dyDescent="0.25">
      <c r="A525" s="125">
        <v>478</v>
      </c>
      <c r="B525" s="125">
        <v>478352162</v>
      </c>
      <c r="C525" s="124" t="s">
        <v>249</v>
      </c>
      <c r="D525" s="125">
        <v>352</v>
      </c>
      <c r="E525" s="124" t="s">
        <v>198</v>
      </c>
      <c r="F525" s="125">
        <v>162</v>
      </c>
      <c r="G525" s="124" t="s">
        <v>179</v>
      </c>
      <c r="H525" s="118">
        <v>11.46</v>
      </c>
      <c r="I525" s="117">
        <v>9387</v>
      </c>
      <c r="J525" s="117">
        <v>2482</v>
      </c>
      <c r="K525" s="117">
        <f t="shared" si="16"/>
        <v>0</v>
      </c>
      <c r="L525" s="117">
        <v>893</v>
      </c>
      <c r="M525" s="123">
        <f t="shared" si="17"/>
        <v>12762</v>
      </c>
      <c r="N525" s="110"/>
      <c r="O525" s="118">
        <v>0</v>
      </c>
      <c r="P525" s="118">
        <v>0</v>
      </c>
      <c r="Q525" s="122">
        <v>0.09</v>
      </c>
      <c r="R525" s="122">
        <v>1.4344769244499985E-2</v>
      </c>
      <c r="S525" s="121">
        <v>0</v>
      </c>
      <c r="T525" s="110"/>
      <c r="U525" s="120">
        <v>136019</v>
      </c>
      <c r="V525" s="120">
        <v>0</v>
      </c>
      <c r="W525" s="120">
        <v>0</v>
      </c>
      <c r="X525" s="120">
        <v>10233</v>
      </c>
      <c r="Y525" s="120">
        <v>146252</v>
      </c>
      <c r="Z525" s="119" t="e">
        <f>SUMIF($A$10:$A$938,$A525,$Y$10:$Y$938)+SUMIF('[2]17PJ'!$B$10:$K$889,$A525,'[2]17PJ'!K$10:$K$889)</f>
        <v>#VALUE!</v>
      </c>
      <c r="AB525" s="118">
        <v>0</v>
      </c>
      <c r="AC525" s="118">
        <v>0</v>
      </c>
      <c r="AD525" s="117">
        <v>0</v>
      </c>
      <c r="AE525" s="116"/>
    </row>
    <row r="526" spans="1:31" s="105" customFormat="1" x14ac:dyDescent="0.25">
      <c r="A526" s="125">
        <v>478</v>
      </c>
      <c r="B526" s="125">
        <v>478352170</v>
      </c>
      <c r="C526" s="124" t="s">
        <v>249</v>
      </c>
      <c r="D526" s="125">
        <v>352</v>
      </c>
      <c r="E526" s="124" t="s">
        <v>198</v>
      </c>
      <c r="F526" s="125">
        <v>170</v>
      </c>
      <c r="G526" s="124" t="s">
        <v>87</v>
      </c>
      <c r="H526" s="118">
        <v>1</v>
      </c>
      <c r="I526" s="117">
        <v>8110</v>
      </c>
      <c r="J526" s="117">
        <v>3168</v>
      </c>
      <c r="K526" s="117">
        <f t="shared" si="16"/>
        <v>0</v>
      </c>
      <c r="L526" s="117">
        <v>893</v>
      </c>
      <c r="M526" s="123">
        <f t="shared" si="17"/>
        <v>12171</v>
      </c>
      <c r="N526" s="110"/>
      <c r="O526" s="118">
        <v>0</v>
      </c>
      <c r="P526" s="118">
        <v>0</v>
      </c>
      <c r="Q526" s="122">
        <v>0.09</v>
      </c>
      <c r="R526" s="122">
        <v>8.9350920886556662E-2</v>
      </c>
      <c r="S526" s="121">
        <v>0</v>
      </c>
      <c r="T526" s="110"/>
      <c r="U526" s="120">
        <v>11278</v>
      </c>
      <c r="V526" s="120">
        <v>0</v>
      </c>
      <c r="W526" s="120">
        <v>0</v>
      </c>
      <c r="X526" s="120">
        <v>893</v>
      </c>
      <c r="Y526" s="120">
        <v>12171</v>
      </c>
      <c r="Z526" s="119" t="e">
        <f>SUMIF($A$10:$A$938,$A526,$Y$10:$Y$938)+SUMIF('[2]17PJ'!$B$10:$K$889,$A526,'[2]17PJ'!K$10:$K$889)</f>
        <v>#VALUE!</v>
      </c>
      <c r="AB526" s="118">
        <v>0</v>
      </c>
      <c r="AC526" s="118">
        <v>0</v>
      </c>
      <c r="AD526" s="117">
        <v>0</v>
      </c>
      <c r="AE526" s="116"/>
    </row>
    <row r="527" spans="1:31" s="105" customFormat="1" x14ac:dyDescent="0.25">
      <c r="A527" s="125">
        <v>478</v>
      </c>
      <c r="B527" s="125">
        <v>478352174</v>
      </c>
      <c r="C527" s="124" t="s">
        <v>249</v>
      </c>
      <c r="D527" s="125">
        <v>352</v>
      </c>
      <c r="E527" s="124" t="s">
        <v>198</v>
      </c>
      <c r="F527" s="125">
        <v>174</v>
      </c>
      <c r="G527" s="124" t="s">
        <v>126</v>
      </c>
      <c r="H527" s="118">
        <v>5.85</v>
      </c>
      <c r="I527" s="117">
        <v>8536</v>
      </c>
      <c r="J527" s="117">
        <v>3387</v>
      </c>
      <c r="K527" s="117">
        <f t="shared" si="16"/>
        <v>0</v>
      </c>
      <c r="L527" s="117">
        <v>893</v>
      </c>
      <c r="M527" s="123">
        <f t="shared" si="17"/>
        <v>12816</v>
      </c>
      <c r="N527" s="110"/>
      <c r="O527" s="118">
        <v>0</v>
      </c>
      <c r="P527" s="118">
        <v>0</v>
      </c>
      <c r="Q527" s="122">
        <v>0.09</v>
      </c>
      <c r="R527" s="122">
        <v>2.8058366023205345E-2</v>
      </c>
      <c r="S527" s="121">
        <v>0</v>
      </c>
      <c r="T527" s="110"/>
      <c r="U527" s="120">
        <v>69750</v>
      </c>
      <c r="V527" s="120">
        <v>0</v>
      </c>
      <c r="W527" s="120">
        <v>0</v>
      </c>
      <c r="X527" s="120">
        <v>5224</v>
      </c>
      <c r="Y527" s="120">
        <v>74974</v>
      </c>
      <c r="Z527" s="119" t="e">
        <f>SUMIF($A$10:$A$938,$A527,$Y$10:$Y$938)+SUMIF('[2]17PJ'!$B$10:$K$889,$A527,'[2]17PJ'!K$10:$K$889)</f>
        <v>#VALUE!</v>
      </c>
      <c r="AB527" s="118">
        <v>0</v>
      </c>
      <c r="AC527" s="118">
        <v>0</v>
      </c>
      <c r="AD527" s="117">
        <v>0</v>
      </c>
      <c r="AE527" s="116"/>
    </row>
    <row r="528" spans="1:31" s="105" customFormat="1" x14ac:dyDescent="0.25">
      <c r="A528" s="125">
        <v>478</v>
      </c>
      <c r="B528" s="125">
        <v>478352186</v>
      </c>
      <c r="C528" s="124" t="s">
        <v>249</v>
      </c>
      <c r="D528" s="125">
        <v>352</v>
      </c>
      <c r="E528" s="124" t="s">
        <v>198</v>
      </c>
      <c r="F528" s="125">
        <v>186</v>
      </c>
      <c r="G528" s="124" t="s">
        <v>180</v>
      </c>
      <c r="H528" s="118">
        <v>0.05</v>
      </c>
      <c r="I528" s="117">
        <v>10172</v>
      </c>
      <c r="J528" s="117">
        <v>4445</v>
      </c>
      <c r="K528" s="117">
        <f t="shared" si="16"/>
        <v>0</v>
      </c>
      <c r="L528" s="117">
        <v>893</v>
      </c>
      <c r="M528" s="123">
        <f t="shared" si="17"/>
        <v>15510</v>
      </c>
      <c r="N528" s="110"/>
      <c r="O528" s="118">
        <v>0</v>
      </c>
      <c r="P528" s="118">
        <v>0</v>
      </c>
      <c r="Q528" s="122">
        <v>0.09</v>
      </c>
      <c r="R528" s="122">
        <v>3.6886226487267072E-3</v>
      </c>
      <c r="S528" s="121">
        <v>0</v>
      </c>
      <c r="T528" s="110"/>
      <c r="U528" s="120">
        <v>731</v>
      </c>
      <c r="V528" s="120">
        <v>0</v>
      </c>
      <c r="W528" s="120">
        <v>0</v>
      </c>
      <c r="X528" s="120">
        <v>45</v>
      </c>
      <c r="Y528" s="120">
        <v>776</v>
      </c>
      <c r="Z528" s="119" t="e">
        <f>SUMIF($A$10:$A$938,$A528,$Y$10:$Y$938)+SUMIF('[2]17PJ'!$B$10:$K$889,$A528,'[2]17PJ'!K$10:$K$889)</f>
        <v>#VALUE!</v>
      </c>
      <c r="AB528" s="118">
        <v>0</v>
      </c>
      <c r="AC528" s="118">
        <v>0</v>
      </c>
      <c r="AD528" s="117">
        <v>0</v>
      </c>
      <c r="AE528" s="116"/>
    </row>
    <row r="529" spans="1:31" s="105" customFormat="1" x14ac:dyDescent="0.25">
      <c r="A529" s="125">
        <v>478</v>
      </c>
      <c r="B529" s="125">
        <v>478352271</v>
      </c>
      <c r="C529" s="124" t="s">
        <v>249</v>
      </c>
      <c r="D529" s="125">
        <v>352</v>
      </c>
      <c r="E529" s="124" t="s">
        <v>198</v>
      </c>
      <c r="F529" s="125">
        <v>271</v>
      </c>
      <c r="G529" s="124" t="s">
        <v>129</v>
      </c>
      <c r="H529" s="118">
        <v>1</v>
      </c>
      <c r="I529" s="117">
        <v>9813</v>
      </c>
      <c r="J529" s="117">
        <v>2748</v>
      </c>
      <c r="K529" s="117">
        <f t="shared" si="16"/>
        <v>0</v>
      </c>
      <c r="L529" s="117">
        <v>893</v>
      </c>
      <c r="M529" s="123">
        <f t="shared" si="17"/>
        <v>13454</v>
      </c>
      <c r="N529" s="110"/>
      <c r="O529" s="118">
        <v>0</v>
      </c>
      <c r="P529" s="118">
        <v>0</v>
      </c>
      <c r="Q529" s="122">
        <v>0.09</v>
      </c>
      <c r="R529" s="122">
        <v>5.5320159227313561E-3</v>
      </c>
      <c r="S529" s="121">
        <v>0</v>
      </c>
      <c r="T529" s="110"/>
      <c r="U529" s="120">
        <v>12561</v>
      </c>
      <c r="V529" s="120">
        <v>0</v>
      </c>
      <c r="W529" s="120">
        <v>0</v>
      </c>
      <c r="X529" s="120">
        <v>893</v>
      </c>
      <c r="Y529" s="120">
        <v>13454</v>
      </c>
      <c r="Z529" s="119" t="e">
        <f>SUMIF($A$10:$A$938,$A529,$Y$10:$Y$938)+SUMIF('[2]17PJ'!$B$10:$K$889,$A529,'[2]17PJ'!K$10:$K$889)</f>
        <v>#VALUE!</v>
      </c>
      <c r="AB529" s="118">
        <v>0</v>
      </c>
      <c r="AC529" s="118">
        <v>0</v>
      </c>
      <c r="AD529" s="117">
        <v>0</v>
      </c>
      <c r="AE529" s="116"/>
    </row>
    <row r="530" spans="1:31" s="105" customFormat="1" x14ac:dyDescent="0.25">
      <c r="A530" s="125">
        <v>478</v>
      </c>
      <c r="B530" s="125">
        <v>478352288</v>
      </c>
      <c r="C530" s="124" t="s">
        <v>249</v>
      </c>
      <c r="D530" s="125">
        <v>352</v>
      </c>
      <c r="E530" s="124" t="s">
        <v>198</v>
      </c>
      <c r="F530" s="125">
        <v>288</v>
      </c>
      <c r="G530" s="124" t="s">
        <v>91</v>
      </c>
      <c r="H530" s="118">
        <v>2</v>
      </c>
      <c r="I530" s="117">
        <v>9137</v>
      </c>
      <c r="J530" s="117">
        <v>5580</v>
      </c>
      <c r="K530" s="117">
        <f t="shared" si="16"/>
        <v>0</v>
      </c>
      <c r="L530" s="117">
        <v>893</v>
      </c>
      <c r="M530" s="123">
        <f t="shared" si="17"/>
        <v>15610</v>
      </c>
      <c r="N530" s="110"/>
      <c r="O530" s="118">
        <v>0</v>
      </c>
      <c r="P530" s="118">
        <v>0</v>
      </c>
      <c r="Q530" s="122">
        <v>0.09</v>
      </c>
      <c r="R530" s="122">
        <v>1.3814430966453072E-3</v>
      </c>
      <c r="S530" s="121">
        <v>0</v>
      </c>
      <c r="T530" s="110"/>
      <c r="U530" s="120">
        <v>29434</v>
      </c>
      <c r="V530" s="120">
        <v>0</v>
      </c>
      <c r="W530" s="120">
        <v>0</v>
      </c>
      <c r="X530" s="120">
        <v>1786</v>
      </c>
      <c r="Y530" s="120">
        <v>31220</v>
      </c>
      <c r="Z530" s="119" t="e">
        <f>SUMIF($A$10:$A$938,$A530,$Y$10:$Y$938)+SUMIF('[2]17PJ'!$B$10:$K$889,$A530,'[2]17PJ'!K$10:$K$889)</f>
        <v>#VALUE!</v>
      </c>
      <c r="AB530" s="118">
        <v>0</v>
      </c>
      <c r="AC530" s="118">
        <v>0</v>
      </c>
      <c r="AD530" s="117">
        <v>0</v>
      </c>
      <c r="AE530" s="116"/>
    </row>
    <row r="531" spans="1:31" s="105" customFormat="1" x14ac:dyDescent="0.25">
      <c r="A531" s="125">
        <v>478</v>
      </c>
      <c r="B531" s="125">
        <v>478352326</v>
      </c>
      <c r="C531" s="124" t="s">
        <v>249</v>
      </c>
      <c r="D531" s="125">
        <v>352</v>
      </c>
      <c r="E531" s="124" t="s">
        <v>198</v>
      </c>
      <c r="F531" s="125">
        <v>326</v>
      </c>
      <c r="G531" s="124" t="s">
        <v>156</v>
      </c>
      <c r="H531" s="118">
        <v>5</v>
      </c>
      <c r="I531" s="117">
        <v>8678</v>
      </c>
      <c r="J531" s="117">
        <v>3284</v>
      </c>
      <c r="K531" s="117">
        <f t="shared" si="16"/>
        <v>0</v>
      </c>
      <c r="L531" s="117">
        <v>893</v>
      </c>
      <c r="M531" s="123">
        <f t="shared" si="17"/>
        <v>12855</v>
      </c>
      <c r="N531" s="110"/>
      <c r="O531" s="118">
        <v>0</v>
      </c>
      <c r="P531" s="118">
        <v>0</v>
      </c>
      <c r="Q531" s="122">
        <v>0.09</v>
      </c>
      <c r="R531" s="122">
        <v>2.6561635241591154E-3</v>
      </c>
      <c r="S531" s="121">
        <v>0</v>
      </c>
      <c r="T531" s="110"/>
      <c r="U531" s="120">
        <v>59810</v>
      </c>
      <c r="V531" s="120">
        <v>0</v>
      </c>
      <c r="W531" s="120">
        <v>0</v>
      </c>
      <c r="X531" s="120">
        <v>4465</v>
      </c>
      <c r="Y531" s="120">
        <v>64275</v>
      </c>
      <c r="Z531" s="119" t="e">
        <f>SUMIF($A$10:$A$938,$A531,$Y$10:$Y$938)+SUMIF('[2]17PJ'!$B$10:$K$889,$A531,'[2]17PJ'!K$10:$K$889)</f>
        <v>#VALUE!</v>
      </c>
      <c r="AB531" s="118">
        <v>0</v>
      </c>
      <c r="AC531" s="118">
        <v>0</v>
      </c>
      <c r="AD531" s="117">
        <v>0</v>
      </c>
      <c r="AE531" s="116"/>
    </row>
    <row r="532" spans="1:31" s="105" customFormat="1" x14ac:dyDescent="0.25">
      <c r="A532" s="125">
        <v>478</v>
      </c>
      <c r="B532" s="125">
        <v>478352348</v>
      </c>
      <c r="C532" s="124" t="s">
        <v>249</v>
      </c>
      <c r="D532" s="125">
        <v>352</v>
      </c>
      <c r="E532" s="124" t="s">
        <v>198</v>
      </c>
      <c r="F532" s="125">
        <v>348</v>
      </c>
      <c r="G532" s="124" t="s">
        <v>132</v>
      </c>
      <c r="H532" s="118">
        <v>15.040000000000001</v>
      </c>
      <c r="I532" s="117">
        <v>9903</v>
      </c>
      <c r="J532" s="117">
        <v>82</v>
      </c>
      <c r="K532" s="117">
        <f t="shared" si="16"/>
        <v>0</v>
      </c>
      <c r="L532" s="117">
        <v>893</v>
      </c>
      <c r="M532" s="123">
        <f t="shared" si="17"/>
        <v>10878</v>
      </c>
      <c r="N532" s="110"/>
      <c r="O532" s="118">
        <v>0</v>
      </c>
      <c r="P532" s="118">
        <v>0</v>
      </c>
      <c r="Q532" s="122">
        <v>0.09</v>
      </c>
      <c r="R532" s="122">
        <v>6.4403312359116588E-2</v>
      </c>
      <c r="S532" s="121">
        <v>0</v>
      </c>
      <c r="T532" s="110"/>
      <c r="U532" s="120">
        <v>150174</v>
      </c>
      <c r="V532" s="120">
        <v>0</v>
      </c>
      <c r="W532" s="120">
        <v>0</v>
      </c>
      <c r="X532" s="120">
        <v>13430</v>
      </c>
      <c r="Y532" s="120">
        <v>163604</v>
      </c>
      <c r="Z532" s="119" t="e">
        <f>SUMIF($A$10:$A$938,$A532,$Y$10:$Y$938)+SUMIF('[2]17PJ'!$B$10:$K$889,$A532,'[2]17PJ'!K$10:$K$889)</f>
        <v>#VALUE!</v>
      </c>
      <c r="AB532" s="118">
        <v>0</v>
      </c>
      <c r="AC532" s="118">
        <v>0</v>
      </c>
      <c r="AD532" s="117">
        <v>0</v>
      </c>
      <c r="AE532" s="116"/>
    </row>
    <row r="533" spans="1:31" s="105" customFormat="1" x14ac:dyDescent="0.25">
      <c r="A533" s="125">
        <v>478</v>
      </c>
      <c r="B533" s="125">
        <v>478352352</v>
      </c>
      <c r="C533" s="124" t="s">
        <v>249</v>
      </c>
      <c r="D533" s="125">
        <v>352</v>
      </c>
      <c r="E533" s="124" t="s">
        <v>198</v>
      </c>
      <c r="F533" s="125">
        <v>352</v>
      </c>
      <c r="G533" s="124" t="s">
        <v>198</v>
      </c>
      <c r="H533" s="118">
        <v>5.04</v>
      </c>
      <c r="I533" s="117">
        <v>9813</v>
      </c>
      <c r="J533" s="117">
        <v>4829</v>
      </c>
      <c r="K533" s="117">
        <f t="shared" si="16"/>
        <v>0</v>
      </c>
      <c r="L533" s="117">
        <v>893</v>
      </c>
      <c r="M533" s="123">
        <f t="shared" si="17"/>
        <v>15535</v>
      </c>
      <c r="N533" s="110"/>
      <c r="O533" s="118">
        <v>0</v>
      </c>
      <c r="P533" s="118">
        <v>0</v>
      </c>
      <c r="Q533" s="122">
        <v>0.09</v>
      </c>
      <c r="R533" s="122">
        <v>5.9154000000000003E-3</v>
      </c>
      <c r="S533" s="121">
        <v>0</v>
      </c>
      <c r="T533" s="110"/>
      <c r="U533" s="120">
        <v>73796</v>
      </c>
      <c r="V533" s="120">
        <v>0</v>
      </c>
      <c r="W533" s="120">
        <v>0</v>
      </c>
      <c r="X533" s="120">
        <v>4501</v>
      </c>
      <c r="Y533" s="120">
        <v>78297</v>
      </c>
      <c r="Z533" s="119" t="e">
        <f>SUMIF($A$10:$A$938,$A533,$Y$10:$Y$938)+SUMIF('[2]17PJ'!$B$10:$K$889,$A533,'[2]17PJ'!K$10:$K$889)</f>
        <v>#VALUE!</v>
      </c>
      <c r="AB533" s="118">
        <v>0</v>
      </c>
      <c r="AC533" s="118">
        <v>0</v>
      </c>
      <c r="AD533" s="117">
        <v>0</v>
      </c>
      <c r="AE533" s="116"/>
    </row>
    <row r="534" spans="1:31" s="105" customFormat="1" x14ac:dyDescent="0.25">
      <c r="A534" s="125">
        <v>478</v>
      </c>
      <c r="B534" s="125">
        <v>478352600</v>
      </c>
      <c r="C534" s="124" t="s">
        <v>249</v>
      </c>
      <c r="D534" s="125">
        <v>352</v>
      </c>
      <c r="E534" s="124" t="s">
        <v>198</v>
      </c>
      <c r="F534" s="125">
        <v>600</v>
      </c>
      <c r="G534" s="124" t="s">
        <v>157</v>
      </c>
      <c r="H534" s="118">
        <v>21</v>
      </c>
      <c r="I534" s="117">
        <v>9461</v>
      </c>
      <c r="J534" s="117">
        <v>3869</v>
      </c>
      <c r="K534" s="117">
        <f t="shared" si="16"/>
        <v>0</v>
      </c>
      <c r="L534" s="117">
        <v>893</v>
      </c>
      <c r="M534" s="123">
        <f t="shared" si="17"/>
        <v>14223</v>
      </c>
      <c r="N534" s="110"/>
      <c r="O534" s="118">
        <v>0</v>
      </c>
      <c r="P534" s="118">
        <v>0</v>
      </c>
      <c r="Q534" s="122">
        <v>0.09</v>
      </c>
      <c r="R534" s="122">
        <v>3.9656273462126863E-3</v>
      </c>
      <c r="S534" s="121">
        <v>0</v>
      </c>
      <c r="T534" s="110"/>
      <c r="U534" s="120">
        <v>279930</v>
      </c>
      <c r="V534" s="120">
        <v>0</v>
      </c>
      <c r="W534" s="120">
        <v>0</v>
      </c>
      <c r="X534" s="120">
        <v>18753</v>
      </c>
      <c r="Y534" s="120">
        <v>298683</v>
      </c>
      <c r="Z534" s="119" t="e">
        <f>SUMIF($A$10:$A$938,$A534,$Y$10:$Y$938)+SUMIF('[2]17PJ'!$B$10:$K$889,$A534,'[2]17PJ'!K$10:$K$889)</f>
        <v>#VALUE!</v>
      </c>
      <c r="AB534" s="118">
        <v>0</v>
      </c>
      <c r="AC534" s="118">
        <v>0</v>
      </c>
      <c r="AD534" s="117">
        <v>0</v>
      </c>
      <c r="AE534" s="116"/>
    </row>
    <row r="535" spans="1:31" s="105" customFormat="1" x14ac:dyDescent="0.25">
      <c r="A535" s="125">
        <v>478</v>
      </c>
      <c r="B535" s="125">
        <v>478352610</v>
      </c>
      <c r="C535" s="124" t="s">
        <v>249</v>
      </c>
      <c r="D535" s="125">
        <v>352</v>
      </c>
      <c r="E535" s="124" t="s">
        <v>198</v>
      </c>
      <c r="F535" s="125">
        <v>610</v>
      </c>
      <c r="G535" s="124" t="s">
        <v>158</v>
      </c>
      <c r="H535" s="118">
        <v>4</v>
      </c>
      <c r="I535" s="117">
        <v>10270</v>
      </c>
      <c r="J535" s="117">
        <v>1990</v>
      </c>
      <c r="K535" s="117">
        <f t="shared" si="16"/>
        <v>0</v>
      </c>
      <c r="L535" s="117">
        <v>893</v>
      </c>
      <c r="M535" s="123">
        <f t="shared" si="17"/>
        <v>13153</v>
      </c>
      <c r="N535" s="110"/>
      <c r="O535" s="118">
        <v>0</v>
      </c>
      <c r="P535" s="118">
        <v>0</v>
      </c>
      <c r="Q535" s="122">
        <v>0.09</v>
      </c>
      <c r="R535" s="122">
        <v>4.1153252749695918E-3</v>
      </c>
      <c r="S535" s="121">
        <v>0</v>
      </c>
      <c r="T535" s="110"/>
      <c r="U535" s="120">
        <v>49040</v>
      </c>
      <c r="V535" s="120">
        <v>0</v>
      </c>
      <c r="W535" s="120">
        <v>0</v>
      </c>
      <c r="X535" s="120">
        <v>3572</v>
      </c>
      <c r="Y535" s="120">
        <v>52612</v>
      </c>
      <c r="Z535" s="119" t="e">
        <f>SUMIF($A$10:$A$938,$A535,$Y$10:$Y$938)+SUMIF('[2]17PJ'!$B$10:$K$889,$A535,'[2]17PJ'!K$10:$K$889)</f>
        <v>#VALUE!</v>
      </c>
      <c r="AB535" s="118">
        <v>0</v>
      </c>
      <c r="AC535" s="118">
        <v>0</v>
      </c>
      <c r="AD535" s="117">
        <v>0</v>
      </c>
      <c r="AE535" s="116"/>
    </row>
    <row r="536" spans="1:31" s="105" customFormat="1" x14ac:dyDescent="0.25">
      <c r="A536" s="125">
        <v>478</v>
      </c>
      <c r="B536" s="125">
        <v>478352616</v>
      </c>
      <c r="C536" s="124" t="s">
        <v>249</v>
      </c>
      <c r="D536" s="125">
        <v>352</v>
      </c>
      <c r="E536" s="124" t="s">
        <v>198</v>
      </c>
      <c r="F536" s="125">
        <v>616</v>
      </c>
      <c r="G536" s="124" t="s">
        <v>133</v>
      </c>
      <c r="H536" s="118">
        <v>68.77</v>
      </c>
      <c r="I536" s="117">
        <v>9503</v>
      </c>
      <c r="J536" s="117">
        <v>3206</v>
      </c>
      <c r="K536" s="117">
        <f t="shared" si="16"/>
        <v>0</v>
      </c>
      <c r="L536" s="117">
        <v>893</v>
      </c>
      <c r="M536" s="123">
        <f t="shared" si="17"/>
        <v>13602</v>
      </c>
      <c r="N536" s="110"/>
      <c r="O536" s="118">
        <v>0</v>
      </c>
      <c r="P536" s="118">
        <v>0</v>
      </c>
      <c r="Q536" s="122">
        <v>0.09</v>
      </c>
      <c r="R536" s="122">
        <v>3.6936632904566308E-2</v>
      </c>
      <c r="S536" s="121">
        <v>0</v>
      </c>
      <c r="T536" s="110"/>
      <c r="U536" s="120">
        <v>873999</v>
      </c>
      <c r="V536" s="120">
        <v>0</v>
      </c>
      <c r="W536" s="120">
        <v>0</v>
      </c>
      <c r="X536" s="120">
        <v>61411</v>
      </c>
      <c r="Y536" s="120">
        <v>935410</v>
      </c>
      <c r="Z536" s="119" t="e">
        <f>SUMIF($A$10:$A$938,$A536,$Y$10:$Y$938)+SUMIF('[2]17PJ'!$B$10:$K$889,$A536,'[2]17PJ'!K$10:$K$889)</f>
        <v>#VALUE!</v>
      </c>
      <c r="AB536" s="118">
        <v>0</v>
      </c>
      <c r="AC536" s="118">
        <v>0</v>
      </c>
      <c r="AD536" s="117">
        <v>0</v>
      </c>
      <c r="AE536" s="116"/>
    </row>
    <row r="537" spans="1:31" s="105" customFormat="1" x14ac:dyDescent="0.25">
      <c r="A537" s="125">
        <v>478</v>
      </c>
      <c r="B537" s="125">
        <v>478352620</v>
      </c>
      <c r="C537" s="124" t="s">
        <v>249</v>
      </c>
      <c r="D537" s="125">
        <v>352</v>
      </c>
      <c r="E537" s="124" t="s">
        <v>198</v>
      </c>
      <c r="F537" s="125">
        <v>620</v>
      </c>
      <c r="G537" s="124" t="s">
        <v>134</v>
      </c>
      <c r="H537" s="118">
        <v>3</v>
      </c>
      <c r="I537" s="117">
        <v>8961</v>
      </c>
      <c r="J537" s="117">
        <v>3844</v>
      </c>
      <c r="K537" s="117">
        <f t="shared" si="16"/>
        <v>0</v>
      </c>
      <c r="L537" s="117">
        <v>893</v>
      </c>
      <c r="M537" s="123">
        <f t="shared" si="17"/>
        <v>13698</v>
      </c>
      <c r="N537" s="110"/>
      <c r="O537" s="118">
        <v>0</v>
      </c>
      <c r="P537" s="118">
        <v>0</v>
      </c>
      <c r="Q537" s="122">
        <v>0.09</v>
      </c>
      <c r="R537" s="122">
        <v>2.9038079192480512E-2</v>
      </c>
      <c r="S537" s="121">
        <v>0</v>
      </c>
      <c r="T537" s="110"/>
      <c r="U537" s="120">
        <v>38415</v>
      </c>
      <c r="V537" s="120">
        <v>0</v>
      </c>
      <c r="W537" s="120">
        <v>0</v>
      </c>
      <c r="X537" s="120">
        <v>2679</v>
      </c>
      <c r="Y537" s="120">
        <v>41094</v>
      </c>
      <c r="Z537" s="119" t="e">
        <f>SUMIF($A$10:$A$938,$A537,$Y$10:$Y$938)+SUMIF('[2]17PJ'!$B$10:$K$889,$A537,'[2]17PJ'!K$10:$K$889)</f>
        <v>#VALUE!</v>
      </c>
      <c r="AB537" s="118">
        <v>0</v>
      </c>
      <c r="AC537" s="118">
        <v>0</v>
      </c>
      <c r="AD537" s="117">
        <v>0</v>
      </c>
      <c r="AE537" s="116"/>
    </row>
    <row r="538" spans="1:31" s="105" customFormat="1" x14ac:dyDescent="0.25">
      <c r="A538" s="125">
        <v>478</v>
      </c>
      <c r="B538" s="125">
        <v>478352640</v>
      </c>
      <c r="C538" s="124" t="s">
        <v>249</v>
      </c>
      <c r="D538" s="125">
        <v>352</v>
      </c>
      <c r="E538" s="124" t="s">
        <v>198</v>
      </c>
      <c r="F538" s="125">
        <v>640</v>
      </c>
      <c r="G538" s="124" t="s">
        <v>250</v>
      </c>
      <c r="H538" s="118">
        <v>4</v>
      </c>
      <c r="I538" s="117">
        <v>9813</v>
      </c>
      <c r="J538" s="117">
        <v>6920</v>
      </c>
      <c r="K538" s="117">
        <f t="shared" si="16"/>
        <v>0</v>
      </c>
      <c r="L538" s="117">
        <v>893</v>
      </c>
      <c r="M538" s="123">
        <f t="shared" si="17"/>
        <v>17626</v>
      </c>
      <c r="N538" s="110"/>
      <c r="O538" s="118">
        <v>0</v>
      </c>
      <c r="P538" s="118">
        <v>0</v>
      </c>
      <c r="Q538" s="122">
        <v>0.09</v>
      </c>
      <c r="R538" s="122">
        <v>2.6462237606431622E-3</v>
      </c>
      <c r="S538" s="121">
        <v>0</v>
      </c>
      <c r="T538" s="110"/>
      <c r="U538" s="120">
        <v>66932</v>
      </c>
      <c r="V538" s="120">
        <v>0</v>
      </c>
      <c r="W538" s="120">
        <v>0</v>
      </c>
      <c r="X538" s="120">
        <v>3572</v>
      </c>
      <c r="Y538" s="120">
        <v>70504</v>
      </c>
      <c r="Z538" s="119" t="e">
        <f>SUMIF($A$10:$A$938,$A538,$Y$10:$Y$938)+SUMIF('[2]17PJ'!$B$10:$K$889,$A538,'[2]17PJ'!K$10:$K$889)</f>
        <v>#VALUE!</v>
      </c>
      <c r="AB538" s="118">
        <v>0</v>
      </c>
      <c r="AC538" s="118">
        <v>0</v>
      </c>
      <c r="AD538" s="117">
        <v>0</v>
      </c>
      <c r="AE538" s="116"/>
    </row>
    <row r="539" spans="1:31" s="105" customFormat="1" x14ac:dyDescent="0.25">
      <c r="A539" s="125">
        <v>478</v>
      </c>
      <c r="B539" s="125">
        <v>478352673</v>
      </c>
      <c r="C539" s="124" t="s">
        <v>249</v>
      </c>
      <c r="D539" s="125">
        <v>352</v>
      </c>
      <c r="E539" s="124" t="s">
        <v>198</v>
      </c>
      <c r="F539" s="125">
        <v>673</v>
      </c>
      <c r="G539" s="124" t="s">
        <v>159</v>
      </c>
      <c r="H539" s="118">
        <v>26.95</v>
      </c>
      <c r="I539" s="117">
        <v>9591</v>
      </c>
      <c r="J539" s="117">
        <v>4553</v>
      </c>
      <c r="K539" s="117">
        <f t="shared" si="16"/>
        <v>0</v>
      </c>
      <c r="L539" s="117">
        <v>893</v>
      </c>
      <c r="M539" s="123">
        <f t="shared" si="17"/>
        <v>15037</v>
      </c>
      <c r="N539" s="110"/>
      <c r="O539" s="118">
        <v>0</v>
      </c>
      <c r="P539" s="118">
        <v>0</v>
      </c>
      <c r="Q539" s="122">
        <v>0.09</v>
      </c>
      <c r="R539" s="122">
        <v>1.7919692828210827E-2</v>
      </c>
      <c r="S539" s="121">
        <v>0</v>
      </c>
      <c r="T539" s="110"/>
      <c r="U539" s="120">
        <v>381181</v>
      </c>
      <c r="V539" s="120">
        <v>0</v>
      </c>
      <c r="W539" s="120">
        <v>0</v>
      </c>
      <c r="X539" s="120">
        <v>24066</v>
      </c>
      <c r="Y539" s="120">
        <v>405247</v>
      </c>
      <c r="Z539" s="119" t="e">
        <f>SUMIF($A$10:$A$938,$A539,$Y$10:$Y$938)+SUMIF('[2]17PJ'!$B$10:$K$889,$A539,'[2]17PJ'!K$10:$K$889)</f>
        <v>#VALUE!</v>
      </c>
      <c r="AB539" s="118">
        <v>0</v>
      </c>
      <c r="AC539" s="118">
        <v>0</v>
      </c>
      <c r="AD539" s="117">
        <v>0</v>
      </c>
      <c r="AE539" s="116"/>
    </row>
    <row r="540" spans="1:31" s="105" customFormat="1" x14ac:dyDescent="0.25">
      <c r="A540" s="125">
        <v>478</v>
      </c>
      <c r="B540" s="125">
        <v>478352720</v>
      </c>
      <c r="C540" s="124" t="s">
        <v>249</v>
      </c>
      <c r="D540" s="125">
        <v>352</v>
      </c>
      <c r="E540" s="124" t="s">
        <v>198</v>
      </c>
      <c r="F540" s="125">
        <v>720</v>
      </c>
      <c r="G540" s="124" t="s">
        <v>60</v>
      </c>
      <c r="H540" s="118">
        <v>4</v>
      </c>
      <c r="I540" s="117">
        <v>9472</v>
      </c>
      <c r="J540" s="117">
        <v>2043</v>
      </c>
      <c r="K540" s="117">
        <f t="shared" si="16"/>
        <v>0</v>
      </c>
      <c r="L540" s="117">
        <v>893</v>
      </c>
      <c r="M540" s="123">
        <f t="shared" si="17"/>
        <v>12408</v>
      </c>
      <c r="N540" s="110"/>
      <c r="O540" s="118">
        <v>0</v>
      </c>
      <c r="P540" s="118">
        <v>0</v>
      </c>
      <c r="Q540" s="122">
        <v>0.09</v>
      </c>
      <c r="R540" s="122">
        <v>8.1675947199993972E-3</v>
      </c>
      <c r="S540" s="121">
        <v>0</v>
      </c>
      <c r="T540" s="110"/>
      <c r="U540" s="120">
        <v>46060</v>
      </c>
      <c r="V540" s="120">
        <v>0</v>
      </c>
      <c r="W540" s="120">
        <v>0</v>
      </c>
      <c r="X540" s="120">
        <v>3572</v>
      </c>
      <c r="Y540" s="120">
        <v>49632</v>
      </c>
      <c r="Z540" s="119" t="e">
        <f>SUMIF($A$10:$A$938,$A540,$Y$10:$Y$938)+SUMIF('[2]17PJ'!$B$10:$K$889,$A540,'[2]17PJ'!K$10:$K$889)</f>
        <v>#VALUE!</v>
      </c>
      <c r="AB540" s="118">
        <v>0</v>
      </c>
      <c r="AC540" s="118">
        <v>0</v>
      </c>
      <c r="AD540" s="117">
        <v>0</v>
      </c>
      <c r="AE540" s="116"/>
    </row>
    <row r="541" spans="1:31" s="105" customFormat="1" x14ac:dyDescent="0.25">
      <c r="A541" s="125">
        <v>478</v>
      </c>
      <c r="B541" s="125">
        <v>478352725</v>
      </c>
      <c r="C541" s="124" t="s">
        <v>249</v>
      </c>
      <c r="D541" s="125">
        <v>352</v>
      </c>
      <c r="E541" s="124" t="s">
        <v>198</v>
      </c>
      <c r="F541" s="125">
        <v>725</v>
      </c>
      <c r="G541" s="124" t="s">
        <v>136</v>
      </c>
      <c r="H541" s="118">
        <v>21.8</v>
      </c>
      <c r="I541" s="117">
        <v>9174</v>
      </c>
      <c r="J541" s="117">
        <v>2633</v>
      </c>
      <c r="K541" s="117">
        <f t="shared" si="16"/>
        <v>0</v>
      </c>
      <c r="L541" s="117">
        <v>893</v>
      </c>
      <c r="M541" s="123">
        <f t="shared" si="17"/>
        <v>12700</v>
      </c>
      <c r="N541" s="110"/>
      <c r="O541" s="118">
        <v>0</v>
      </c>
      <c r="P541" s="118">
        <v>0</v>
      </c>
      <c r="Q541" s="122">
        <v>0.09</v>
      </c>
      <c r="R541" s="122">
        <v>9.9651934238605307E-3</v>
      </c>
      <c r="S541" s="121">
        <v>0</v>
      </c>
      <c r="T541" s="110"/>
      <c r="U541" s="120">
        <v>257393</v>
      </c>
      <c r="V541" s="120">
        <v>0</v>
      </c>
      <c r="W541" s="120">
        <v>0</v>
      </c>
      <c r="X541" s="120">
        <v>19467</v>
      </c>
      <c r="Y541" s="120">
        <v>276860</v>
      </c>
      <c r="Z541" s="119" t="e">
        <f>SUMIF($A$10:$A$938,$A541,$Y$10:$Y$938)+SUMIF('[2]17PJ'!$B$10:$K$889,$A541,'[2]17PJ'!K$10:$K$889)</f>
        <v>#VALUE!</v>
      </c>
      <c r="AB541" s="118">
        <v>0</v>
      </c>
      <c r="AC541" s="118">
        <v>0</v>
      </c>
      <c r="AD541" s="117">
        <v>0</v>
      </c>
      <c r="AE541" s="116"/>
    </row>
    <row r="542" spans="1:31" s="105" customFormat="1" x14ac:dyDescent="0.25">
      <c r="A542" s="125">
        <v>478</v>
      </c>
      <c r="B542" s="125">
        <v>478352730</v>
      </c>
      <c r="C542" s="124" t="s">
        <v>249</v>
      </c>
      <c r="D542" s="125">
        <v>352</v>
      </c>
      <c r="E542" s="124" t="s">
        <v>198</v>
      </c>
      <c r="F542" s="125">
        <v>730</v>
      </c>
      <c r="G542" s="124" t="s">
        <v>137</v>
      </c>
      <c r="H542" s="118">
        <v>2</v>
      </c>
      <c r="I542" s="117">
        <v>9813</v>
      </c>
      <c r="J542" s="117">
        <v>3430</v>
      </c>
      <c r="K542" s="117">
        <f t="shared" si="16"/>
        <v>0</v>
      </c>
      <c r="L542" s="117">
        <v>893</v>
      </c>
      <c r="M542" s="123">
        <f t="shared" si="17"/>
        <v>14136</v>
      </c>
      <c r="N542" s="110"/>
      <c r="O542" s="118">
        <v>0</v>
      </c>
      <c r="P542" s="118">
        <v>0</v>
      </c>
      <c r="Q542" s="122">
        <v>0.09</v>
      </c>
      <c r="R542" s="122">
        <v>1.2704587340535221E-2</v>
      </c>
      <c r="S542" s="121">
        <v>0</v>
      </c>
      <c r="T542" s="110"/>
      <c r="U542" s="120">
        <v>26486</v>
      </c>
      <c r="V542" s="120">
        <v>0</v>
      </c>
      <c r="W542" s="120">
        <v>0</v>
      </c>
      <c r="X542" s="120">
        <v>1786</v>
      </c>
      <c r="Y542" s="120">
        <v>28272</v>
      </c>
      <c r="Z542" s="119" t="e">
        <f>SUMIF($A$10:$A$938,$A542,$Y$10:$Y$938)+SUMIF('[2]17PJ'!$B$10:$K$889,$A542,'[2]17PJ'!K$10:$K$889)</f>
        <v>#VALUE!</v>
      </c>
      <c r="AB542" s="118">
        <v>0</v>
      </c>
      <c r="AC542" s="118">
        <v>0</v>
      </c>
      <c r="AD542" s="117">
        <v>0</v>
      </c>
      <c r="AE542" s="116"/>
    </row>
    <row r="543" spans="1:31" s="105" customFormat="1" x14ac:dyDescent="0.25">
      <c r="A543" s="125">
        <v>478</v>
      </c>
      <c r="B543" s="125">
        <v>478352735</v>
      </c>
      <c r="C543" s="124" t="s">
        <v>249</v>
      </c>
      <c r="D543" s="125">
        <v>352</v>
      </c>
      <c r="E543" s="124" t="s">
        <v>198</v>
      </c>
      <c r="F543" s="125">
        <v>735</v>
      </c>
      <c r="G543" s="124" t="s">
        <v>138</v>
      </c>
      <c r="H543" s="118">
        <v>36.04</v>
      </c>
      <c r="I543" s="117">
        <v>9499</v>
      </c>
      <c r="J543" s="117">
        <v>3801</v>
      </c>
      <c r="K543" s="117">
        <f t="shared" si="16"/>
        <v>0</v>
      </c>
      <c r="L543" s="117">
        <v>893</v>
      </c>
      <c r="M543" s="123">
        <f t="shared" si="17"/>
        <v>14193</v>
      </c>
      <c r="N543" s="110"/>
      <c r="O543" s="118">
        <v>0</v>
      </c>
      <c r="P543" s="118">
        <v>0</v>
      </c>
      <c r="Q543" s="122">
        <v>0.09</v>
      </c>
      <c r="R543" s="122">
        <v>2.0288207025652885E-2</v>
      </c>
      <c r="S543" s="121">
        <v>0</v>
      </c>
      <c r="T543" s="110"/>
      <c r="U543" s="120">
        <v>479332</v>
      </c>
      <c r="V543" s="120">
        <v>0</v>
      </c>
      <c r="W543" s="120">
        <v>0</v>
      </c>
      <c r="X543" s="120">
        <v>32184</v>
      </c>
      <c r="Y543" s="120">
        <v>511516</v>
      </c>
      <c r="Z543" s="119" t="e">
        <f>SUMIF($A$10:$A$938,$A543,$Y$10:$Y$938)+SUMIF('[2]17PJ'!$B$10:$K$889,$A543,'[2]17PJ'!K$10:$K$889)</f>
        <v>#VALUE!</v>
      </c>
      <c r="AB543" s="118">
        <v>0</v>
      </c>
      <c r="AC543" s="118">
        <v>0</v>
      </c>
      <c r="AD543" s="117">
        <v>0</v>
      </c>
      <c r="AE543" s="116"/>
    </row>
    <row r="544" spans="1:31" s="105" customFormat="1" x14ac:dyDescent="0.25">
      <c r="A544" s="125">
        <v>478</v>
      </c>
      <c r="B544" s="125">
        <v>478352753</v>
      </c>
      <c r="C544" s="124" t="s">
        <v>249</v>
      </c>
      <c r="D544" s="125">
        <v>352</v>
      </c>
      <c r="E544" s="124" t="s">
        <v>198</v>
      </c>
      <c r="F544" s="125">
        <v>753</v>
      </c>
      <c r="G544" s="124" t="s">
        <v>248</v>
      </c>
      <c r="H544" s="118">
        <v>6</v>
      </c>
      <c r="I544" s="117">
        <v>9056</v>
      </c>
      <c r="J544" s="117">
        <v>3538</v>
      </c>
      <c r="K544" s="117">
        <f t="shared" si="16"/>
        <v>0</v>
      </c>
      <c r="L544" s="117">
        <v>893</v>
      </c>
      <c r="M544" s="123">
        <f t="shared" si="17"/>
        <v>13487</v>
      </c>
      <c r="N544" s="110"/>
      <c r="O544" s="118">
        <v>0</v>
      </c>
      <c r="P544" s="118">
        <v>0</v>
      </c>
      <c r="Q544" s="122">
        <v>0.09</v>
      </c>
      <c r="R544" s="122">
        <v>9.5686212069053308E-3</v>
      </c>
      <c r="S544" s="121">
        <v>0</v>
      </c>
      <c r="T544" s="110"/>
      <c r="U544" s="120">
        <v>75564</v>
      </c>
      <c r="V544" s="120">
        <v>0</v>
      </c>
      <c r="W544" s="120">
        <v>0</v>
      </c>
      <c r="X544" s="120">
        <v>5358</v>
      </c>
      <c r="Y544" s="120">
        <v>80922</v>
      </c>
      <c r="Z544" s="119" t="e">
        <f>SUMIF($A$10:$A$938,$A544,$Y$10:$Y$938)+SUMIF('[2]17PJ'!$B$10:$K$889,$A544,'[2]17PJ'!K$10:$K$889)</f>
        <v>#VALUE!</v>
      </c>
      <c r="AB544" s="118">
        <v>0</v>
      </c>
      <c r="AC544" s="118">
        <v>0</v>
      </c>
      <c r="AD544" s="117">
        <v>0</v>
      </c>
      <c r="AE544" s="116"/>
    </row>
    <row r="545" spans="1:31" s="105" customFormat="1" x14ac:dyDescent="0.25">
      <c r="A545" s="125">
        <v>478</v>
      </c>
      <c r="B545" s="125">
        <v>478352775</v>
      </c>
      <c r="C545" s="124" t="s">
        <v>249</v>
      </c>
      <c r="D545" s="125">
        <v>352</v>
      </c>
      <c r="E545" s="124" t="s">
        <v>198</v>
      </c>
      <c r="F545" s="125">
        <v>775</v>
      </c>
      <c r="G545" s="124" t="s">
        <v>77</v>
      </c>
      <c r="H545" s="118">
        <v>20</v>
      </c>
      <c r="I545" s="117">
        <v>9307</v>
      </c>
      <c r="J545" s="117">
        <v>1765</v>
      </c>
      <c r="K545" s="117">
        <f t="shared" si="16"/>
        <v>0</v>
      </c>
      <c r="L545" s="117">
        <v>893</v>
      </c>
      <c r="M545" s="123">
        <f t="shared" si="17"/>
        <v>11965</v>
      </c>
      <c r="N545" s="110"/>
      <c r="O545" s="118">
        <v>0</v>
      </c>
      <c r="P545" s="118">
        <v>0</v>
      </c>
      <c r="Q545" s="122">
        <v>0.09</v>
      </c>
      <c r="R545" s="122">
        <v>5.9447349443697431E-3</v>
      </c>
      <c r="S545" s="121">
        <v>0</v>
      </c>
      <c r="T545" s="110"/>
      <c r="U545" s="120">
        <v>221440</v>
      </c>
      <c r="V545" s="120">
        <v>0</v>
      </c>
      <c r="W545" s="120">
        <v>0</v>
      </c>
      <c r="X545" s="120">
        <v>17860</v>
      </c>
      <c r="Y545" s="120">
        <v>239300</v>
      </c>
      <c r="Z545" s="119" t="e">
        <f>SUMIF($A$10:$A$938,$A545,$Y$10:$Y$938)+SUMIF('[2]17PJ'!$B$10:$K$889,$A545,'[2]17PJ'!K$10:$K$889)</f>
        <v>#VALUE!</v>
      </c>
      <c r="AB545" s="118">
        <v>0</v>
      </c>
      <c r="AC545" s="118">
        <v>0</v>
      </c>
      <c r="AD545" s="117">
        <v>0</v>
      </c>
      <c r="AE545" s="116"/>
    </row>
    <row r="546" spans="1:31" s="105" customFormat="1" x14ac:dyDescent="0.25">
      <c r="A546" s="125">
        <v>479</v>
      </c>
      <c r="B546" s="125">
        <v>479278005</v>
      </c>
      <c r="C546" s="124" t="s">
        <v>251</v>
      </c>
      <c r="D546" s="125">
        <v>278</v>
      </c>
      <c r="E546" s="124" t="s">
        <v>212</v>
      </c>
      <c r="F546" s="125">
        <v>5</v>
      </c>
      <c r="G546" s="124" t="s">
        <v>219</v>
      </c>
      <c r="H546" s="118">
        <v>8</v>
      </c>
      <c r="I546" s="117">
        <v>11035</v>
      </c>
      <c r="J546" s="117">
        <v>4441</v>
      </c>
      <c r="K546" s="117">
        <f t="shared" si="16"/>
        <v>0</v>
      </c>
      <c r="L546" s="117">
        <v>893</v>
      </c>
      <c r="M546" s="123">
        <f t="shared" si="17"/>
        <v>16369</v>
      </c>
      <c r="N546" s="110"/>
      <c r="O546" s="118">
        <v>2.6909181512394988E-2</v>
      </c>
      <c r="P546" s="118">
        <v>0</v>
      </c>
      <c r="Q546" s="122">
        <v>0.09</v>
      </c>
      <c r="R546" s="122">
        <v>4.1027118156097744E-3</v>
      </c>
      <c r="S546" s="121">
        <v>0</v>
      </c>
      <c r="T546" s="110"/>
      <c r="U546" s="120">
        <v>123392</v>
      </c>
      <c r="V546" s="120">
        <v>0</v>
      </c>
      <c r="W546" s="120">
        <v>0</v>
      </c>
      <c r="X546" s="120">
        <v>7120</v>
      </c>
      <c r="Y546" s="120">
        <v>130512</v>
      </c>
      <c r="Z546" s="119" t="e">
        <f>SUMIF($A$10:$A$938,$A546,$Y$10:$Y$938)+SUMIF('[2]17PJ'!$B$10:$K$889,$A546,'[2]17PJ'!K$10:$K$889)</f>
        <v>#VALUE!</v>
      </c>
      <c r="AB546" s="118">
        <v>0</v>
      </c>
      <c r="AC546" s="118">
        <v>0</v>
      </c>
      <c r="AD546" s="117">
        <v>0</v>
      </c>
      <c r="AE546" s="116"/>
    </row>
    <row r="547" spans="1:31" s="105" customFormat="1" x14ac:dyDescent="0.25">
      <c r="A547" s="125">
        <v>479</v>
      </c>
      <c r="B547" s="125">
        <v>479278024</v>
      </c>
      <c r="C547" s="124" t="s">
        <v>251</v>
      </c>
      <c r="D547" s="125">
        <v>278</v>
      </c>
      <c r="E547" s="124" t="s">
        <v>212</v>
      </c>
      <c r="F547" s="125">
        <v>24</v>
      </c>
      <c r="G547" s="124" t="s">
        <v>252</v>
      </c>
      <c r="H547" s="118">
        <v>28.33</v>
      </c>
      <c r="I547" s="117">
        <v>9684</v>
      </c>
      <c r="J547" s="117">
        <v>2151</v>
      </c>
      <c r="K547" s="117">
        <f t="shared" si="16"/>
        <v>0</v>
      </c>
      <c r="L547" s="117">
        <v>893</v>
      </c>
      <c r="M547" s="123">
        <f t="shared" si="17"/>
        <v>12728</v>
      </c>
      <c r="N547" s="110"/>
      <c r="O547" s="118">
        <v>9.5292139030768691E-2</v>
      </c>
      <c r="P547" s="118">
        <v>0</v>
      </c>
      <c r="Q547" s="122">
        <v>0.09</v>
      </c>
      <c r="R547" s="122">
        <v>1.8649172131988544E-2</v>
      </c>
      <c r="S547" s="121">
        <v>0</v>
      </c>
      <c r="T547" s="110"/>
      <c r="U547" s="120">
        <v>334153</v>
      </c>
      <c r="V547" s="120">
        <v>0</v>
      </c>
      <c r="W547" s="120">
        <v>0</v>
      </c>
      <c r="X547" s="120">
        <v>25213</v>
      </c>
      <c r="Y547" s="120">
        <v>359366</v>
      </c>
      <c r="Z547" s="119" t="e">
        <f>SUMIF($A$10:$A$938,$A547,$Y$10:$Y$938)+SUMIF('[2]17PJ'!$B$10:$K$889,$A547,'[2]17PJ'!K$10:$K$889)</f>
        <v>#VALUE!</v>
      </c>
      <c r="AB547" s="118">
        <v>0</v>
      </c>
      <c r="AC547" s="118">
        <v>0</v>
      </c>
      <c r="AD547" s="117">
        <v>0</v>
      </c>
      <c r="AE547" s="116"/>
    </row>
    <row r="548" spans="1:31" s="105" customFormat="1" x14ac:dyDescent="0.25">
      <c r="A548" s="125">
        <v>479</v>
      </c>
      <c r="B548" s="125">
        <v>479278061</v>
      </c>
      <c r="C548" s="124" t="s">
        <v>251</v>
      </c>
      <c r="D548" s="125">
        <v>278</v>
      </c>
      <c r="E548" s="124" t="s">
        <v>212</v>
      </c>
      <c r="F548" s="125">
        <v>61</v>
      </c>
      <c r="G548" s="124" t="s">
        <v>170</v>
      </c>
      <c r="H548" s="118">
        <v>30.980000000000008</v>
      </c>
      <c r="I548" s="117">
        <v>10559</v>
      </c>
      <c r="J548" s="117">
        <v>441</v>
      </c>
      <c r="K548" s="117">
        <f t="shared" si="16"/>
        <v>0</v>
      </c>
      <c r="L548" s="117">
        <v>893</v>
      </c>
      <c r="M548" s="123">
        <f t="shared" si="17"/>
        <v>11893</v>
      </c>
      <c r="N548" s="110"/>
      <c r="O548" s="118">
        <v>0.10420580540674955</v>
      </c>
      <c r="P548" s="118">
        <v>0</v>
      </c>
      <c r="Q548" s="122">
        <v>0.09</v>
      </c>
      <c r="R548" s="122">
        <v>3.1614984004721104E-2</v>
      </c>
      <c r="S548" s="121">
        <v>0</v>
      </c>
      <c r="T548" s="110"/>
      <c r="U548" s="120">
        <v>339633</v>
      </c>
      <c r="V548" s="120">
        <v>0</v>
      </c>
      <c r="W548" s="120">
        <v>0</v>
      </c>
      <c r="X548" s="120">
        <v>27572</v>
      </c>
      <c r="Y548" s="120">
        <v>367205</v>
      </c>
      <c r="Z548" s="119" t="e">
        <f>SUMIF($A$10:$A$938,$A548,$Y$10:$Y$938)+SUMIF('[2]17PJ'!$B$10:$K$889,$A548,'[2]17PJ'!K$10:$K$889)</f>
        <v>#VALUE!</v>
      </c>
      <c r="AB548" s="118">
        <v>0</v>
      </c>
      <c r="AC548" s="118">
        <v>0</v>
      </c>
      <c r="AD548" s="117">
        <v>0</v>
      </c>
      <c r="AE548" s="116"/>
    </row>
    <row r="549" spans="1:31" s="105" customFormat="1" x14ac:dyDescent="0.25">
      <c r="A549" s="125">
        <v>479</v>
      </c>
      <c r="B549" s="125">
        <v>479278086</v>
      </c>
      <c r="C549" s="124" t="s">
        <v>251</v>
      </c>
      <c r="D549" s="125">
        <v>278</v>
      </c>
      <c r="E549" s="124" t="s">
        <v>212</v>
      </c>
      <c r="F549" s="125">
        <v>86</v>
      </c>
      <c r="G549" s="124" t="s">
        <v>207</v>
      </c>
      <c r="H549" s="118">
        <v>9</v>
      </c>
      <c r="I549" s="117">
        <v>10282</v>
      </c>
      <c r="J549" s="117">
        <v>1594</v>
      </c>
      <c r="K549" s="117">
        <f t="shared" si="16"/>
        <v>0</v>
      </c>
      <c r="L549" s="117">
        <v>893</v>
      </c>
      <c r="M549" s="123">
        <f t="shared" si="17"/>
        <v>12769</v>
      </c>
      <c r="N549" s="110"/>
      <c r="O549" s="118">
        <v>3.0272829201444362E-2</v>
      </c>
      <c r="P549" s="118">
        <v>0</v>
      </c>
      <c r="Q549" s="122">
        <v>0.09</v>
      </c>
      <c r="R549" s="122">
        <v>4.9078426676073761E-2</v>
      </c>
      <c r="S549" s="121">
        <v>0</v>
      </c>
      <c r="T549" s="110"/>
      <c r="U549" s="120">
        <v>106524</v>
      </c>
      <c r="V549" s="120">
        <v>0</v>
      </c>
      <c r="W549" s="120">
        <v>0</v>
      </c>
      <c r="X549" s="120">
        <v>8010</v>
      </c>
      <c r="Y549" s="120">
        <v>114534</v>
      </c>
      <c r="Z549" s="119" t="e">
        <f>SUMIF($A$10:$A$938,$A549,$Y$10:$Y$938)+SUMIF('[2]17PJ'!$B$10:$K$889,$A549,'[2]17PJ'!K$10:$K$889)</f>
        <v>#VALUE!</v>
      </c>
      <c r="AB549" s="118">
        <v>0</v>
      </c>
      <c r="AC549" s="118">
        <v>0</v>
      </c>
      <c r="AD549" s="117">
        <v>0</v>
      </c>
      <c r="AE549" s="116"/>
    </row>
    <row r="550" spans="1:31" s="105" customFormat="1" x14ac:dyDescent="0.25">
      <c r="A550" s="125">
        <v>479</v>
      </c>
      <c r="B550" s="125">
        <v>479278087</v>
      </c>
      <c r="C550" s="124" t="s">
        <v>251</v>
      </c>
      <c r="D550" s="125">
        <v>278</v>
      </c>
      <c r="E550" s="124" t="s">
        <v>212</v>
      </c>
      <c r="F550" s="125">
        <v>87</v>
      </c>
      <c r="G550" s="124" t="s">
        <v>171</v>
      </c>
      <c r="H550" s="118">
        <v>5</v>
      </c>
      <c r="I550" s="117">
        <v>9794</v>
      </c>
      <c r="J550" s="117">
        <v>3750</v>
      </c>
      <c r="K550" s="117">
        <f t="shared" si="16"/>
        <v>0</v>
      </c>
      <c r="L550" s="117">
        <v>893</v>
      </c>
      <c r="M550" s="123">
        <f t="shared" si="17"/>
        <v>14437</v>
      </c>
      <c r="N550" s="110"/>
      <c r="O550" s="118">
        <v>1.6818238445246866E-2</v>
      </c>
      <c r="P550" s="118">
        <v>0</v>
      </c>
      <c r="Q550" s="122">
        <v>0.09</v>
      </c>
      <c r="R550" s="122">
        <v>3.152550546413484E-3</v>
      </c>
      <c r="S550" s="121">
        <v>0</v>
      </c>
      <c r="T550" s="110"/>
      <c r="U550" s="120">
        <v>67490</v>
      </c>
      <c r="V550" s="120">
        <v>0</v>
      </c>
      <c r="W550" s="120">
        <v>0</v>
      </c>
      <c r="X550" s="120">
        <v>4450</v>
      </c>
      <c r="Y550" s="120">
        <v>71940</v>
      </c>
      <c r="Z550" s="119" t="e">
        <f>SUMIF($A$10:$A$938,$A550,$Y$10:$Y$938)+SUMIF('[2]17PJ'!$B$10:$K$889,$A550,'[2]17PJ'!K$10:$K$889)</f>
        <v>#VALUE!</v>
      </c>
      <c r="AB550" s="118">
        <v>0</v>
      </c>
      <c r="AC550" s="118">
        <v>0</v>
      </c>
      <c r="AD550" s="117">
        <v>0</v>
      </c>
      <c r="AE550" s="116"/>
    </row>
    <row r="551" spans="1:31" s="105" customFormat="1" x14ac:dyDescent="0.25">
      <c r="A551" s="125">
        <v>479</v>
      </c>
      <c r="B551" s="125">
        <v>479278111</v>
      </c>
      <c r="C551" s="124" t="s">
        <v>251</v>
      </c>
      <c r="D551" s="125">
        <v>278</v>
      </c>
      <c r="E551" s="124" t="s">
        <v>212</v>
      </c>
      <c r="F551" s="125">
        <v>111</v>
      </c>
      <c r="G551" s="124" t="s">
        <v>253</v>
      </c>
      <c r="H551" s="118">
        <v>3.26</v>
      </c>
      <c r="I551" s="117">
        <v>12298</v>
      </c>
      <c r="J551" s="117">
        <v>3620</v>
      </c>
      <c r="K551" s="117">
        <f t="shared" si="16"/>
        <v>0</v>
      </c>
      <c r="L551" s="117">
        <v>893</v>
      </c>
      <c r="M551" s="123">
        <f t="shared" si="17"/>
        <v>16811</v>
      </c>
      <c r="N551" s="110"/>
      <c r="O551" s="118">
        <v>1.0965491466300959E-2</v>
      </c>
      <c r="P551" s="118">
        <v>0</v>
      </c>
      <c r="Q551" s="122">
        <v>0.09</v>
      </c>
      <c r="R551" s="122">
        <v>1.5683871523418803E-2</v>
      </c>
      <c r="S551" s="121">
        <v>0</v>
      </c>
      <c r="T551" s="110"/>
      <c r="U551" s="120">
        <v>51717</v>
      </c>
      <c r="V551" s="120">
        <v>0</v>
      </c>
      <c r="W551" s="120">
        <v>0</v>
      </c>
      <c r="X551" s="120">
        <v>2901</v>
      </c>
      <c r="Y551" s="120">
        <v>54618</v>
      </c>
      <c r="Z551" s="119" t="e">
        <f>SUMIF($A$10:$A$938,$A551,$Y$10:$Y$938)+SUMIF('[2]17PJ'!$B$10:$K$889,$A551,'[2]17PJ'!K$10:$K$889)</f>
        <v>#VALUE!</v>
      </c>
      <c r="AB551" s="118">
        <v>0</v>
      </c>
      <c r="AC551" s="118">
        <v>0</v>
      </c>
      <c r="AD551" s="117">
        <v>0</v>
      </c>
      <c r="AE551" s="116"/>
    </row>
    <row r="552" spans="1:31" s="105" customFormat="1" x14ac:dyDescent="0.25">
      <c r="A552" s="125">
        <v>479</v>
      </c>
      <c r="B552" s="125">
        <v>479278114</v>
      </c>
      <c r="C552" s="124" t="s">
        <v>251</v>
      </c>
      <c r="D552" s="125">
        <v>278</v>
      </c>
      <c r="E552" s="124" t="s">
        <v>212</v>
      </c>
      <c r="F552" s="125">
        <v>114</v>
      </c>
      <c r="G552" s="124" t="s">
        <v>51</v>
      </c>
      <c r="H552" s="118">
        <v>9.33</v>
      </c>
      <c r="I552" s="117">
        <v>9923</v>
      </c>
      <c r="J552" s="117">
        <v>2729</v>
      </c>
      <c r="K552" s="117">
        <f t="shared" si="16"/>
        <v>0</v>
      </c>
      <c r="L552" s="117">
        <v>893</v>
      </c>
      <c r="M552" s="123">
        <f t="shared" si="17"/>
        <v>13545</v>
      </c>
      <c r="N552" s="110"/>
      <c r="O552" s="118">
        <v>3.1382832938830652E-2</v>
      </c>
      <c r="P552" s="118">
        <v>0</v>
      </c>
      <c r="Q552" s="122">
        <v>0.18</v>
      </c>
      <c r="R552" s="122">
        <v>4.072189942232763E-2</v>
      </c>
      <c r="S552" s="121">
        <v>0</v>
      </c>
      <c r="T552" s="110"/>
      <c r="U552" s="120">
        <v>117642</v>
      </c>
      <c r="V552" s="120">
        <v>0</v>
      </c>
      <c r="W552" s="120">
        <v>0</v>
      </c>
      <c r="X552" s="120">
        <v>8304</v>
      </c>
      <c r="Y552" s="120">
        <v>125946</v>
      </c>
      <c r="Z552" s="119" t="e">
        <f>SUMIF($A$10:$A$938,$A552,$Y$10:$Y$938)+SUMIF('[2]17PJ'!$B$10:$K$889,$A552,'[2]17PJ'!K$10:$K$889)</f>
        <v>#VALUE!</v>
      </c>
      <c r="AB552" s="118">
        <v>0</v>
      </c>
      <c r="AC552" s="118">
        <v>0</v>
      </c>
      <c r="AD552" s="117">
        <v>0</v>
      </c>
      <c r="AE552" s="116"/>
    </row>
    <row r="553" spans="1:31" s="105" customFormat="1" x14ac:dyDescent="0.25">
      <c r="A553" s="125">
        <v>479</v>
      </c>
      <c r="B553" s="125">
        <v>479278117</v>
      </c>
      <c r="C553" s="124" t="s">
        <v>251</v>
      </c>
      <c r="D553" s="125">
        <v>278</v>
      </c>
      <c r="E553" s="124" t="s">
        <v>212</v>
      </c>
      <c r="F553" s="125">
        <v>117</v>
      </c>
      <c r="G553" s="124" t="s">
        <v>53</v>
      </c>
      <c r="H553" s="118">
        <v>13.73</v>
      </c>
      <c r="I553" s="117">
        <v>9330</v>
      </c>
      <c r="J553" s="117">
        <v>4360</v>
      </c>
      <c r="K553" s="117">
        <f t="shared" si="16"/>
        <v>0</v>
      </c>
      <c r="L553" s="117">
        <v>893</v>
      </c>
      <c r="M553" s="123">
        <f t="shared" si="17"/>
        <v>14583</v>
      </c>
      <c r="N553" s="110"/>
      <c r="O553" s="118">
        <v>4.6182882770647887E-2</v>
      </c>
      <c r="P553" s="118">
        <v>0</v>
      </c>
      <c r="Q553" s="122">
        <v>0.09</v>
      </c>
      <c r="R553" s="122">
        <v>7.9900331202081634E-2</v>
      </c>
      <c r="S553" s="121">
        <v>0</v>
      </c>
      <c r="T553" s="110"/>
      <c r="U553" s="120">
        <v>187332</v>
      </c>
      <c r="V553" s="120">
        <v>0</v>
      </c>
      <c r="W553" s="120">
        <v>0</v>
      </c>
      <c r="X553" s="120">
        <v>12220</v>
      </c>
      <c r="Y553" s="120">
        <v>199552</v>
      </c>
      <c r="Z553" s="119" t="e">
        <f>SUMIF($A$10:$A$938,$A553,$Y$10:$Y$938)+SUMIF('[2]17PJ'!$B$10:$K$889,$A553,'[2]17PJ'!K$10:$K$889)</f>
        <v>#VALUE!</v>
      </c>
      <c r="AB553" s="118">
        <v>0</v>
      </c>
      <c r="AC553" s="118">
        <v>0</v>
      </c>
      <c r="AD553" s="117">
        <v>0</v>
      </c>
      <c r="AE553" s="116"/>
    </row>
    <row r="554" spans="1:31" s="105" customFormat="1" x14ac:dyDescent="0.25">
      <c r="A554" s="125">
        <v>479</v>
      </c>
      <c r="B554" s="125">
        <v>479278137</v>
      </c>
      <c r="C554" s="124" t="s">
        <v>251</v>
      </c>
      <c r="D554" s="125">
        <v>278</v>
      </c>
      <c r="E554" s="124" t="s">
        <v>212</v>
      </c>
      <c r="F554" s="125">
        <v>137</v>
      </c>
      <c r="G554" s="124" t="s">
        <v>210</v>
      </c>
      <c r="H554" s="118">
        <v>19.48</v>
      </c>
      <c r="I554" s="117">
        <v>11062</v>
      </c>
      <c r="J554" s="117">
        <v>18</v>
      </c>
      <c r="K554" s="117">
        <f t="shared" si="16"/>
        <v>0</v>
      </c>
      <c r="L554" s="117">
        <v>893</v>
      </c>
      <c r="M554" s="123">
        <f t="shared" si="17"/>
        <v>11973</v>
      </c>
      <c r="N554" s="110"/>
      <c r="O554" s="118">
        <v>6.5523856982681775E-2</v>
      </c>
      <c r="P554" s="118">
        <v>0</v>
      </c>
      <c r="Q554" s="122">
        <v>0.18</v>
      </c>
      <c r="R554" s="122">
        <v>0.11736259389397866</v>
      </c>
      <c r="S554" s="121">
        <v>0</v>
      </c>
      <c r="T554" s="110"/>
      <c r="U554" s="120">
        <v>215117</v>
      </c>
      <c r="V554" s="120">
        <v>0</v>
      </c>
      <c r="W554" s="120">
        <v>0</v>
      </c>
      <c r="X554" s="120">
        <v>17337</v>
      </c>
      <c r="Y554" s="120">
        <v>232454</v>
      </c>
      <c r="Z554" s="119" t="e">
        <f>SUMIF($A$10:$A$938,$A554,$Y$10:$Y$938)+SUMIF('[2]17PJ'!$B$10:$K$889,$A554,'[2]17PJ'!K$10:$K$889)</f>
        <v>#VALUE!</v>
      </c>
      <c r="AB554" s="118">
        <v>0</v>
      </c>
      <c r="AC554" s="118">
        <v>0</v>
      </c>
      <c r="AD554" s="117">
        <v>0</v>
      </c>
      <c r="AE554" s="116"/>
    </row>
    <row r="555" spans="1:31" s="105" customFormat="1" x14ac:dyDescent="0.25">
      <c r="A555" s="125">
        <v>479</v>
      </c>
      <c r="B555" s="125">
        <v>479278159</v>
      </c>
      <c r="C555" s="124" t="s">
        <v>251</v>
      </c>
      <c r="D555" s="125">
        <v>278</v>
      </c>
      <c r="E555" s="124" t="s">
        <v>212</v>
      </c>
      <c r="F555" s="125">
        <v>159</v>
      </c>
      <c r="G555" s="124" t="s">
        <v>172</v>
      </c>
      <c r="H555" s="118">
        <v>6.09</v>
      </c>
      <c r="I555" s="117">
        <v>9227</v>
      </c>
      <c r="J555" s="117">
        <v>4362</v>
      </c>
      <c r="K555" s="117">
        <f t="shared" si="16"/>
        <v>0</v>
      </c>
      <c r="L555" s="117">
        <v>893</v>
      </c>
      <c r="M555" s="123">
        <f t="shared" si="17"/>
        <v>14482</v>
      </c>
      <c r="N555" s="110"/>
      <c r="O555" s="118">
        <v>2.0484614426310686E-2</v>
      </c>
      <c r="P555" s="118">
        <v>0</v>
      </c>
      <c r="Q555" s="122">
        <v>0.09</v>
      </c>
      <c r="R555" s="122">
        <v>3.576752299294854E-3</v>
      </c>
      <c r="S555" s="121">
        <v>0</v>
      </c>
      <c r="T555" s="110"/>
      <c r="U555" s="120">
        <v>82477</v>
      </c>
      <c r="V555" s="120">
        <v>0</v>
      </c>
      <c r="W555" s="120">
        <v>0</v>
      </c>
      <c r="X555" s="120">
        <v>5420</v>
      </c>
      <c r="Y555" s="120">
        <v>87897</v>
      </c>
      <c r="Z555" s="119" t="e">
        <f>SUMIF($A$10:$A$938,$A555,$Y$10:$Y$938)+SUMIF('[2]17PJ'!$B$10:$K$889,$A555,'[2]17PJ'!K$10:$K$889)</f>
        <v>#VALUE!</v>
      </c>
      <c r="AB555" s="118">
        <v>0</v>
      </c>
      <c r="AC555" s="118">
        <v>0</v>
      </c>
      <c r="AD555" s="117">
        <v>0</v>
      </c>
      <c r="AE555" s="116"/>
    </row>
    <row r="556" spans="1:31" s="105" customFormat="1" x14ac:dyDescent="0.25">
      <c r="A556" s="125">
        <v>479</v>
      </c>
      <c r="B556" s="125">
        <v>479278161</v>
      </c>
      <c r="C556" s="124" t="s">
        <v>251</v>
      </c>
      <c r="D556" s="125">
        <v>278</v>
      </c>
      <c r="E556" s="124" t="s">
        <v>212</v>
      </c>
      <c r="F556" s="125">
        <v>161</v>
      </c>
      <c r="G556" s="124" t="s">
        <v>173</v>
      </c>
      <c r="H556" s="118">
        <v>5</v>
      </c>
      <c r="I556" s="117">
        <v>9454</v>
      </c>
      <c r="J556" s="117">
        <v>4033</v>
      </c>
      <c r="K556" s="117">
        <f t="shared" si="16"/>
        <v>0</v>
      </c>
      <c r="L556" s="117">
        <v>893</v>
      </c>
      <c r="M556" s="123">
        <f t="shared" si="17"/>
        <v>14380</v>
      </c>
      <c r="N556" s="110"/>
      <c r="O556" s="118">
        <v>1.6818238445246866E-2</v>
      </c>
      <c r="P556" s="118">
        <v>0</v>
      </c>
      <c r="Q556" s="122">
        <v>0.09</v>
      </c>
      <c r="R556" s="122">
        <v>7.7765115411764256E-3</v>
      </c>
      <c r="S556" s="121">
        <v>0</v>
      </c>
      <c r="T556" s="110"/>
      <c r="U556" s="120">
        <v>67210</v>
      </c>
      <c r="V556" s="120">
        <v>0</v>
      </c>
      <c r="W556" s="120">
        <v>0</v>
      </c>
      <c r="X556" s="120">
        <v>4450</v>
      </c>
      <c r="Y556" s="120">
        <v>71660</v>
      </c>
      <c r="Z556" s="119" t="e">
        <f>SUMIF($A$10:$A$938,$A556,$Y$10:$Y$938)+SUMIF('[2]17PJ'!$B$10:$K$889,$A556,'[2]17PJ'!K$10:$K$889)</f>
        <v>#VALUE!</v>
      </c>
      <c r="AB556" s="118">
        <v>0</v>
      </c>
      <c r="AC556" s="118">
        <v>0</v>
      </c>
      <c r="AD556" s="117">
        <v>0</v>
      </c>
      <c r="AE556" s="116"/>
    </row>
    <row r="557" spans="1:31" s="105" customFormat="1" x14ac:dyDescent="0.25">
      <c r="A557" s="125">
        <v>479</v>
      </c>
      <c r="B557" s="125">
        <v>479278191</v>
      </c>
      <c r="C557" s="124" t="s">
        <v>251</v>
      </c>
      <c r="D557" s="125">
        <v>278</v>
      </c>
      <c r="E557" s="124" t="s">
        <v>212</v>
      </c>
      <c r="F557" s="125">
        <v>191</v>
      </c>
      <c r="G557" s="124" t="s">
        <v>254</v>
      </c>
      <c r="H557" s="118">
        <v>3</v>
      </c>
      <c r="I557" s="117">
        <v>11884</v>
      </c>
      <c r="J557" s="117">
        <v>4179</v>
      </c>
      <c r="K557" s="117">
        <f t="shared" si="16"/>
        <v>0</v>
      </c>
      <c r="L557" s="117">
        <v>893</v>
      </c>
      <c r="M557" s="123">
        <f t="shared" si="17"/>
        <v>16956</v>
      </c>
      <c r="N557" s="110"/>
      <c r="O557" s="118">
        <v>1.009094306714812E-2</v>
      </c>
      <c r="P557" s="118">
        <v>0</v>
      </c>
      <c r="Q557" s="122">
        <v>0.09</v>
      </c>
      <c r="R557" s="122">
        <v>2.0553155891202487E-2</v>
      </c>
      <c r="S557" s="121">
        <v>0</v>
      </c>
      <c r="T557" s="110"/>
      <c r="U557" s="120">
        <v>48027</v>
      </c>
      <c r="V557" s="120">
        <v>0</v>
      </c>
      <c r="W557" s="120">
        <v>0</v>
      </c>
      <c r="X557" s="120">
        <v>2670</v>
      </c>
      <c r="Y557" s="120">
        <v>50697</v>
      </c>
      <c r="Z557" s="119" t="e">
        <f>SUMIF($A$10:$A$938,$A557,$Y$10:$Y$938)+SUMIF('[2]17PJ'!$B$10:$K$889,$A557,'[2]17PJ'!K$10:$K$889)</f>
        <v>#VALUE!</v>
      </c>
      <c r="AB557" s="118">
        <v>0</v>
      </c>
      <c r="AC557" s="118">
        <v>0</v>
      </c>
      <c r="AD557" s="117">
        <v>0</v>
      </c>
      <c r="AE557" s="116"/>
    </row>
    <row r="558" spans="1:31" s="105" customFormat="1" x14ac:dyDescent="0.25">
      <c r="A558" s="125">
        <v>479</v>
      </c>
      <c r="B558" s="125">
        <v>479278210</v>
      </c>
      <c r="C558" s="124" t="s">
        <v>251</v>
      </c>
      <c r="D558" s="125">
        <v>278</v>
      </c>
      <c r="E558" s="124" t="s">
        <v>212</v>
      </c>
      <c r="F558" s="125">
        <v>210</v>
      </c>
      <c r="G558" s="124" t="s">
        <v>54</v>
      </c>
      <c r="H558" s="118">
        <v>39.010000000000005</v>
      </c>
      <c r="I558" s="117">
        <v>9657</v>
      </c>
      <c r="J558" s="117">
        <v>3269</v>
      </c>
      <c r="K558" s="117">
        <f t="shared" si="16"/>
        <v>0</v>
      </c>
      <c r="L558" s="117">
        <v>893</v>
      </c>
      <c r="M558" s="123">
        <f t="shared" si="17"/>
        <v>13819</v>
      </c>
      <c r="N558" s="110"/>
      <c r="O558" s="118">
        <v>0.13121589634981598</v>
      </c>
      <c r="P558" s="118">
        <v>0</v>
      </c>
      <c r="Q558" s="122">
        <v>0.09</v>
      </c>
      <c r="R558" s="122">
        <v>5.999829214601949E-2</v>
      </c>
      <c r="S558" s="121">
        <v>0</v>
      </c>
      <c r="T558" s="110"/>
      <c r="U558" s="120">
        <v>502563</v>
      </c>
      <c r="V558" s="120">
        <v>0</v>
      </c>
      <c r="W558" s="120">
        <v>0</v>
      </c>
      <c r="X558" s="120">
        <v>34718</v>
      </c>
      <c r="Y558" s="120">
        <v>537281</v>
      </c>
      <c r="Z558" s="119" t="e">
        <f>SUMIF($A$10:$A$938,$A558,$Y$10:$Y$938)+SUMIF('[2]17PJ'!$B$10:$K$889,$A558,'[2]17PJ'!K$10:$K$889)</f>
        <v>#VALUE!</v>
      </c>
      <c r="AB558" s="118">
        <v>0</v>
      </c>
      <c r="AC558" s="118">
        <v>0</v>
      </c>
      <c r="AD558" s="117">
        <v>0</v>
      </c>
      <c r="AE558" s="116"/>
    </row>
    <row r="559" spans="1:31" s="105" customFormat="1" x14ac:dyDescent="0.25">
      <c r="A559" s="125">
        <v>479</v>
      </c>
      <c r="B559" s="125">
        <v>479278227</v>
      </c>
      <c r="C559" s="124" t="s">
        <v>251</v>
      </c>
      <c r="D559" s="125">
        <v>278</v>
      </c>
      <c r="E559" s="124" t="s">
        <v>212</v>
      </c>
      <c r="F559" s="125">
        <v>227</v>
      </c>
      <c r="G559" s="124" t="s">
        <v>255</v>
      </c>
      <c r="H559" s="118">
        <v>5.42</v>
      </c>
      <c r="I559" s="117">
        <v>9910</v>
      </c>
      <c r="J559" s="117">
        <v>2218</v>
      </c>
      <c r="K559" s="117">
        <f t="shared" si="16"/>
        <v>0</v>
      </c>
      <c r="L559" s="117">
        <v>893</v>
      </c>
      <c r="M559" s="123">
        <f t="shared" si="17"/>
        <v>13021</v>
      </c>
      <c r="N559" s="110"/>
      <c r="O559" s="118">
        <v>1.8230970474647605E-2</v>
      </c>
      <c r="P559" s="118">
        <v>0</v>
      </c>
      <c r="Q559" s="122">
        <v>0.18</v>
      </c>
      <c r="R559" s="122">
        <v>8.0374804757263659E-3</v>
      </c>
      <c r="S559" s="121">
        <v>0</v>
      </c>
      <c r="T559" s="110"/>
      <c r="U559" s="120">
        <v>65512</v>
      </c>
      <c r="V559" s="120">
        <v>0</v>
      </c>
      <c r="W559" s="120">
        <v>0</v>
      </c>
      <c r="X559" s="120">
        <v>4824</v>
      </c>
      <c r="Y559" s="120">
        <v>70336</v>
      </c>
      <c r="Z559" s="119" t="e">
        <f>SUMIF($A$10:$A$938,$A559,$Y$10:$Y$938)+SUMIF('[2]17PJ'!$B$10:$K$889,$A559,'[2]17PJ'!K$10:$K$889)</f>
        <v>#VALUE!</v>
      </c>
      <c r="AB559" s="118">
        <v>0</v>
      </c>
      <c r="AC559" s="118">
        <v>0</v>
      </c>
      <c r="AD559" s="117">
        <v>0</v>
      </c>
      <c r="AE559" s="116"/>
    </row>
    <row r="560" spans="1:31" s="105" customFormat="1" x14ac:dyDescent="0.25">
      <c r="A560" s="125">
        <v>479</v>
      </c>
      <c r="B560" s="125">
        <v>479278278</v>
      </c>
      <c r="C560" s="124" t="s">
        <v>251</v>
      </c>
      <c r="D560" s="125">
        <v>278</v>
      </c>
      <c r="E560" s="124" t="s">
        <v>212</v>
      </c>
      <c r="F560" s="125">
        <v>278</v>
      </c>
      <c r="G560" s="124" t="s">
        <v>212</v>
      </c>
      <c r="H560" s="118">
        <v>44.199999999999996</v>
      </c>
      <c r="I560" s="117">
        <v>9905</v>
      </c>
      <c r="J560" s="117">
        <v>2854</v>
      </c>
      <c r="K560" s="117">
        <f t="shared" si="16"/>
        <v>0</v>
      </c>
      <c r="L560" s="117">
        <v>893</v>
      </c>
      <c r="M560" s="123">
        <f t="shared" si="17"/>
        <v>13652</v>
      </c>
      <c r="N560" s="110"/>
      <c r="O560" s="118">
        <v>0.14867322785598222</v>
      </c>
      <c r="P560" s="118">
        <v>0</v>
      </c>
      <c r="Q560" s="122">
        <v>0.09</v>
      </c>
      <c r="R560" s="122">
        <v>4.4371064609889412E-2</v>
      </c>
      <c r="S560" s="121">
        <v>0</v>
      </c>
      <c r="T560" s="110"/>
      <c r="U560" s="120">
        <v>562049</v>
      </c>
      <c r="V560" s="120">
        <v>0</v>
      </c>
      <c r="W560" s="120">
        <v>0</v>
      </c>
      <c r="X560" s="120">
        <v>39338</v>
      </c>
      <c r="Y560" s="120">
        <v>601387</v>
      </c>
      <c r="Z560" s="119" t="e">
        <f>SUMIF($A$10:$A$938,$A560,$Y$10:$Y$938)+SUMIF('[2]17PJ'!$B$10:$K$889,$A560,'[2]17PJ'!K$10:$K$889)</f>
        <v>#VALUE!</v>
      </c>
      <c r="AB560" s="118">
        <v>0</v>
      </c>
      <c r="AC560" s="118">
        <v>0</v>
      </c>
      <c r="AD560" s="117">
        <v>0</v>
      </c>
      <c r="AE560" s="116"/>
    </row>
    <row r="561" spans="1:31" s="105" customFormat="1" x14ac:dyDescent="0.25">
      <c r="A561" s="125">
        <v>479</v>
      </c>
      <c r="B561" s="125">
        <v>479278281</v>
      </c>
      <c r="C561" s="124" t="s">
        <v>251</v>
      </c>
      <c r="D561" s="125">
        <v>278</v>
      </c>
      <c r="E561" s="124" t="s">
        <v>212</v>
      </c>
      <c r="F561" s="125">
        <v>281</v>
      </c>
      <c r="G561" s="124" t="s">
        <v>169</v>
      </c>
      <c r="H561" s="118">
        <v>59.37</v>
      </c>
      <c r="I561" s="117">
        <v>11296</v>
      </c>
      <c r="J561" s="117">
        <v>18</v>
      </c>
      <c r="K561" s="117">
        <f t="shared" si="16"/>
        <v>0</v>
      </c>
      <c r="L561" s="117">
        <v>893</v>
      </c>
      <c r="M561" s="123">
        <f t="shared" si="17"/>
        <v>12207</v>
      </c>
      <c r="N561" s="110"/>
      <c r="O561" s="118">
        <v>0.19969976329886119</v>
      </c>
      <c r="P561" s="118">
        <v>0</v>
      </c>
      <c r="Q561" s="122">
        <v>0.18</v>
      </c>
      <c r="R561" s="122">
        <v>0.11309545177303622</v>
      </c>
      <c r="S561" s="121">
        <v>0</v>
      </c>
      <c r="T561" s="110"/>
      <c r="U561" s="120">
        <v>669456</v>
      </c>
      <c r="V561" s="120">
        <v>0</v>
      </c>
      <c r="W561" s="120">
        <v>0</v>
      </c>
      <c r="X561" s="120">
        <v>52840</v>
      </c>
      <c r="Y561" s="120">
        <v>722296</v>
      </c>
      <c r="Z561" s="119" t="e">
        <f>SUMIF($A$10:$A$938,$A561,$Y$10:$Y$938)+SUMIF('[2]17PJ'!$B$10:$K$889,$A561,'[2]17PJ'!K$10:$K$889)</f>
        <v>#VALUE!</v>
      </c>
      <c r="AB561" s="118">
        <v>0</v>
      </c>
      <c r="AC561" s="118">
        <v>0</v>
      </c>
      <c r="AD561" s="117">
        <v>0</v>
      </c>
      <c r="AE561" s="116"/>
    </row>
    <row r="562" spans="1:31" s="105" customFormat="1" x14ac:dyDescent="0.25">
      <c r="A562" s="125">
        <v>479</v>
      </c>
      <c r="B562" s="125">
        <v>479278309</v>
      </c>
      <c r="C562" s="124" t="s">
        <v>251</v>
      </c>
      <c r="D562" s="125">
        <v>278</v>
      </c>
      <c r="E562" s="124" t="s">
        <v>212</v>
      </c>
      <c r="F562" s="125">
        <v>309</v>
      </c>
      <c r="G562" s="124" t="s">
        <v>256</v>
      </c>
      <c r="H562" s="118">
        <v>2.19</v>
      </c>
      <c r="I562" s="117">
        <v>10751</v>
      </c>
      <c r="J562" s="117">
        <v>1143</v>
      </c>
      <c r="K562" s="117">
        <f t="shared" si="16"/>
        <v>0</v>
      </c>
      <c r="L562" s="117">
        <v>893</v>
      </c>
      <c r="M562" s="123">
        <f t="shared" si="17"/>
        <v>12787</v>
      </c>
      <c r="N562" s="110"/>
      <c r="O562" s="118">
        <v>7.3663884390181289E-3</v>
      </c>
      <c r="P562" s="118">
        <v>0</v>
      </c>
      <c r="Q562" s="122">
        <v>0.09</v>
      </c>
      <c r="R562" s="122">
        <v>1.5937686171229827E-3</v>
      </c>
      <c r="S562" s="121">
        <v>0</v>
      </c>
      <c r="T562" s="110"/>
      <c r="U562" s="120">
        <v>25960</v>
      </c>
      <c r="V562" s="120">
        <v>0</v>
      </c>
      <c r="W562" s="120">
        <v>0</v>
      </c>
      <c r="X562" s="120">
        <v>1949</v>
      </c>
      <c r="Y562" s="120">
        <v>27909</v>
      </c>
      <c r="Z562" s="119" t="e">
        <f>SUMIF($A$10:$A$938,$A562,$Y$10:$Y$938)+SUMIF('[2]17PJ'!$B$10:$K$889,$A562,'[2]17PJ'!K$10:$K$889)</f>
        <v>#VALUE!</v>
      </c>
      <c r="AB562" s="118">
        <v>0</v>
      </c>
      <c r="AC562" s="118">
        <v>0</v>
      </c>
      <c r="AD562" s="117">
        <v>0</v>
      </c>
      <c r="AE562" s="116"/>
    </row>
    <row r="563" spans="1:31" s="105" customFormat="1" x14ac:dyDescent="0.25">
      <c r="A563" s="125">
        <v>479</v>
      </c>
      <c r="B563" s="125">
        <v>479278325</v>
      </c>
      <c r="C563" s="124" t="s">
        <v>251</v>
      </c>
      <c r="D563" s="125">
        <v>278</v>
      </c>
      <c r="E563" s="124" t="s">
        <v>212</v>
      </c>
      <c r="F563" s="125">
        <v>325</v>
      </c>
      <c r="G563" s="124" t="s">
        <v>220</v>
      </c>
      <c r="H563" s="118">
        <v>6.07</v>
      </c>
      <c r="I563" s="117">
        <v>9510</v>
      </c>
      <c r="J563" s="117">
        <v>1189</v>
      </c>
      <c r="K563" s="117">
        <f t="shared" si="16"/>
        <v>0</v>
      </c>
      <c r="L563" s="117">
        <v>893</v>
      </c>
      <c r="M563" s="123">
        <f t="shared" si="17"/>
        <v>11592</v>
      </c>
      <c r="N563" s="110"/>
      <c r="O563" s="118">
        <v>2.0417341472529698E-2</v>
      </c>
      <c r="P563" s="118">
        <v>0</v>
      </c>
      <c r="Q563" s="122">
        <v>0.09</v>
      </c>
      <c r="R563" s="122">
        <v>1.9282665189815937E-3</v>
      </c>
      <c r="S563" s="121">
        <v>0</v>
      </c>
      <c r="T563" s="110"/>
      <c r="U563" s="120">
        <v>64724</v>
      </c>
      <c r="V563" s="120">
        <v>0</v>
      </c>
      <c r="W563" s="120">
        <v>0</v>
      </c>
      <c r="X563" s="120">
        <v>5402</v>
      </c>
      <c r="Y563" s="120">
        <v>70126</v>
      </c>
      <c r="Z563" s="119" t="e">
        <f>SUMIF($A$10:$A$938,$A563,$Y$10:$Y$938)+SUMIF('[2]17PJ'!$B$10:$K$889,$A563,'[2]17PJ'!K$10:$K$889)</f>
        <v>#VALUE!</v>
      </c>
      <c r="AB563" s="118">
        <v>0</v>
      </c>
      <c r="AC563" s="118">
        <v>0</v>
      </c>
      <c r="AD563" s="117">
        <v>0</v>
      </c>
      <c r="AE563" s="116"/>
    </row>
    <row r="564" spans="1:31" s="105" customFormat="1" x14ac:dyDescent="0.25">
      <c r="A564" s="125">
        <v>479</v>
      </c>
      <c r="B564" s="125">
        <v>479278332</v>
      </c>
      <c r="C564" s="124" t="s">
        <v>251</v>
      </c>
      <c r="D564" s="125">
        <v>278</v>
      </c>
      <c r="E564" s="124" t="s">
        <v>212</v>
      </c>
      <c r="F564" s="125">
        <v>332</v>
      </c>
      <c r="G564" s="124" t="s">
        <v>221</v>
      </c>
      <c r="H564" s="118">
        <v>7.53</v>
      </c>
      <c r="I564" s="117">
        <v>9317</v>
      </c>
      <c r="J564" s="117">
        <v>852</v>
      </c>
      <c r="K564" s="117">
        <f t="shared" si="16"/>
        <v>0</v>
      </c>
      <c r="L564" s="117">
        <v>893</v>
      </c>
      <c r="M564" s="123">
        <f t="shared" si="17"/>
        <v>11062</v>
      </c>
      <c r="N564" s="110"/>
      <c r="O564" s="118">
        <v>2.5328267098541784E-2</v>
      </c>
      <c r="P564" s="118">
        <v>0</v>
      </c>
      <c r="Q564" s="122">
        <v>0.09</v>
      </c>
      <c r="R564" s="122">
        <v>1.2210003560942382E-2</v>
      </c>
      <c r="S564" s="121">
        <v>0</v>
      </c>
      <c r="T564" s="110"/>
      <c r="U564" s="120">
        <v>76316</v>
      </c>
      <c r="V564" s="120">
        <v>0</v>
      </c>
      <c r="W564" s="120">
        <v>0</v>
      </c>
      <c r="X564" s="120">
        <v>6702</v>
      </c>
      <c r="Y564" s="120">
        <v>83018</v>
      </c>
      <c r="Z564" s="119" t="e">
        <f>SUMIF($A$10:$A$938,$A564,$Y$10:$Y$938)+SUMIF('[2]17PJ'!$B$10:$K$889,$A564,'[2]17PJ'!K$10:$K$889)</f>
        <v>#VALUE!</v>
      </c>
      <c r="AB564" s="118">
        <v>0</v>
      </c>
      <c r="AC564" s="118">
        <v>0</v>
      </c>
      <c r="AD564" s="117">
        <v>0</v>
      </c>
      <c r="AE564" s="116"/>
    </row>
    <row r="565" spans="1:31" s="105" customFormat="1" x14ac:dyDescent="0.25">
      <c r="A565" s="125">
        <v>479</v>
      </c>
      <c r="B565" s="125">
        <v>479278605</v>
      </c>
      <c r="C565" s="124" t="s">
        <v>251</v>
      </c>
      <c r="D565" s="125">
        <v>278</v>
      </c>
      <c r="E565" s="124" t="s">
        <v>212</v>
      </c>
      <c r="F565" s="125">
        <v>605</v>
      </c>
      <c r="G565" s="124" t="s">
        <v>216</v>
      </c>
      <c r="H565" s="118">
        <v>51.53</v>
      </c>
      <c r="I565" s="117">
        <v>9683</v>
      </c>
      <c r="J565" s="117">
        <v>7224</v>
      </c>
      <c r="K565" s="117">
        <f t="shared" si="16"/>
        <v>0</v>
      </c>
      <c r="L565" s="117">
        <v>893</v>
      </c>
      <c r="M565" s="123">
        <f t="shared" si="17"/>
        <v>17800</v>
      </c>
      <c r="N565" s="110"/>
      <c r="O565" s="118">
        <v>0.1733287654167141</v>
      </c>
      <c r="P565" s="118">
        <v>0</v>
      </c>
      <c r="Q565" s="122">
        <v>0.09</v>
      </c>
      <c r="R565" s="122">
        <v>5.1759282375459084E-2</v>
      </c>
      <c r="S565" s="121">
        <v>0</v>
      </c>
      <c r="T565" s="110"/>
      <c r="U565" s="120">
        <v>868281</v>
      </c>
      <c r="V565" s="120">
        <v>0</v>
      </c>
      <c r="W565" s="120">
        <v>0</v>
      </c>
      <c r="X565" s="120">
        <v>45862</v>
      </c>
      <c r="Y565" s="120">
        <v>914143</v>
      </c>
      <c r="Z565" s="119" t="e">
        <f>SUMIF($A$10:$A$938,$A565,$Y$10:$Y$938)+SUMIF('[2]17PJ'!$B$10:$K$889,$A565,'[2]17PJ'!K$10:$K$889)</f>
        <v>#VALUE!</v>
      </c>
      <c r="AB565" s="118">
        <v>0</v>
      </c>
      <c r="AC565" s="118">
        <v>0</v>
      </c>
      <c r="AD565" s="117">
        <v>0</v>
      </c>
      <c r="AE565" s="116"/>
    </row>
    <row r="566" spans="1:31" s="105" customFormat="1" x14ac:dyDescent="0.25">
      <c r="A566" s="125">
        <v>479</v>
      </c>
      <c r="B566" s="125">
        <v>479278615</v>
      </c>
      <c r="C566" s="124" t="s">
        <v>251</v>
      </c>
      <c r="D566" s="125">
        <v>278</v>
      </c>
      <c r="E566" s="124" t="s">
        <v>212</v>
      </c>
      <c r="F566" s="125">
        <v>615</v>
      </c>
      <c r="G566" s="124" t="s">
        <v>257</v>
      </c>
      <c r="H566" s="118">
        <v>1</v>
      </c>
      <c r="I566" s="117">
        <v>9794</v>
      </c>
      <c r="J566" s="117">
        <v>892</v>
      </c>
      <c r="K566" s="117">
        <f t="shared" si="16"/>
        <v>0</v>
      </c>
      <c r="L566" s="117">
        <v>893</v>
      </c>
      <c r="M566" s="123">
        <f t="shared" si="17"/>
        <v>11579</v>
      </c>
      <c r="N566" s="110"/>
      <c r="O566" s="118">
        <v>3.3636476890493735E-3</v>
      </c>
      <c r="P566" s="118">
        <v>0</v>
      </c>
      <c r="Q566" s="122">
        <v>0.18</v>
      </c>
      <c r="R566" s="122">
        <v>5.1727657622551197E-4</v>
      </c>
      <c r="S566" s="121">
        <v>0</v>
      </c>
      <c r="T566" s="110"/>
      <c r="U566" s="120">
        <v>10650</v>
      </c>
      <c r="V566" s="120">
        <v>0</v>
      </c>
      <c r="W566" s="120">
        <v>0</v>
      </c>
      <c r="X566" s="120">
        <v>890</v>
      </c>
      <c r="Y566" s="120">
        <v>11540</v>
      </c>
      <c r="Z566" s="119" t="e">
        <f>SUMIF($A$10:$A$938,$A566,$Y$10:$Y$938)+SUMIF('[2]17PJ'!$B$10:$K$889,$A566,'[2]17PJ'!K$10:$K$889)</f>
        <v>#VALUE!</v>
      </c>
      <c r="AB566" s="118">
        <v>0</v>
      </c>
      <c r="AC566" s="118">
        <v>0</v>
      </c>
      <c r="AD566" s="117">
        <v>0</v>
      </c>
      <c r="AE566" s="116"/>
    </row>
    <row r="567" spans="1:31" s="105" customFormat="1" x14ac:dyDescent="0.25">
      <c r="A567" s="125">
        <v>479</v>
      </c>
      <c r="B567" s="125">
        <v>479278635</v>
      </c>
      <c r="C567" s="124" t="s">
        <v>251</v>
      </c>
      <c r="D567" s="125">
        <v>278</v>
      </c>
      <c r="E567" s="124" t="s">
        <v>212</v>
      </c>
      <c r="F567" s="125">
        <v>635</v>
      </c>
      <c r="G567" s="124" t="s">
        <v>70</v>
      </c>
      <c r="H567" s="118">
        <v>2</v>
      </c>
      <c r="I567" s="117">
        <v>10333</v>
      </c>
      <c r="J567" s="117">
        <v>5325</v>
      </c>
      <c r="K567" s="117">
        <f t="shared" si="16"/>
        <v>0</v>
      </c>
      <c r="L567" s="117">
        <v>893</v>
      </c>
      <c r="M567" s="123">
        <f t="shared" si="17"/>
        <v>16551</v>
      </c>
      <c r="N567" s="110"/>
      <c r="O567" s="118">
        <v>6.7272953780987471E-3</v>
      </c>
      <c r="P567" s="118">
        <v>0</v>
      </c>
      <c r="Q567" s="122">
        <v>0.09</v>
      </c>
      <c r="R567" s="122">
        <v>1.1958555005549754E-2</v>
      </c>
      <c r="S567" s="121">
        <v>0</v>
      </c>
      <c r="T567" s="110"/>
      <c r="U567" s="120">
        <v>31210</v>
      </c>
      <c r="V567" s="120">
        <v>0</v>
      </c>
      <c r="W567" s="120">
        <v>0</v>
      </c>
      <c r="X567" s="120">
        <v>1780</v>
      </c>
      <c r="Y567" s="120">
        <v>32990</v>
      </c>
      <c r="Z567" s="119" t="e">
        <f>SUMIF($A$10:$A$938,$A567,$Y$10:$Y$938)+SUMIF('[2]17PJ'!$B$10:$K$889,$A567,'[2]17PJ'!K$10:$K$889)</f>
        <v>#VALUE!</v>
      </c>
      <c r="AB567" s="118">
        <v>0</v>
      </c>
      <c r="AC567" s="118">
        <v>0</v>
      </c>
      <c r="AD567" s="117">
        <v>0</v>
      </c>
      <c r="AE567" s="116"/>
    </row>
    <row r="568" spans="1:31" s="105" customFormat="1" x14ac:dyDescent="0.25">
      <c r="A568" s="125">
        <v>479</v>
      </c>
      <c r="B568" s="125">
        <v>479278670</v>
      </c>
      <c r="C568" s="124" t="s">
        <v>251</v>
      </c>
      <c r="D568" s="125">
        <v>278</v>
      </c>
      <c r="E568" s="124" t="s">
        <v>212</v>
      </c>
      <c r="F568" s="125">
        <v>670</v>
      </c>
      <c r="G568" s="124" t="s">
        <v>56</v>
      </c>
      <c r="H568" s="118">
        <v>17</v>
      </c>
      <c r="I568" s="117">
        <v>9537</v>
      </c>
      <c r="J568" s="117">
        <v>8622</v>
      </c>
      <c r="K568" s="117">
        <f t="shared" si="16"/>
        <v>0</v>
      </c>
      <c r="L568" s="117">
        <v>893</v>
      </c>
      <c r="M568" s="123">
        <f t="shared" si="17"/>
        <v>19052</v>
      </c>
      <c r="N568" s="110"/>
      <c r="O568" s="118">
        <v>5.7182010713839326E-2</v>
      </c>
      <c r="P568" s="118">
        <v>0</v>
      </c>
      <c r="Q568" s="122">
        <v>0.09</v>
      </c>
      <c r="R568" s="122">
        <v>7.8457056728476374E-2</v>
      </c>
      <c r="S568" s="121">
        <v>0</v>
      </c>
      <c r="T568" s="110"/>
      <c r="U568" s="120">
        <v>307665</v>
      </c>
      <c r="V568" s="120">
        <v>0</v>
      </c>
      <c r="W568" s="120">
        <v>0</v>
      </c>
      <c r="X568" s="120">
        <v>15130</v>
      </c>
      <c r="Y568" s="120">
        <v>322795</v>
      </c>
      <c r="Z568" s="119" t="e">
        <f>SUMIF($A$10:$A$938,$A568,$Y$10:$Y$938)+SUMIF('[2]17PJ'!$B$10:$K$889,$A568,'[2]17PJ'!K$10:$K$889)</f>
        <v>#VALUE!</v>
      </c>
      <c r="AB568" s="118">
        <v>0</v>
      </c>
      <c r="AC568" s="118">
        <v>0</v>
      </c>
      <c r="AD568" s="117">
        <v>0</v>
      </c>
      <c r="AE568" s="116"/>
    </row>
    <row r="569" spans="1:31" s="105" customFormat="1" x14ac:dyDescent="0.25">
      <c r="A569" s="125">
        <v>479</v>
      </c>
      <c r="B569" s="125">
        <v>479278672</v>
      </c>
      <c r="C569" s="124" t="s">
        <v>251</v>
      </c>
      <c r="D569" s="125">
        <v>278</v>
      </c>
      <c r="E569" s="124" t="s">
        <v>212</v>
      </c>
      <c r="F569" s="125">
        <v>672</v>
      </c>
      <c r="G569" s="124" t="s">
        <v>258</v>
      </c>
      <c r="H569" s="118">
        <v>4</v>
      </c>
      <c r="I569" s="117">
        <v>10090</v>
      </c>
      <c r="J569" s="117">
        <v>3751</v>
      </c>
      <c r="K569" s="117">
        <f t="shared" si="16"/>
        <v>0</v>
      </c>
      <c r="L569" s="117">
        <v>893</v>
      </c>
      <c r="M569" s="123">
        <f t="shared" si="17"/>
        <v>14734</v>
      </c>
      <c r="N569" s="110"/>
      <c r="O569" s="118">
        <v>1.3454590756197494E-2</v>
      </c>
      <c r="P569" s="118">
        <v>0</v>
      </c>
      <c r="Q569" s="122">
        <v>0.09</v>
      </c>
      <c r="R569" s="122">
        <v>4.3638731161341031E-3</v>
      </c>
      <c r="S569" s="121">
        <v>0</v>
      </c>
      <c r="T569" s="110"/>
      <c r="U569" s="120">
        <v>55176</v>
      </c>
      <c r="V569" s="120">
        <v>0</v>
      </c>
      <c r="W569" s="120">
        <v>0</v>
      </c>
      <c r="X569" s="120">
        <v>3560</v>
      </c>
      <c r="Y569" s="120">
        <v>58736</v>
      </c>
      <c r="Z569" s="119" t="e">
        <f>SUMIF($A$10:$A$938,$A569,$Y$10:$Y$938)+SUMIF('[2]17PJ'!$B$10:$K$889,$A569,'[2]17PJ'!K$10:$K$889)</f>
        <v>#VALUE!</v>
      </c>
      <c r="AB569" s="118">
        <v>0</v>
      </c>
      <c r="AC569" s="118">
        <v>0</v>
      </c>
      <c r="AD569" s="117">
        <v>0</v>
      </c>
      <c r="AE569" s="116"/>
    </row>
    <row r="570" spans="1:31" s="105" customFormat="1" x14ac:dyDescent="0.25">
      <c r="A570" s="125">
        <v>479</v>
      </c>
      <c r="B570" s="125">
        <v>479278674</v>
      </c>
      <c r="C570" s="124" t="s">
        <v>251</v>
      </c>
      <c r="D570" s="125">
        <v>278</v>
      </c>
      <c r="E570" s="124" t="s">
        <v>212</v>
      </c>
      <c r="F570" s="125">
        <v>674</v>
      </c>
      <c r="G570" s="124" t="s">
        <v>57</v>
      </c>
      <c r="H570" s="118">
        <v>2.4400000000000004</v>
      </c>
      <c r="I570" s="117">
        <v>11448</v>
      </c>
      <c r="J570" s="117">
        <v>5090</v>
      </c>
      <c r="K570" s="117">
        <f t="shared" si="16"/>
        <v>0</v>
      </c>
      <c r="L570" s="117">
        <v>893</v>
      </c>
      <c r="M570" s="123">
        <f t="shared" si="17"/>
        <v>17431</v>
      </c>
      <c r="N570" s="110"/>
      <c r="O570" s="118">
        <v>8.2073003612804715E-3</v>
      </c>
      <c r="P570" s="118">
        <v>0</v>
      </c>
      <c r="Q570" s="122">
        <v>0.09</v>
      </c>
      <c r="R570" s="122">
        <v>4.7577753757626573E-2</v>
      </c>
      <c r="S570" s="121">
        <v>0</v>
      </c>
      <c r="T570" s="110"/>
      <c r="U570" s="120">
        <v>40216</v>
      </c>
      <c r="V570" s="120">
        <v>0</v>
      </c>
      <c r="W570" s="120">
        <v>0</v>
      </c>
      <c r="X570" s="120">
        <v>2172</v>
      </c>
      <c r="Y570" s="120">
        <v>42388</v>
      </c>
      <c r="Z570" s="119" t="e">
        <f>SUMIF($A$10:$A$938,$A570,$Y$10:$Y$938)+SUMIF('[2]17PJ'!$B$10:$K$889,$A570,'[2]17PJ'!K$10:$K$889)</f>
        <v>#VALUE!</v>
      </c>
      <c r="AB570" s="118">
        <v>0</v>
      </c>
      <c r="AC570" s="118">
        <v>0</v>
      </c>
      <c r="AD570" s="117">
        <v>0</v>
      </c>
      <c r="AE570" s="116"/>
    </row>
    <row r="571" spans="1:31" s="105" customFormat="1" x14ac:dyDescent="0.25">
      <c r="A571" s="125">
        <v>479</v>
      </c>
      <c r="B571" s="125">
        <v>479278680</v>
      </c>
      <c r="C571" s="124" t="s">
        <v>251</v>
      </c>
      <c r="D571" s="125">
        <v>278</v>
      </c>
      <c r="E571" s="124" t="s">
        <v>212</v>
      </c>
      <c r="F571" s="125">
        <v>680</v>
      </c>
      <c r="G571" s="124" t="s">
        <v>174</v>
      </c>
      <c r="H571" s="118">
        <v>3</v>
      </c>
      <c r="I571" s="117">
        <v>9794</v>
      </c>
      <c r="J571" s="117">
        <v>3412</v>
      </c>
      <c r="K571" s="117">
        <f t="shared" si="16"/>
        <v>0</v>
      </c>
      <c r="L571" s="117">
        <v>893</v>
      </c>
      <c r="M571" s="123">
        <f t="shared" si="17"/>
        <v>14099</v>
      </c>
      <c r="N571" s="110"/>
      <c r="O571" s="118">
        <v>1.009094306714812E-2</v>
      </c>
      <c r="P571" s="118">
        <v>0</v>
      </c>
      <c r="Q571" s="122">
        <v>0.09</v>
      </c>
      <c r="R571" s="122">
        <v>1.697890887136493E-3</v>
      </c>
      <c r="S571" s="121">
        <v>0</v>
      </c>
      <c r="T571" s="110"/>
      <c r="U571" s="120">
        <v>39486</v>
      </c>
      <c r="V571" s="120">
        <v>0</v>
      </c>
      <c r="W571" s="120">
        <v>0</v>
      </c>
      <c r="X571" s="120">
        <v>2670</v>
      </c>
      <c r="Y571" s="120">
        <v>42156</v>
      </c>
      <c r="Z571" s="119" t="e">
        <f>SUMIF($A$10:$A$938,$A571,$Y$10:$Y$938)+SUMIF('[2]17PJ'!$B$10:$K$889,$A571,'[2]17PJ'!K$10:$K$889)</f>
        <v>#VALUE!</v>
      </c>
      <c r="AB571" s="118">
        <v>0</v>
      </c>
      <c r="AC571" s="118">
        <v>0</v>
      </c>
      <c r="AD571" s="117">
        <v>0</v>
      </c>
      <c r="AE571" s="116"/>
    </row>
    <row r="572" spans="1:31" s="105" customFormat="1" x14ac:dyDescent="0.25">
      <c r="A572" s="125">
        <v>479</v>
      </c>
      <c r="B572" s="125">
        <v>479278683</v>
      </c>
      <c r="C572" s="124" t="s">
        <v>251</v>
      </c>
      <c r="D572" s="125">
        <v>278</v>
      </c>
      <c r="E572" s="124" t="s">
        <v>212</v>
      </c>
      <c r="F572" s="125">
        <v>683</v>
      </c>
      <c r="G572" s="124" t="s">
        <v>58</v>
      </c>
      <c r="H572" s="118">
        <v>7.77</v>
      </c>
      <c r="I572" s="117">
        <v>9369</v>
      </c>
      <c r="J572" s="117">
        <v>6541</v>
      </c>
      <c r="K572" s="117">
        <f t="shared" si="16"/>
        <v>0</v>
      </c>
      <c r="L572" s="117">
        <v>893</v>
      </c>
      <c r="M572" s="123">
        <f t="shared" si="17"/>
        <v>16803</v>
      </c>
      <c r="N572" s="110"/>
      <c r="O572" s="118">
        <v>2.6135542543913634E-2</v>
      </c>
      <c r="P572" s="118">
        <v>0</v>
      </c>
      <c r="Q572" s="122">
        <v>0.09</v>
      </c>
      <c r="R572" s="122">
        <v>2.9567276420581011E-2</v>
      </c>
      <c r="S572" s="121">
        <v>0</v>
      </c>
      <c r="T572" s="110"/>
      <c r="U572" s="120">
        <v>123201</v>
      </c>
      <c r="V572" s="120">
        <v>0</v>
      </c>
      <c r="W572" s="120">
        <v>0</v>
      </c>
      <c r="X572" s="120">
        <v>6915</v>
      </c>
      <c r="Y572" s="120">
        <v>130116</v>
      </c>
      <c r="Z572" s="119" t="e">
        <f>SUMIF($A$10:$A$938,$A572,$Y$10:$Y$938)+SUMIF('[2]17PJ'!$B$10:$K$889,$A572,'[2]17PJ'!K$10:$K$889)</f>
        <v>#VALUE!</v>
      </c>
      <c r="AB572" s="118">
        <v>0</v>
      </c>
      <c r="AC572" s="118">
        <v>0</v>
      </c>
      <c r="AD572" s="117">
        <v>0</v>
      </c>
      <c r="AE572" s="116"/>
    </row>
    <row r="573" spans="1:31" s="105" customFormat="1" x14ac:dyDescent="0.25">
      <c r="A573" s="125">
        <v>479</v>
      </c>
      <c r="B573" s="125">
        <v>479278717</v>
      </c>
      <c r="C573" s="124" t="s">
        <v>251</v>
      </c>
      <c r="D573" s="125">
        <v>278</v>
      </c>
      <c r="E573" s="124" t="s">
        <v>212</v>
      </c>
      <c r="F573" s="125">
        <v>717</v>
      </c>
      <c r="G573" s="124" t="s">
        <v>59</v>
      </c>
      <c r="H573" s="118">
        <v>2</v>
      </c>
      <c r="I573" s="117">
        <v>10185</v>
      </c>
      <c r="J573" s="117">
        <v>4848</v>
      </c>
      <c r="K573" s="117">
        <f t="shared" si="16"/>
        <v>0</v>
      </c>
      <c r="L573" s="117">
        <v>893</v>
      </c>
      <c r="M573" s="123">
        <f t="shared" si="17"/>
        <v>15926</v>
      </c>
      <c r="N573" s="110"/>
      <c r="O573" s="118">
        <v>6.7272953780987471E-3</v>
      </c>
      <c r="P573" s="118">
        <v>0</v>
      </c>
      <c r="Q573" s="122">
        <v>0.09</v>
      </c>
      <c r="R573" s="122">
        <v>5.1445230338501832E-2</v>
      </c>
      <c r="S573" s="121">
        <v>0</v>
      </c>
      <c r="T573" s="110"/>
      <c r="U573" s="120">
        <v>29964</v>
      </c>
      <c r="V573" s="120">
        <v>0</v>
      </c>
      <c r="W573" s="120">
        <v>0</v>
      </c>
      <c r="X573" s="120">
        <v>1780</v>
      </c>
      <c r="Y573" s="120">
        <v>31744</v>
      </c>
      <c r="Z573" s="119" t="e">
        <f>SUMIF($A$10:$A$938,$A573,$Y$10:$Y$938)+SUMIF('[2]17PJ'!$B$10:$K$889,$A573,'[2]17PJ'!K$10:$K$889)</f>
        <v>#VALUE!</v>
      </c>
      <c r="AB573" s="118">
        <v>0</v>
      </c>
      <c r="AC573" s="118">
        <v>0</v>
      </c>
      <c r="AD573" s="117">
        <v>0</v>
      </c>
      <c r="AE573" s="116"/>
    </row>
    <row r="574" spans="1:31" s="105" customFormat="1" x14ac:dyDescent="0.25">
      <c r="A574" s="125">
        <v>479</v>
      </c>
      <c r="B574" s="125">
        <v>479278755</v>
      </c>
      <c r="C574" s="124" t="s">
        <v>251</v>
      </c>
      <c r="D574" s="125">
        <v>278</v>
      </c>
      <c r="E574" s="124" t="s">
        <v>212</v>
      </c>
      <c r="F574" s="125">
        <v>755</v>
      </c>
      <c r="G574" s="124" t="s">
        <v>62</v>
      </c>
      <c r="H574" s="118">
        <v>2.56</v>
      </c>
      <c r="I574" s="117">
        <v>9794</v>
      </c>
      <c r="J574" s="117">
        <v>4227</v>
      </c>
      <c r="K574" s="117">
        <f t="shared" si="16"/>
        <v>0</v>
      </c>
      <c r="L574" s="117">
        <v>893</v>
      </c>
      <c r="M574" s="123">
        <f t="shared" si="17"/>
        <v>14914</v>
      </c>
      <c r="N574" s="110"/>
      <c r="O574" s="118">
        <v>8.6109380839663949E-3</v>
      </c>
      <c r="P574" s="118">
        <v>0</v>
      </c>
      <c r="Q574" s="122">
        <v>0.09</v>
      </c>
      <c r="R574" s="122">
        <v>1.3404904762990362E-2</v>
      </c>
      <c r="S574" s="121">
        <v>0</v>
      </c>
      <c r="T574" s="110"/>
      <c r="U574" s="120">
        <v>35774</v>
      </c>
      <c r="V574" s="120">
        <v>0</v>
      </c>
      <c r="W574" s="120">
        <v>0</v>
      </c>
      <c r="X574" s="120">
        <v>2278</v>
      </c>
      <c r="Y574" s="120">
        <v>38052</v>
      </c>
      <c r="Z574" s="119" t="e">
        <f>SUMIF($A$10:$A$938,$A574,$Y$10:$Y$938)+SUMIF('[2]17PJ'!$B$10:$K$889,$A574,'[2]17PJ'!K$10:$K$889)</f>
        <v>#VALUE!</v>
      </c>
      <c r="AB574" s="118">
        <v>0</v>
      </c>
      <c r="AC574" s="118">
        <v>0</v>
      </c>
      <c r="AD574" s="117">
        <v>0</v>
      </c>
      <c r="AE574" s="116"/>
    </row>
    <row r="575" spans="1:31" s="105" customFormat="1" x14ac:dyDescent="0.25">
      <c r="A575" s="125">
        <v>479</v>
      </c>
      <c r="B575" s="125">
        <v>479278766</v>
      </c>
      <c r="C575" s="124" t="s">
        <v>251</v>
      </c>
      <c r="D575" s="125">
        <v>278</v>
      </c>
      <c r="E575" s="124" t="s">
        <v>212</v>
      </c>
      <c r="F575" s="125">
        <v>766</v>
      </c>
      <c r="G575" s="124" t="s">
        <v>259</v>
      </c>
      <c r="H575" s="118">
        <v>3.06</v>
      </c>
      <c r="I575" s="117">
        <v>11884</v>
      </c>
      <c r="J575" s="117">
        <v>4149</v>
      </c>
      <c r="K575" s="117">
        <f t="shared" si="16"/>
        <v>0</v>
      </c>
      <c r="L575" s="117">
        <v>893</v>
      </c>
      <c r="M575" s="123">
        <f t="shared" si="17"/>
        <v>16926</v>
      </c>
      <c r="N575" s="110"/>
      <c r="O575" s="118">
        <v>1.0292761928491084E-2</v>
      </c>
      <c r="P575" s="118">
        <v>0</v>
      </c>
      <c r="Q575" s="122">
        <v>0.09</v>
      </c>
      <c r="R575" s="122">
        <v>2.9614401425515054E-3</v>
      </c>
      <c r="S575" s="121">
        <v>0</v>
      </c>
      <c r="T575" s="110"/>
      <c r="U575" s="120">
        <v>48896</v>
      </c>
      <c r="V575" s="120">
        <v>0</v>
      </c>
      <c r="W575" s="120">
        <v>0</v>
      </c>
      <c r="X575" s="120">
        <v>2723</v>
      </c>
      <c r="Y575" s="120">
        <v>51619</v>
      </c>
      <c r="Z575" s="119" t="e">
        <f>SUMIF($A$10:$A$938,$A575,$Y$10:$Y$938)+SUMIF('[2]17PJ'!$B$10:$K$889,$A575,'[2]17PJ'!K$10:$K$889)</f>
        <v>#VALUE!</v>
      </c>
      <c r="AB575" s="118">
        <v>0</v>
      </c>
      <c r="AC575" s="118">
        <v>0</v>
      </c>
      <c r="AD575" s="117">
        <v>0</v>
      </c>
      <c r="AE575" s="116"/>
    </row>
    <row r="576" spans="1:31" s="105" customFormat="1" x14ac:dyDescent="0.25">
      <c r="A576" s="125">
        <v>481</v>
      </c>
      <c r="B576" s="125">
        <v>481035035</v>
      </c>
      <c r="C576" s="124" t="s">
        <v>260</v>
      </c>
      <c r="D576" s="125">
        <v>35</v>
      </c>
      <c r="E576" s="124" t="s">
        <v>22</v>
      </c>
      <c r="F576" s="125">
        <v>35</v>
      </c>
      <c r="G576" s="124" t="s">
        <v>22</v>
      </c>
      <c r="H576" s="118">
        <v>892.9699999999998</v>
      </c>
      <c r="I576" s="117">
        <v>11513</v>
      </c>
      <c r="J576" s="117">
        <v>4047</v>
      </c>
      <c r="K576" s="117">
        <f t="shared" si="16"/>
        <v>0</v>
      </c>
      <c r="L576" s="117">
        <v>893</v>
      </c>
      <c r="M576" s="123">
        <f t="shared" si="17"/>
        <v>16453</v>
      </c>
      <c r="N576" s="110"/>
      <c r="O576" s="118">
        <v>0</v>
      </c>
      <c r="P576" s="118">
        <v>0</v>
      </c>
      <c r="Q576" s="122">
        <v>0.18</v>
      </c>
      <c r="R576" s="122">
        <v>0.14456084490991788</v>
      </c>
      <c r="S576" s="121">
        <v>0</v>
      </c>
      <c r="T576" s="110"/>
      <c r="U576" s="120">
        <v>13894614</v>
      </c>
      <c r="V576" s="120">
        <v>0</v>
      </c>
      <c r="W576" s="120">
        <v>0</v>
      </c>
      <c r="X576" s="120">
        <v>797420</v>
      </c>
      <c r="Y576" s="120">
        <v>14692034</v>
      </c>
      <c r="Z576" s="119" t="e">
        <f>SUMIF($A$10:$A$938,$A576,$Y$10:$Y$938)+SUMIF('[2]17PJ'!$B$10:$K$889,$A576,'[2]17PJ'!K$10:$K$889)</f>
        <v>#VALUE!</v>
      </c>
      <c r="AB576" s="118">
        <v>0</v>
      </c>
      <c r="AC576" s="118">
        <v>0</v>
      </c>
      <c r="AD576" s="117">
        <v>0</v>
      </c>
      <c r="AE576" s="116"/>
    </row>
    <row r="577" spans="1:31" s="105" customFormat="1" x14ac:dyDescent="0.25">
      <c r="A577" s="125">
        <v>481</v>
      </c>
      <c r="B577" s="125">
        <v>481035044</v>
      </c>
      <c r="C577" s="124" t="s">
        <v>260</v>
      </c>
      <c r="D577" s="125">
        <v>35</v>
      </c>
      <c r="E577" s="124" t="s">
        <v>22</v>
      </c>
      <c r="F577" s="125">
        <v>44</v>
      </c>
      <c r="G577" s="124" t="s">
        <v>35</v>
      </c>
      <c r="H577" s="118">
        <v>9.07</v>
      </c>
      <c r="I577" s="117">
        <v>10939</v>
      </c>
      <c r="J577" s="117">
        <v>251</v>
      </c>
      <c r="K577" s="117">
        <f t="shared" si="16"/>
        <v>0</v>
      </c>
      <c r="L577" s="117">
        <v>893</v>
      </c>
      <c r="M577" s="123">
        <f t="shared" si="17"/>
        <v>12083</v>
      </c>
      <c r="N577" s="110"/>
      <c r="O577" s="118">
        <v>0</v>
      </c>
      <c r="P577" s="118">
        <v>0</v>
      </c>
      <c r="Q577" s="122">
        <v>0.09</v>
      </c>
      <c r="R577" s="122">
        <v>4.5747299026763673E-2</v>
      </c>
      <c r="S577" s="121">
        <v>0</v>
      </c>
      <c r="T577" s="110"/>
      <c r="U577" s="120">
        <v>101493</v>
      </c>
      <c r="V577" s="120">
        <v>0</v>
      </c>
      <c r="W577" s="120">
        <v>0</v>
      </c>
      <c r="X577" s="120">
        <v>8100</v>
      </c>
      <c r="Y577" s="120">
        <v>109593</v>
      </c>
      <c r="Z577" s="119" t="e">
        <f>SUMIF($A$10:$A$938,$A577,$Y$10:$Y$938)+SUMIF('[2]17PJ'!$B$10:$K$889,$A577,'[2]17PJ'!K$10:$K$889)</f>
        <v>#VALUE!</v>
      </c>
      <c r="AB577" s="118">
        <v>0</v>
      </c>
      <c r="AC577" s="118">
        <v>0</v>
      </c>
      <c r="AD577" s="117">
        <v>0</v>
      </c>
      <c r="AE577" s="116"/>
    </row>
    <row r="578" spans="1:31" s="105" customFormat="1" x14ac:dyDescent="0.25">
      <c r="A578" s="125">
        <v>481</v>
      </c>
      <c r="B578" s="125">
        <v>481035050</v>
      </c>
      <c r="C578" s="124" t="s">
        <v>260</v>
      </c>
      <c r="D578" s="125">
        <v>35</v>
      </c>
      <c r="E578" s="124" t="s">
        <v>22</v>
      </c>
      <c r="F578" s="125">
        <v>50</v>
      </c>
      <c r="G578" s="124" t="s">
        <v>112</v>
      </c>
      <c r="H578" s="118">
        <v>2</v>
      </c>
      <c r="I578" s="117">
        <v>8956</v>
      </c>
      <c r="J578" s="117">
        <v>4219</v>
      </c>
      <c r="K578" s="117">
        <f t="shared" si="16"/>
        <v>0</v>
      </c>
      <c r="L578" s="117">
        <v>893</v>
      </c>
      <c r="M578" s="123">
        <f t="shared" si="17"/>
        <v>14068</v>
      </c>
      <c r="N578" s="110"/>
      <c r="O578" s="118">
        <v>0</v>
      </c>
      <c r="P578" s="118">
        <v>0</v>
      </c>
      <c r="Q578" s="122">
        <v>0.09</v>
      </c>
      <c r="R578" s="122">
        <v>2.7567702807502416E-3</v>
      </c>
      <c r="S578" s="121">
        <v>0</v>
      </c>
      <c r="T578" s="110"/>
      <c r="U578" s="120">
        <v>26350</v>
      </c>
      <c r="V578" s="120">
        <v>0</v>
      </c>
      <c r="W578" s="120">
        <v>0</v>
      </c>
      <c r="X578" s="120">
        <v>1786</v>
      </c>
      <c r="Y578" s="120">
        <v>28136</v>
      </c>
      <c r="Z578" s="119" t="e">
        <f>SUMIF($A$10:$A$938,$A578,$Y$10:$Y$938)+SUMIF('[2]17PJ'!$B$10:$K$889,$A578,'[2]17PJ'!K$10:$K$889)</f>
        <v>#VALUE!</v>
      </c>
      <c r="AB578" s="118">
        <v>0</v>
      </c>
      <c r="AC578" s="118">
        <v>0</v>
      </c>
      <c r="AD578" s="117">
        <v>0</v>
      </c>
      <c r="AE578" s="116"/>
    </row>
    <row r="579" spans="1:31" s="105" customFormat="1" x14ac:dyDescent="0.25">
      <c r="A579" s="125">
        <v>481</v>
      </c>
      <c r="B579" s="125">
        <v>481035073</v>
      </c>
      <c r="C579" s="124" t="s">
        <v>260</v>
      </c>
      <c r="D579" s="125">
        <v>35</v>
      </c>
      <c r="E579" s="124" t="s">
        <v>22</v>
      </c>
      <c r="F579" s="125">
        <v>73</v>
      </c>
      <c r="G579" s="124" t="s">
        <v>37</v>
      </c>
      <c r="H579" s="118">
        <v>2</v>
      </c>
      <c r="I579" s="117">
        <v>8980</v>
      </c>
      <c r="J579" s="117">
        <v>6988</v>
      </c>
      <c r="K579" s="117">
        <f t="shared" si="16"/>
        <v>0</v>
      </c>
      <c r="L579" s="117">
        <v>893</v>
      </c>
      <c r="M579" s="123">
        <f t="shared" si="17"/>
        <v>16861</v>
      </c>
      <c r="N579" s="110"/>
      <c r="O579" s="118">
        <v>0</v>
      </c>
      <c r="P579" s="118">
        <v>0</v>
      </c>
      <c r="Q579" s="122">
        <v>0.09</v>
      </c>
      <c r="R579" s="122">
        <v>6.0798101377384835E-3</v>
      </c>
      <c r="S579" s="121">
        <v>0</v>
      </c>
      <c r="T579" s="110"/>
      <c r="U579" s="120">
        <v>31936</v>
      </c>
      <c r="V579" s="120">
        <v>0</v>
      </c>
      <c r="W579" s="120">
        <v>0</v>
      </c>
      <c r="X579" s="120">
        <v>1786</v>
      </c>
      <c r="Y579" s="120">
        <v>33722</v>
      </c>
      <c r="Z579" s="119" t="e">
        <f>SUMIF($A$10:$A$938,$A579,$Y$10:$Y$938)+SUMIF('[2]17PJ'!$B$10:$K$889,$A579,'[2]17PJ'!K$10:$K$889)</f>
        <v>#VALUE!</v>
      </c>
      <c r="AB579" s="118">
        <v>0</v>
      </c>
      <c r="AC579" s="118">
        <v>0</v>
      </c>
      <c r="AD579" s="117">
        <v>0</v>
      </c>
      <c r="AE579" s="116"/>
    </row>
    <row r="580" spans="1:31" s="105" customFormat="1" x14ac:dyDescent="0.25">
      <c r="A580" s="125">
        <v>481</v>
      </c>
      <c r="B580" s="125">
        <v>481035212</v>
      </c>
      <c r="C580" s="124" t="s">
        <v>260</v>
      </c>
      <c r="D580" s="125">
        <v>35</v>
      </c>
      <c r="E580" s="124" t="s">
        <v>22</v>
      </c>
      <c r="F580" s="125">
        <v>212</v>
      </c>
      <c r="G580" s="124" t="s">
        <v>41</v>
      </c>
      <c r="H580" s="118">
        <v>1.22</v>
      </c>
      <c r="I580" s="117">
        <v>3965</v>
      </c>
      <c r="J580" s="117">
        <v>656</v>
      </c>
      <c r="K580" s="117">
        <f t="shared" si="16"/>
        <v>0</v>
      </c>
      <c r="L580" s="117">
        <v>893</v>
      </c>
      <c r="M580" s="123">
        <f t="shared" si="17"/>
        <v>5514</v>
      </c>
      <c r="N580" s="110"/>
      <c r="O580" s="118">
        <v>0</v>
      </c>
      <c r="P580" s="118">
        <v>0</v>
      </c>
      <c r="Q580" s="122">
        <v>0.09</v>
      </c>
      <c r="R580" s="122">
        <v>2.8285439308904835E-2</v>
      </c>
      <c r="S580" s="121">
        <v>0</v>
      </c>
      <c r="T580" s="110"/>
      <c r="U580" s="120">
        <v>5638</v>
      </c>
      <c r="V580" s="120">
        <v>0</v>
      </c>
      <c r="W580" s="120">
        <v>0</v>
      </c>
      <c r="X580" s="120">
        <v>1089</v>
      </c>
      <c r="Y580" s="120">
        <v>6727</v>
      </c>
      <c r="Z580" s="119" t="e">
        <f>SUMIF($A$10:$A$938,$A580,$Y$10:$Y$938)+SUMIF('[2]17PJ'!$B$10:$K$889,$A580,'[2]17PJ'!K$10:$K$889)</f>
        <v>#VALUE!</v>
      </c>
      <c r="AB580" s="118">
        <v>0</v>
      </c>
      <c r="AC580" s="118">
        <v>0</v>
      </c>
      <c r="AD580" s="117">
        <v>0</v>
      </c>
      <c r="AE580" s="116"/>
    </row>
    <row r="581" spans="1:31" s="105" customFormat="1" x14ac:dyDescent="0.25">
      <c r="A581" s="125">
        <v>481</v>
      </c>
      <c r="B581" s="125">
        <v>481035220</v>
      </c>
      <c r="C581" s="124" t="s">
        <v>260</v>
      </c>
      <c r="D581" s="125">
        <v>35</v>
      </c>
      <c r="E581" s="124" t="s">
        <v>22</v>
      </c>
      <c r="F581" s="125">
        <v>220</v>
      </c>
      <c r="G581" s="124" t="s">
        <v>42</v>
      </c>
      <c r="H581" s="118">
        <v>6</v>
      </c>
      <c r="I581" s="117">
        <v>9891</v>
      </c>
      <c r="J581" s="117">
        <v>4026</v>
      </c>
      <c r="K581" s="117">
        <f t="shared" si="16"/>
        <v>0</v>
      </c>
      <c r="L581" s="117">
        <v>893</v>
      </c>
      <c r="M581" s="123">
        <f t="shared" si="17"/>
        <v>14810</v>
      </c>
      <c r="N581" s="110"/>
      <c r="O581" s="118">
        <v>0</v>
      </c>
      <c r="P581" s="118">
        <v>0</v>
      </c>
      <c r="Q581" s="122">
        <v>0.09</v>
      </c>
      <c r="R581" s="122">
        <v>1.1758606395051932E-2</v>
      </c>
      <c r="S581" s="121">
        <v>0</v>
      </c>
      <c r="T581" s="110"/>
      <c r="U581" s="120">
        <v>83502</v>
      </c>
      <c r="V581" s="120">
        <v>0</v>
      </c>
      <c r="W581" s="120">
        <v>0</v>
      </c>
      <c r="X581" s="120">
        <v>5358</v>
      </c>
      <c r="Y581" s="120">
        <v>88860</v>
      </c>
      <c r="Z581" s="119" t="e">
        <f>SUMIF($A$10:$A$938,$A581,$Y$10:$Y$938)+SUMIF('[2]17PJ'!$B$10:$K$889,$A581,'[2]17PJ'!K$10:$K$889)</f>
        <v>#VALUE!</v>
      </c>
      <c r="AB581" s="118">
        <v>0</v>
      </c>
      <c r="AC581" s="118">
        <v>0</v>
      </c>
      <c r="AD581" s="117">
        <v>0</v>
      </c>
      <c r="AE581" s="116"/>
    </row>
    <row r="582" spans="1:31" s="105" customFormat="1" x14ac:dyDescent="0.25">
      <c r="A582" s="125">
        <v>481</v>
      </c>
      <c r="B582" s="125">
        <v>481035243</v>
      </c>
      <c r="C582" s="124" t="s">
        <v>260</v>
      </c>
      <c r="D582" s="125">
        <v>35</v>
      </c>
      <c r="E582" s="124" t="s">
        <v>22</v>
      </c>
      <c r="F582" s="125">
        <v>243</v>
      </c>
      <c r="G582" s="124" t="s">
        <v>74</v>
      </c>
      <c r="H582" s="118">
        <v>3</v>
      </c>
      <c r="I582" s="117">
        <v>13489</v>
      </c>
      <c r="J582" s="117">
        <v>3184</v>
      </c>
      <c r="K582" s="117">
        <f t="shared" si="16"/>
        <v>0</v>
      </c>
      <c r="L582" s="117">
        <v>893</v>
      </c>
      <c r="M582" s="123">
        <f t="shared" si="17"/>
        <v>17566</v>
      </c>
      <c r="N582" s="110"/>
      <c r="O582" s="118">
        <v>0</v>
      </c>
      <c r="P582" s="118">
        <v>0</v>
      </c>
      <c r="Q582" s="122">
        <v>0.09</v>
      </c>
      <c r="R582" s="122">
        <v>5.3763165448022874E-3</v>
      </c>
      <c r="S582" s="121">
        <v>0</v>
      </c>
      <c r="T582" s="110"/>
      <c r="U582" s="120">
        <v>50019</v>
      </c>
      <c r="V582" s="120">
        <v>0</v>
      </c>
      <c r="W582" s="120">
        <v>0</v>
      </c>
      <c r="X582" s="120">
        <v>2679</v>
      </c>
      <c r="Y582" s="120">
        <v>52698</v>
      </c>
      <c r="Z582" s="119" t="e">
        <f>SUMIF($A$10:$A$938,$A582,$Y$10:$Y$938)+SUMIF('[2]17PJ'!$B$10:$K$889,$A582,'[2]17PJ'!K$10:$K$889)</f>
        <v>#VALUE!</v>
      </c>
      <c r="AB582" s="118">
        <v>0</v>
      </c>
      <c r="AC582" s="118">
        <v>0</v>
      </c>
      <c r="AD582" s="117">
        <v>0</v>
      </c>
      <c r="AE582" s="116"/>
    </row>
    <row r="583" spans="1:31" s="105" customFormat="1" x14ac:dyDescent="0.25">
      <c r="A583" s="125">
        <v>481</v>
      </c>
      <c r="B583" s="125">
        <v>481035244</v>
      </c>
      <c r="C583" s="124" t="s">
        <v>260</v>
      </c>
      <c r="D583" s="125">
        <v>35</v>
      </c>
      <c r="E583" s="124" t="s">
        <v>22</v>
      </c>
      <c r="F583" s="125">
        <v>244</v>
      </c>
      <c r="G583" s="124" t="s">
        <v>43</v>
      </c>
      <c r="H583" s="118">
        <v>17.439999999999998</v>
      </c>
      <c r="I583" s="117">
        <v>11268</v>
      </c>
      <c r="J583" s="117">
        <v>4566</v>
      </c>
      <c r="K583" s="117">
        <f t="shared" si="16"/>
        <v>0</v>
      </c>
      <c r="L583" s="117">
        <v>893</v>
      </c>
      <c r="M583" s="123">
        <f t="shared" si="17"/>
        <v>16727</v>
      </c>
      <c r="N583" s="110"/>
      <c r="O583" s="118">
        <v>0</v>
      </c>
      <c r="P583" s="118">
        <v>0</v>
      </c>
      <c r="Q583" s="122">
        <v>0.18</v>
      </c>
      <c r="R583" s="122">
        <v>9.1081897987744451E-2</v>
      </c>
      <c r="S583" s="121">
        <v>0</v>
      </c>
      <c r="T583" s="110"/>
      <c r="U583" s="120">
        <v>276144</v>
      </c>
      <c r="V583" s="120">
        <v>0</v>
      </c>
      <c r="W583" s="120">
        <v>0</v>
      </c>
      <c r="X583" s="120">
        <v>15573</v>
      </c>
      <c r="Y583" s="120">
        <v>291717</v>
      </c>
      <c r="Z583" s="119" t="e">
        <f>SUMIF($A$10:$A$938,$A583,$Y$10:$Y$938)+SUMIF('[2]17PJ'!$B$10:$K$889,$A583,'[2]17PJ'!K$10:$K$889)</f>
        <v>#VALUE!</v>
      </c>
      <c r="AB583" s="118">
        <v>0</v>
      </c>
      <c r="AC583" s="118">
        <v>0</v>
      </c>
      <c r="AD583" s="117">
        <v>0</v>
      </c>
      <c r="AE583" s="116"/>
    </row>
    <row r="584" spans="1:31" s="105" customFormat="1" x14ac:dyDescent="0.25">
      <c r="A584" s="125">
        <v>481</v>
      </c>
      <c r="B584" s="125">
        <v>481035248</v>
      </c>
      <c r="C584" s="124" t="s">
        <v>260</v>
      </c>
      <c r="D584" s="125">
        <v>35</v>
      </c>
      <c r="E584" s="124" t="s">
        <v>22</v>
      </c>
      <c r="F584" s="125">
        <v>248</v>
      </c>
      <c r="G584" s="124" t="s">
        <v>30</v>
      </c>
      <c r="H584" s="118">
        <v>1.06</v>
      </c>
      <c r="I584" s="117">
        <v>11521</v>
      </c>
      <c r="J584" s="117">
        <v>1139</v>
      </c>
      <c r="K584" s="117">
        <f t="shared" si="16"/>
        <v>0</v>
      </c>
      <c r="L584" s="117">
        <v>893</v>
      </c>
      <c r="M584" s="123">
        <f t="shared" si="17"/>
        <v>13553</v>
      </c>
      <c r="N584" s="110"/>
      <c r="O584" s="118">
        <v>0</v>
      </c>
      <c r="P584" s="118">
        <v>0</v>
      </c>
      <c r="Q584" s="122">
        <v>0.09</v>
      </c>
      <c r="R584" s="122">
        <v>3.9140350816507199E-2</v>
      </c>
      <c r="S584" s="121">
        <v>0</v>
      </c>
      <c r="T584" s="110"/>
      <c r="U584" s="120">
        <v>13420</v>
      </c>
      <c r="V584" s="120">
        <v>0</v>
      </c>
      <c r="W584" s="120">
        <v>0</v>
      </c>
      <c r="X584" s="120">
        <v>946</v>
      </c>
      <c r="Y584" s="120">
        <v>14366</v>
      </c>
      <c r="Z584" s="119" t="e">
        <f>SUMIF($A$10:$A$938,$A584,$Y$10:$Y$938)+SUMIF('[2]17PJ'!$B$10:$K$889,$A584,'[2]17PJ'!K$10:$K$889)</f>
        <v>#VALUE!</v>
      </c>
      <c r="AB584" s="118">
        <v>0</v>
      </c>
      <c r="AC584" s="118">
        <v>0</v>
      </c>
      <c r="AD584" s="117">
        <v>0</v>
      </c>
      <c r="AE584" s="116"/>
    </row>
    <row r="585" spans="1:31" s="105" customFormat="1" x14ac:dyDescent="0.25">
      <c r="A585" s="125">
        <v>481</v>
      </c>
      <c r="B585" s="125">
        <v>481035285</v>
      </c>
      <c r="C585" s="124" t="s">
        <v>260</v>
      </c>
      <c r="D585" s="125">
        <v>35</v>
      </c>
      <c r="E585" s="124" t="s">
        <v>22</v>
      </c>
      <c r="F585" s="125">
        <v>285</v>
      </c>
      <c r="G585" s="124" t="s">
        <v>44</v>
      </c>
      <c r="H585" s="118">
        <v>2</v>
      </c>
      <c r="I585" s="117">
        <v>10636</v>
      </c>
      <c r="J585" s="117">
        <v>3258</v>
      </c>
      <c r="K585" s="117">
        <f t="shared" si="16"/>
        <v>0</v>
      </c>
      <c r="L585" s="117">
        <v>893</v>
      </c>
      <c r="M585" s="123">
        <f t="shared" si="17"/>
        <v>14787</v>
      </c>
      <c r="N585" s="110"/>
      <c r="O585" s="118">
        <v>0</v>
      </c>
      <c r="P585" s="118">
        <v>0</v>
      </c>
      <c r="Q585" s="122">
        <v>0.09</v>
      </c>
      <c r="R585" s="122">
        <v>2.9773128157862844E-2</v>
      </c>
      <c r="S585" s="121">
        <v>0</v>
      </c>
      <c r="T585" s="110"/>
      <c r="U585" s="120">
        <v>27788</v>
      </c>
      <c r="V585" s="120">
        <v>0</v>
      </c>
      <c r="W585" s="120">
        <v>0</v>
      </c>
      <c r="X585" s="120">
        <v>1786</v>
      </c>
      <c r="Y585" s="120">
        <v>29574</v>
      </c>
      <c r="Z585" s="119" t="e">
        <f>SUMIF($A$10:$A$938,$A585,$Y$10:$Y$938)+SUMIF('[2]17PJ'!$B$10:$K$889,$A585,'[2]17PJ'!K$10:$K$889)</f>
        <v>#VALUE!</v>
      </c>
      <c r="AB585" s="118">
        <v>0</v>
      </c>
      <c r="AC585" s="118">
        <v>0</v>
      </c>
      <c r="AD585" s="117">
        <v>0</v>
      </c>
      <c r="AE585" s="116"/>
    </row>
    <row r="586" spans="1:31" s="105" customFormat="1" x14ac:dyDescent="0.25">
      <c r="A586" s="125">
        <v>481</v>
      </c>
      <c r="B586" s="125">
        <v>481035307</v>
      </c>
      <c r="C586" s="124" t="s">
        <v>260</v>
      </c>
      <c r="D586" s="125">
        <v>35</v>
      </c>
      <c r="E586" s="124" t="s">
        <v>22</v>
      </c>
      <c r="F586" s="125">
        <v>307</v>
      </c>
      <c r="G586" s="124" t="s">
        <v>76</v>
      </c>
      <c r="H586" s="118">
        <v>2</v>
      </c>
      <c r="I586" s="117">
        <v>8727</v>
      </c>
      <c r="J586" s="117">
        <v>3343</v>
      </c>
      <c r="K586" s="117">
        <f t="shared" si="16"/>
        <v>0</v>
      </c>
      <c r="L586" s="117">
        <v>893</v>
      </c>
      <c r="M586" s="123">
        <f t="shared" si="17"/>
        <v>12963</v>
      </c>
      <c r="N586" s="110"/>
      <c r="O586" s="118">
        <v>0</v>
      </c>
      <c r="P586" s="118">
        <v>0</v>
      </c>
      <c r="Q586" s="122">
        <v>0.09</v>
      </c>
      <c r="R586" s="122">
        <v>8.7315142483734912E-3</v>
      </c>
      <c r="S586" s="121">
        <v>0</v>
      </c>
      <c r="T586" s="110"/>
      <c r="U586" s="120">
        <v>24140</v>
      </c>
      <c r="V586" s="120">
        <v>0</v>
      </c>
      <c r="W586" s="120">
        <v>0</v>
      </c>
      <c r="X586" s="120">
        <v>1786</v>
      </c>
      <c r="Y586" s="120">
        <v>25926</v>
      </c>
      <c r="Z586" s="119" t="e">
        <f>SUMIF($A$10:$A$938,$A586,$Y$10:$Y$938)+SUMIF('[2]17PJ'!$B$10:$K$889,$A586,'[2]17PJ'!K$10:$K$889)</f>
        <v>#VALUE!</v>
      </c>
      <c r="AB586" s="118">
        <v>0</v>
      </c>
      <c r="AC586" s="118">
        <v>0</v>
      </c>
      <c r="AD586" s="117">
        <v>0</v>
      </c>
      <c r="AE586" s="116"/>
    </row>
    <row r="587" spans="1:31" s="105" customFormat="1" x14ac:dyDescent="0.25">
      <c r="A587" s="125">
        <v>481</v>
      </c>
      <c r="B587" s="125">
        <v>481035350</v>
      </c>
      <c r="C587" s="124" t="s">
        <v>260</v>
      </c>
      <c r="D587" s="125">
        <v>35</v>
      </c>
      <c r="E587" s="124" t="s">
        <v>22</v>
      </c>
      <c r="F587" s="125">
        <v>350</v>
      </c>
      <c r="G587" s="124" t="s">
        <v>197</v>
      </c>
      <c r="H587" s="118">
        <v>3</v>
      </c>
      <c r="I587" s="117">
        <v>9313</v>
      </c>
      <c r="J587" s="117">
        <v>5460</v>
      </c>
      <c r="K587" s="117">
        <f t="shared" ref="K587:K650" si="18">IFERROR(V587/H587,0)</f>
        <v>0</v>
      </c>
      <c r="L587" s="117">
        <v>893</v>
      </c>
      <c r="M587" s="123">
        <f t="shared" ref="M587:M650" si="19">SUM(I587:L587)</f>
        <v>15666</v>
      </c>
      <c r="N587" s="110"/>
      <c r="O587" s="118">
        <v>0</v>
      </c>
      <c r="P587" s="118">
        <v>0</v>
      </c>
      <c r="Q587" s="122">
        <v>0.09</v>
      </c>
      <c r="R587" s="122">
        <v>2.3892725026822693E-2</v>
      </c>
      <c r="S587" s="121">
        <v>0</v>
      </c>
      <c r="T587" s="110"/>
      <c r="U587" s="120">
        <v>44319</v>
      </c>
      <c r="V587" s="120">
        <v>0</v>
      </c>
      <c r="W587" s="120">
        <v>0</v>
      </c>
      <c r="X587" s="120">
        <v>2679</v>
      </c>
      <c r="Y587" s="120">
        <v>46998</v>
      </c>
      <c r="Z587" s="119" t="e">
        <f>SUMIF($A$10:$A$938,$A587,$Y$10:$Y$938)+SUMIF('[2]17PJ'!$B$10:$K$889,$A587,'[2]17PJ'!K$10:$K$889)</f>
        <v>#VALUE!</v>
      </c>
      <c r="AB587" s="118">
        <v>0</v>
      </c>
      <c r="AC587" s="118">
        <v>0</v>
      </c>
      <c r="AD587" s="117">
        <v>0</v>
      </c>
      <c r="AE587" s="116"/>
    </row>
    <row r="588" spans="1:31" s="105" customFormat="1" x14ac:dyDescent="0.25">
      <c r="A588" s="125">
        <v>481</v>
      </c>
      <c r="B588" s="125">
        <v>481035780</v>
      </c>
      <c r="C588" s="124" t="s">
        <v>260</v>
      </c>
      <c r="D588" s="125">
        <v>35</v>
      </c>
      <c r="E588" s="124" t="s">
        <v>22</v>
      </c>
      <c r="F588" s="125">
        <v>780</v>
      </c>
      <c r="G588" s="124" t="s">
        <v>261</v>
      </c>
      <c r="H588" s="118">
        <v>1</v>
      </c>
      <c r="I588" s="117">
        <v>9004</v>
      </c>
      <c r="J588" s="117">
        <v>1484</v>
      </c>
      <c r="K588" s="117">
        <f t="shared" si="18"/>
        <v>0</v>
      </c>
      <c r="L588" s="117">
        <v>893</v>
      </c>
      <c r="M588" s="123">
        <f t="shared" si="19"/>
        <v>11381</v>
      </c>
      <c r="N588" s="110"/>
      <c r="O588" s="118">
        <v>0</v>
      </c>
      <c r="P588" s="118">
        <v>0</v>
      </c>
      <c r="Q588" s="122">
        <v>0.09</v>
      </c>
      <c r="R588" s="122">
        <v>1.3054632197041003E-2</v>
      </c>
      <c r="S588" s="121">
        <v>0</v>
      </c>
      <c r="T588" s="110"/>
      <c r="U588" s="120">
        <v>10488</v>
      </c>
      <c r="V588" s="120">
        <v>0</v>
      </c>
      <c r="W588" s="120">
        <v>0</v>
      </c>
      <c r="X588" s="120">
        <v>893</v>
      </c>
      <c r="Y588" s="120">
        <v>11381</v>
      </c>
      <c r="Z588" s="119" t="e">
        <f>SUMIF($A$10:$A$938,$A588,$Y$10:$Y$938)+SUMIF('[2]17PJ'!$B$10:$K$889,$A588,'[2]17PJ'!K$10:$K$889)</f>
        <v>#VALUE!</v>
      </c>
      <c r="AB588" s="118">
        <v>0</v>
      </c>
      <c r="AC588" s="118">
        <v>0</v>
      </c>
      <c r="AD588" s="117">
        <v>0</v>
      </c>
      <c r="AE588" s="116"/>
    </row>
    <row r="589" spans="1:31" s="105" customFormat="1" x14ac:dyDescent="0.25">
      <c r="A589" s="125">
        <v>482</v>
      </c>
      <c r="B589" s="125">
        <v>482204007</v>
      </c>
      <c r="C589" s="124" t="s">
        <v>262</v>
      </c>
      <c r="D589" s="125">
        <v>204</v>
      </c>
      <c r="E589" s="124" t="s">
        <v>263</v>
      </c>
      <c r="F589" s="125">
        <v>7</v>
      </c>
      <c r="G589" s="124" t="s">
        <v>224</v>
      </c>
      <c r="H589" s="118">
        <v>42.980000000000004</v>
      </c>
      <c r="I589" s="117">
        <v>8394</v>
      </c>
      <c r="J589" s="117">
        <v>3268</v>
      </c>
      <c r="K589" s="117">
        <f t="shared" si="18"/>
        <v>0</v>
      </c>
      <c r="L589" s="117">
        <v>893</v>
      </c>
      <c r="M589" s="123">
        <f t="shared" si="19"/>
        <v>12555</v>
      </c>
      <c r="N589" s="110"/>
      <c r="O589" s="118">
        <v>0</v>
      </c>
      <c r="P589" s="118">
        <v>0</v>
      </c>
      <c r="Q589" s="122">
        <v>0.09</v>
      </c>
      <c r="R589" s="122">
        <v>1.6182902834597335E-2</v>
      </c>
      <c r="S589" s="121">
        <v>0</v>
      </c>
      <c r="T589" s="110"/>
      <c r="U589" s="120">
        <v>501233</v>
      </c>
      <c r="V589" s="120">
        <v>0</v>
      </c>
      <c r="W589" s="120">
        <v>0</v>
      </c>
      <c r="X589" s="120">
        <v>38381</v>
      </c>
      <c r="Y589" s="120">
        <v>539614</v>
      </c>
      <c r="Z589" s="119" t="e">
        <f>SUMIF($A$10:$A$938,$A589,$Y$10:$Y$938)+SUMIF('[2]17PJ'!$B$10:$K$889,$A589,'[2]17PJ'!K$10:$K$889)</f>
        <v>#VALUE!</v>
      </c>
      <c r="AB589" s="118">
        <v>0</v>
      </c>
      <c r="AC589" s="118">
        <v>0</v>
      </c>
      <c r="AD589" s="117">
        <v>0</v>
      </c>
      <c r="AE589" s="116"/>
    </row>
    <row r="590" spans="1:31" s="105" customFormat="1" x14ac:dyDescent="0.25">
      <c r="A590" s="125">
        <v>482</v>
      </c>
      <c r="B590" s="125">
        <v>482204105</v>
      </c>
      <c r="C590" s="124" t="s">
        <v>262</v>
      </c>
      <c r="D590" s="125">
        <v>204</v>
      </c>
      <c r="E590" s="124" t="s">
        <v>263</v>
      </c>
      <c r="F590" s="125">
        <v>105</v>
      </c>
      <c r="G590" s="124" t="s">
        <v>264</v>
      </c>
      <c r="H590" s="118">
        <v>2</v>
      </c>
      <c r="I590" s="117">
        <v>8450</v>
      </c>
      <c r="J590" s="117">
        <v>2913</v>
      </c>
      <c r="K590" s="117">
        <f t="shared" si="18"/>
        <v>0</v>
      </c>
      <c r="L590" s="117">
        <v>893</v>
      </c>
      <c r="M590" s="123">
        <f t="shared" si="19"/>
        <v>12256</v>
      </c>
      <c r="N590" s="110"/>
      <c r="O590" s="118">
        <v>0</v>
      </c>
      <c r="P590" s="118">
        <v>0</v>
      </c>
      <c r="Q590" s="122">
        <v>0.09</v>
      </c>
      <c r="R590" s="122">
        <v>2.0246270880346028E-3</v>
      </c>
      <c r="S590" s="121">
        <v>0</v>
      </c>
      <c r="T590" s="110"/>
      <c r="U590" s="120">
        <v>22726</v>
      </c>
      <c r="V590" s="120">
        <v>0</v>
      </c>
      <c r="W590" s="120">
        <v>0</v>
      </c>
      <c r="X590" s="120">
        <v>1786</v>
      </c>
      <c r="Y590" s="120">
        <v>24512</v>
      </c>
      <c r="Z590" s="119" t="e">
        <f>SUMIF($A$10:$A$938,$A590,$Y$10:$Y$938)+SUMIF('[2]17PJ'!$B$10:$K$889,$A590,'[2]17PJ'!K$10:$K$889)</f>
        <v>#VALUE!</v>
      </c>
      <c r="AB590" s="118">
        <v>0</v>
      </c>
      <c r="AC590" s="118">
        <v>0</v>
      </c>
      <c r="AD590" s="117">
        <v>0</v>
      </c>
      <c r="AE590" s="116"/>
    </row>
    <row r="591" spans="1:31" s="105" customFormat="1" x14ac:dyDescent="0.25">
      <c r="A591" s="125">
        <v>482</v>
      </c>
      <c r="B591" s="125">
        <v>482204204</v>
      </c>
      <c r="C591" s="124" t="s">
        <v>262</v>
      </c>
      <c r="D591" s="125">
        <v>204</v>
      </c>
      <c r="E591" s="124" t="s">
        <v>263</v>
      </c>
      <c r="F591" s="125">
        <v>204</v>
      </c>
      <c r="G591" s="124" t="s">
        <v>263</v>
      </c>
      <c r="H591" s="118">
        <v>164.16000000000003</v>
      </c>
      <c r="I591" s="117">
        <v>8481</v>
      </c>
      <c r="J591" s="117">
        <v>5004</v>
      </c>
      <c r="K591" s="117">
        <f t="shared" si="18"/>
        <v>0</v>
      </c>
      <c r="L591" s="117">
        <v>893</v>
      </c>
      <c r="M591" s="123">
        <f t="shared" si="19"/>
        <v>14378</v>
      </c>
      <c r="N591" s="110"/>
      <c r="O591" s="118">
        <v>0</v>
      </c>
      <c r="P591" s="118">
        <v>0</v>
      </c>
      <c r="Q591" s="122">
        <v>0.09</v>
      </c>
      <c r="R591" s="122">
        <v>5.9898078336260173E-2</v>
      </c>
      <c r="S591" s="121">
        <v>0</v>
      </c>
      <c r="T591" s="110"/>
      <c r="U591" s="120">
        <v>2213697</v>
      </c>
      <c r="V591" s="120">
        <v>0</v>
      </c>
      <c r="W591" s="120">
        <v>0</v>
      </c>
      <c r="X591" s="120">
        <v>146595</v>
      </c>
      <c r="Y591" s="120">
        <v>2360292</v>
      </c>
      <c r="Z591" s="119" t="e">
        <f>SUMIF($A$10:$A$938,$A591,$Y$10:$Y$938)+SUMIF('[2]17PJ'!$B$10:$K$889,$A591,'[2]17PJ'!K$10:$K$889)</f>
        <v>#VALUE!</v>
      </c>
      <c r="AB591" s="118">
        <v>0</v>
      </c>
      <c r="AC591" s="118">
        <v>0</v>
      </c>
      <c r="AD591" s="117">
        <v>0</v>
      </c>
      <c r="AE591" s="116"/>
    </row>
    <row r="592" spans="1:31" s="105" customFormat="1" x14ac:dyDescent="0.25">
      <c r="A592" s="125">
        <v>482</v>
      </c>
      <c r="B592" s="125">
        <v>482204211</v>
      </c>
      <c r="C592" s="124" t="s">
        <v>262</v>
      </c>
      <c r="D592" s="125">
        <v>204</v>
      </c>
      <c r="E592" s="124" t="s">
        <v>263</v>
      </c>
      <c r="F592" s="125">
        <v>211</v>
      </c>
      <c r="G592" s="124" t="s">
        <v>80</v>
      </c>
      <c r="H592" s="118">
        <v>1</v>
      </c>
      <c r="I592" s="117">
        <v>8094</v>
      </c>
      <c r="J592" s="117">
        <v>1452</v>
      </c>
      <c r="K592" s="117">
        <f t="shared" si="18"/>
        <v>0</v>
      </c>
      <c r="L592" s="117">
        <v>893</v>
      </c>
      <c r="M592" s="123">
        <f t="shared" si="19"/>
        <v>10439</v>
      </c>
      <c r="N592" s="110"/>
      <c r="O592" s="118">
        <v>0</v>
      </c>
      <c r="P592" s="118">
        <v>0</v>
      </c>
      <c r="Q592" s="122">
        <v>0.09</v>
      </c>
      <c r="R592" s="122">
        <v>2.0265210906566032E-3</v>
      </c>
      <c r="S592" s="121">
        <v>0</v>
      </c>
      <c r="T592" s="110"/>
      <c r="U592" s="120">
        <v>9546</v>
      </c>
      <c r="V592" s="120">
        <v>0</v>
      </c>
      <c r="W592" s="120">
        <v>0</v>
      </c>
      <c r="X592" s="120">
        <v>893</v>
      </c>
      <c r="Y592" s="120">
        <v>10439</v>
      </c>
      <c r="Z592" s="119" t="e">
        <f>SUMIF($A$10:$A$938,$A592,$Y$10:$Y$938)+SUMIF('[2]17PJ'!$B$10:$K$889,$A592,'[2]17PJ'!K$10:$K$889)</f>
        <v>#VALUE!</v>
      </c>
      <c r="AB592" s="118">
        <v>0</v>
      </c>
      <c r="AC592" s="118">
        <v>0</v>
      </c>
      <c r="AD592" s="117">
        <v>0</v>
      </c>
      <c r="AE592" s="116"/>
    </row>
    <row r="593" spans="1:31" s="105" customFormat="1" x14ac:dyDescent="0.25">
      <c r="A593" s="125">
        <v>482</v>
      </c>
      <c r="B593" s="125">
        <v>482204705</v>
      </c>
      <c r="C593" s="124" t="s">
        <v>262</v>
      </c>
      <c r="D593" s="125">
        <v>204</v>
      </c>
      <c r="E593" s="124" t="s">
        <v>263</v>
      </c>
      <c r="F593" s="125">
        <v>705</v>
      </c>
      <c r="G593" s="124" t="s">
        <v>551</v>
      </c>
      <c r="H593" s="118">
        <v>1</v>
      </c>
      <c r="I593" s="117">
        <v>10089</v>
      </c>
      <c r="J593" s="117">
        <v>6133</v>
      </c>
      <c r="K593" s="117">
        <f t="shared" si="18"/>
        <v>0</v>
      </c>
      <c r="L593" s="117">
        <v>893</v>
      </c>
      <c r="M593" s="123">
        <f t="shared" si="19"/>
        <v>17115</v>
      </c>
      <c r="N593" s="110"/>
      <c r="O593" s="118">
        <v>0</v>
      </c>
      <c r="P593" s="118">
        <v>0</v>
      </c>
      <c r="Q593" s="122">
        <v>0.09</v>
      </c>
      <c r="R593" s="122">
        <v>1.5223772659579567E-3</v>
      </c>
      <c r="S593" s="121">
        <v>0</v>
      </c>
      <c r="T593" s="110"/>
      <c r="U593" s="120">
        <v>16222</v>
      </c>
      <c r="V593" s="120">
        <v>0</v>
      </c>
      <c r="W593" s="120">
        <v>0</v>
      </c>
      <c r="X593" s="120">
        <v>893</v>
      </c>
      <c r="Y593" s="120">
        <v>17115</v>
      </c>
      <c r="Z593" s="119" t="e">
        <f>SUMIF($A$10:$A$938,$A593,$Y$10:$Y$938)+SUMIF('[2]17PJ'!$B$10:$K$889,$A593,'[2]17PJ'!K$10:$K$889)</f>
        <v>#VALUE!</v>
      </c>
      <c r="AB593" s="118">
        <v>0</v>
      </c>
      <c r="AC593" s="118">
        <v>0</v>
      </c>
      <c r="AD593" s="117">
        <v>0</v>
      </c>
      <c r="AE593" s="116"/>
    </row>
    <row r="594" spans="1:31" s="105" customFormat="1" x14ac:dyDescent="0.25">
      <c r="A594" s="125">
        <v>482</v>
      </c>
      <c r="B594" s="125">
        <v>482204745</v>
      </c>
      <c r="C594" s="124" t="s">
        <v>262</v>
      </c>
      <c r="D594" s="125">
        <v>204</v>
      </c>
      <c r="E594" s="124" t="s">
        <v>263</v>
      </c>
      <c r="F594" s="125">
        <v>745</v>
      </c>
      <c r="G594" s="124" t="s">
        <v>225</v>
      </c>
      <c r="H594" s="118">
        <v>24</v>
      </c>
      <c r="I594" s="117">
        <v>8732</v>
      </c>
      <c r="J594" s="117">
        <v>3971</v>
      </c>
      <c r="K594" s="117">
        <f t="shared" si="18"/>
        <v>0</v>
      </c>
      <c r="L594" s="117">
        <v>893</v>
      </c>
      <c r="M594" s="123">
        <f t="shared" si="19"/>
        <v>13596</v>
      </c>
      <c r="N594" s="110"/>
      <c r="O594" s="118">
        <v>0</v>
      </c>
      <c r="P594" s="118">
        <v>0</v>
      </c>
      <c r="Q594" s="122">
        <v>0.09</v>
      </c>
      <c r="R594" s="122">
        <v>9.8084247744160049E-3</v>
      </c>
      <c r="S594" s="121">
        <v>0</v>
      </c>
      <c r="T594" s="110"/>
      <c r="U594" s="120">
        <v>304872</v>
      </c>
      <c r="V594" s="120">
        <v>0</v>
      </c>
      <c r="W594" s="120">
        <v>0</v>
      </c>
      <c r="X594" s="120">
        <v>21432</v>
      </c>
      <c r="Y594" s="120">
        <v>326304</v>
      </c>
      <c r="Z594" s="119" t="e">
        <f>SUMIF($A$10:$A$938,$A594,$Y$10:$Y$938)+SUMIF('[2]17PJ'!$B$10:$K$889,$A594,'[2]17PJ'!K$10:$K$889)</f>
        <v>#VALUE!</v>
      </c>
      <c r="AB594" s="118">
        <v>0</v>
      </c>
      <c r="AC594" s="118">
        <v>0</v>
      </c>
      <c r="AD594" s="117">
        <v>0</v>
      </c>
      <c r="AE594" s="116"/>
    </row>
    <row r="595" spans="1:31" s="105" customFormat="1" x14ac:dyDescent="0.25">
      <c r="A595" s="125">
        <v>482</v>
      </c>
      <c r="B595" s="125">
        <v>482204773</v>
      </c>
      <c r="C595" s="124" t="s">
        <v>262</v>
      </c>
      <c r="D595" s="125">
        <v>204</v>
      </c>
      <c r="E595" s="124" t="s">
        <v>263</v>
      </c>
      <c r="F595" s="125">
        <v>773</v>
      </c>
      <c r="G595" s="124" t="s">
        <v>265</v>
      </c>
      <c r="H595" s="118">
        <v>52.86</v>
      </c>
      <c r="I595" s="117">
        <v>9134</v>
      </c>
      <c r="J595" s="117">
        <v>4250</v>
      </c>
      <c r="K595" s="117">
        <f t="shared" si="18"/>
        <v>0</v>
      </c>
      <c r="L595" s="117">
        <v>893</v>
      </c>
      <c r="M595" s="123">
        <f t="shared" si="19"/>
        <v>14277</v>
      </c>
      <c r="N595" s="110"/>
      <c r="O595" s="118">
        <v>0</v>
      </c>
      <c r="P595" s="118">
        <v>0</v>
      </c>
      <c r="Q595" s="122">
        <v>0.09</v>
      </c>
      <c r="R595" s="122">
        <v>1.900942328893308E-2</v>
      </c>
      <c r="S595" s="121">
        <v>0</v>
      </c>
      <c r="T595" s="110"/>
      <c r="U595" s="120">
        <v>707478</v>
      </c>
      <c r="V595" s="120">
        <v>0</v>
      </c>
      <c r="W595" s="120">
        <v>0</v>
      </c>
      <c r="X595" s="120">
        <v>47204</v>
      </c>
      <c r="Y595" s="120">
        <v>754682</v>
      </c>
      <c r="Z595" s="119" t="e">
        <f>SUMIF($A$10:$A$938,$A595,$Y$10:$Y$938)+SUMIF('[2]17PJ'!$B$10:$K$889,$A595,'[2]17PJ'!K$10:$K$889)</f>
        <v>#VALUE!</v>
      </c>
      <c r="AB595" s="118">
        <v>0</v>
      </c>
      <c r="AC595" s="118">
        <v>0</v>
      </c>
      <c r="AD595" s="117">
        <v>0</v>
      </c>
      <c r="AE595" s="116"/>
    </row>
    <row r="596" spans="1:31" s="105" customFormat="1" x14ac:dyDescent="0.25">
      <c r="A596" s="125">
        <v>483</v>
      </c>
      <c r="B596" s="125">
        <v>483239020</v>
      </c>
      <c r="C596" s="124" t="s">
        <v>266</v>
      </c>
      <c r="D596" s="125">
        <v>239</v>
      </c>
      <c r="E596" s="124" t="s">
        <v>267</v>
      </c>
      <c r="F596" s="125">
        <v>20</v>
      </c>
      <c r="G596" s="124" t="s">
        <v>142</v>
      </c>
      <c r="H596" s="118">
        <v>2</v>
      </c>
      <c r="I596" s="117">
        <v>8696</v>
      </c>
      <c r="J596" s="117">
        <v>2515</v>
      </c>
      <c r="K596" s="117">
        <f t="shared" si="18"/>
        <v>0</v>
      </c>
      <c r="L596" s="117">
        <v>893</v>
      </c>
      <c r="M596" s="123">
        <f t="shared" si="19"/>
        <v>12104</v>
      </c>
      <c r="N596" s="110"/>
      <c r="O596" s="118">
        <v>0</v>
      </c>
      <c r="P596" s="118">
        <v>0</v>
      </c>
      <c r="Q596" s="122">
        <v>0.09</v>
      </c>
      <c r="R596" s="122">
        <v>3.557826066077191E-2</v>
      </c>
      <c r="S596" s="121">
        <v>0</v>
      </c>
      <c r="T596" s="110"/>
      <c r="U596" s="120">
        <v>22422</v>
      </c>
      <c r="V596" s="120">
        <v>0</v>
      </c>
      <c r="W596" s="120">
        <v>0</v>
      </c>
      <c r="X596" s="120">
        <v>1786</v>
      </c>
      <c r="Y596" s="120">
        <v>24208</v>
      </c>
      <c r="Z596" s="119" t="e">
        <f>SUMIF($A$10:$A$938,$A596,$Y$10:$Y$938)+SUMIF('[2]17PJ'!$B$10:$K$889,$A596,'[2]17PJ'!K$10:$K$889)</f>
        <v>#VALUE!</v>
      </c>
      <c r="AB596" s="118">
        <v>0</v>
      </c>
      <c r="AC596" s="118">
        <v>0</v>
      </c>
      <c r="AD596" s="117">
        <v>0</v>
      </c>
      <c r="AE596" s="116"/>
    </row>
    <row r="597" spans="1:31" s="105" customFormat="1" x14ac:dyDescent="0.25">
      <c r="A597" s="125">
        <v>483</v>
      </c>
      <c r="B597" s="125">
        <v>483239036</v>
      </c>
      <c r="C597" s="124" t="s">
        <v>266</v>
      </c>
      <c r="D597" s="125">
        <v>239</v>
      </c>
      <c r="E597" s="124" t="s">
        <v>267</v>
      </c>
      <c r="F597" s="125">
        <v>36</v>
      </c>
      <c r="G597" s="124" t="s">
        <v>143</v>
      </c>
      <c r="H597" s="118">
        <v>21.869999999999997</v>
      </c>
      <c r="I597" s="117">
        <v>9840</v>
      </c>
      <c r="J597" s="117">
        <v>4333</v>
      </c>
      <c r="K597" s="117">
        <f t="shared" si="18"/>
        <v>0</v>
      </c>
      <c r="L597" s="117">
        <v>893</v>
      </c>
      <c r="M597" s="123">
        <f t="shared" si="19"/>
        <v>15066</v>
      </c>
      <c r="N597" s="110"/>
      <c r="O597" s="118">
        <v>0</v>
      </c>
      <c r="P597" s="118">
        <v>0</v>
      </c>
      <c r="Q597" s="122">
        <v>0.09</v>
      </c>
      <c r="R597" s="122">
        <v>6.4194127397029788E-2</v>
      </c>
      <c r="S597" s="121">
        <v>0</v>
      </c>
      <c r="T597" s="110"/>
      <c r="U597" s="120">
        <v>309963</v>
      </c>
      <c r="V597" s="120">
        <v>0</v>
      </c>
      <c r="W597" s="120">
        <v>0</v>
      </c>
      <c r="X597" s="120">
        <v>19530</v>
      </c>
      <c r="Y597" s="120">
        <v>329493</v>
      </c>
      <c r="Z597" s="119" t="e">
        <f>SUMIF($A$10:$A$938,$A597,$Y$10:$Y$938)+SUMIF('[2]17PJ'!$B$10:$K$889,$A597,'[2]17PJ'!K$10:$K$889)</f>
        <v>#VALUE!</v>
      </c>
      <c r="AB597" s="118">
        <v>0</v>
      </c>
      <c r="AC597" s="118">
        <v>0</v>
      </c>
      <c r="AD597" s="117">
        <v>0</v>
      </c>
      <c r="AE597" s="116"/>
    </row>
    <row r="598" spans="1:31" s="105" customFormat="1" x14ac:dyDescent="0.25">
      <c r="A598" s="125">
        <v>483</v>
      </c>
      <c r="B598" s="125">
        <v>483239052</v>
      </c>
      <c r="C598" s="124" t="s">
        <v>266</v>
      </c>
      <c r="D598" s="125">
        <v>239</v>
      </c>
      <c r="E598" s="124" t="s">
        <v>267</v>
      </c>
      <c r="F598" s="125">
        <v>52</v>
      </c>
      <c r="G598" s="124" t="s">
        <v>268</v>
      </c>
      <c r="H598" s="118">
        <v>31.54</v>
      </c>
      <c r="I598" s="117">
        <v>10011</v>
      </c>
      <c r="J598" s="117">
        <v>3050</v>
      </c>
      <c r="K598" s="117">
        <f t="shared" si="18"/>
        <v>0</v>
      </c>
      <c r="L598" s="117">
        <v>893</v>
      </c>
      <c r="M598" s="123">
        <f t="shared" si="19"/>
        <v>13954</v>
      </c>
      <c r="N598" s="110"/>
      <c r="O598" s="118">
        <v>0</v>
      </c>
      <c r="P598" s="118">
        <v>0</v>
      </c>
      <c r="Q598" s="122">
        <v>0.09</v>
      </c>
      <c r="R598" s="122">
        <v>2.6305424683999615E-2</v>
      </c>
      <c r="S598" s="121">
        <v>0</v>
      </c>
      <c r="T598" s="110"/>
      <c r="U598" s="120">
        <v>411944</v>
      </c>
      <c r="V598" s="120">
        <v>0</v>
      </c>
      <c r="W598" s="120">
        <v>0</v>
      </c>
      <c r="X598" s="120">
        <v>28165</v>
      </c>
      <c r="Y598" s="120">
        <v>440109</v>
      </c>
      <c r="Z598" s="119" t="e">
        <f>SUMIF($A$10:$A$938,$A598,$Y$10:$Y$938)+SUMIF('[2]17PJ'!$B$10:$K$889,$A598,'[2]17PJ'!K$10:$K$889)</f>
        <v>#VALUE!</v>
      </c>
      <c r="AB598" s="118">
        <v>0</v>
      </c>
      <c r="AC598" s="118">
        <v>0</v>
      </c>
      <c r="AD598" s="117">
        <v>0</v>
      </c>
      <c r="AE598" s="116"/>
    </row>
    <row r="599" spans="1:31" s="105" customFormat="1" x14ac:dyDescent="0.25">
      <c r="A599" s="125">
        <v>483</v>
      </c>
      <c r="B599" s="125">
        <v>483239082</v>
      </c>
      <c r="C599" s="124" t="s">
        <v>266</v>
      </c>
      <c r="D599" s="125">
        <v>239</v>
      </c>
      <c r="E599" s="124" t="s">
        <v>267</v>
      </c>
      <c r="F599" s="125">
        <v>82</v>
      </c>
      <c r="G599" s="124" t="s">
        <v>269</v>
      </c>
      <c r="H599" s="118">
        <v>3.85</v>
      </c>
      <c r="I599" s="117">
        <v>12956</v>
      </c>
      <c r="J599" s="117">
        <v>4142</v>
      </c>
      <c r="K599" s="117">
        <f t="shared" si="18"/>
        <v>0</v>
      </c>
      <c r="L599" s="117">
        <v>893</v>
      </c>
      <c r="M599" s="123">
        <f t="shared" si="19"/>
        <v>17991</v>
      </c>
      <c r="N599" s="110"/>
      <c r="O599" s="118">
        <v>0</v>
      </c>
      <c r="P599" s="118">
        <v>0</v>
      </c>
      <c r="Q599" s="122">
        <v>0.09</v>
      </c>
      <c r="R599" s="122">
        <v>4.5134997656821859E-3</v>
      </c>
      <c r="S599" s="121">
        <v>0</v>
      </c>
      <c r="T599" s="110"/>
      <c r="U599" s="120">
        <v>65827</v>
      </c>
      <c r="V599" s="120">
        <v>0</v>
      </c>
      <c r="W599" s="120">
        <v>0</v>
      </c>
      <c r="X599" s="120">
        <v>3438</v>
      </c>
      <c r="Y599" s="120">
        <v>69265</v>
      </c>
      <c r="Z599" s="119" t="e">
        <f>SUMIF($A$10:$A$938,$A599,$Y$10:$Y$938)+SUMIF('[2]17PJ'!$B$10:$K$889,$A599,'[2]17PJ'!K$10:$K$889)</f>
        <v>#VALUE!</v>
      </c>
      <c r="AB599" s="118">
        <v>0</v>
      </c>
      <c r="AC599" s="118">
        <v>0</v>
      </c>
      <c r="AD599" s="117">
        <v>0</v>
      </c>
      <c r="AE599" s="116"/>
    </row>
    <row r="600" spans="1:31" s="105" customFormat="1" x14ac:dyDescent="0.25">
      <c r="A600" s="125">
        <v>483</v>
      </c>
      <c r="B600" s="125">
        <v>483239096</v>
      </c>
      <c r="C600" s="124" t="s">
        <v>266</v>
      </c>
      <c r="D600" s="125">
        <v>239</v>
      </c>
      <c r="E600" s="124" t="s">
        <v>267</v>
      </c>
      <c r="F600" s="125">
        <v>96</v>
      </c>
      <c r="G600" s="124" t="s">
        <v>234</v>
      </c>
      <c r="H600" s="118">
        <v>1</v>
      </c>
      <c r="I600" s="117">
        <v>10079</v>
      </c>
      <c r="J600" s="117">
        <v>5449</v>
      </c>
      <c r="K600" s="117">
        <f t="shared" si="18"/>
        <v>0</v>
      </c>
      <c r="L600" s="117">
        <v>893</v>
      </c>
      <c r="M600" s="123">
        <f t="shared" si="19"/>
        <v>16421</v>
      </c>
      <c r="N600" s="110"/>
      <c r="O600" s="118">
        <v>0</v>
      </c>
      <c r="P600" s="118">
        <v>0</v>
      </c>
      <c r="Q600" s="122">
        <v>0.09</v>
      </c>
      <c r="R600" s="122">
        <v>2.0699154414389076E-2</v>
      </c>
      <c r="S600" s="121">
        <v>0</v>
      </c>
      <c r="T600" s="110"/>
      <c r="U600" s="120">
        <v>15528</v>
      </c>
      <c r="V600" s="120">
        <v>0</v>
      </c>
      <c r="W600" s="120">
        <v>0</v>
      </c>
      <c r="X600" s="120">
        <v>893</v>
      </c>
      <c r="Y600" s="120">
        <v>16421</v>
      </c>
      <c r="Z600" s="119" t="e">
        <f>SUMIF($A$10:$A$938,$A600,$Y$10:$Y$938)+SUMIF('[2]17PJ'!$B$10:$K$889,$A600,'[2]17PJ'!K$10:$K$889)</f>
        <v>#VALUE!</v>
      </c>
      <c r="AB600" s="118">
        <v>0</v>
      </c>
      <c r="AC600" s="118">
        <v>0</v>
      </c>
      <c r="AD600" s="117">
        <v>0</v>
      </c>
      <c r="AE600" s="116"/>
    </row>
    <row r="601" spans="1:31" s="105" customFormat="1" x14ac:dyDescent="0.25">
      <c r="A601" s="125">
        <v>483</v>
      </c>
      <c r="B601" s="125">
        <v>483239118</v>
      </c>
      <c r="C601" s="124" t="s">
        <v>266</v>
      </c>
      <c r="D601" s="125">
        <v>239</v>
      </c>
      <c r="E601" s="124" t="s">
        <v>267</v>
      </c>
      <c r="F601" s="125">
        <v>118</v>
      </c>
      <c r="G601" s="124" t="s">
        <v>270</v>
      </c>
      <c r="H601" s="118">
        <v>1</v>
      </c>
      <c r="I601" s="117">
        <v>12643</v>
      </c>
      <c r="J601" s="117">
        <v>2941</v>
      </c>
      <c r="K601" s="117">
        <f t="shared" si="18"/>
        <v>0</v>
      </c>
      <c r="L601" s="117">
        <v>893</v>
      </c>
      <c r="M601" s="123">
        <f t="shared" si="19"/>
        <v>16477</v>
      </c>
      <c r="N601" s="110"/>
      <c r="O601" s="118">
        <v>0</v>
      </c>
      <c r="P601" s="118">
        <v>0</v>
      </c>
      <c r="Q601" s="122">
        <v>0.09</v>
      </c>
      <c r="R601" s="122">
        <v>0</v>
      </c>
      <c r="S601" s="121">
        <v>0</v>
      </c>
      <c r="T601" s="110"/>
      <c r="U601" s="120">
        <v>15584</v>
      </c>
      <c r="V601" s="120">
        <v>0</v>
      </c>
      <c r="W601" s="120">
        <v>0</v>
      </c>
      <c r="X601" s="120">
        <v>893</v>
      </c>
      <c r="Y601" s="120">
        <v>16477</v>
      </c>
      <c r="Z601" s="119" t="e">
        <f>SUMIF($A$10:$A$938,$A601,$Y$10:$Y$938)+SUMIF('[2]17PJ'!$B$10:$K$889,$A601,'[2]17PJ'!K$10:$K$889)</f>
        <v>#VALUE!</v>
      </c>
      <c r="AB601" s="118">
        <v>0</v>
      </c>
      <c r="AC601" s="118">
        <v>0</v>
      </c>
      <c r="AD601" s="117">
        <v>0</v>
      </c>
      <c r="AE601" s="116"/>
    </row>
    <row r="602" spans="1:31" s="105" customFormat="1" x14ac:dyDescent="0.25">
      <c r="A602" s="125">
        <v>483</v>
      </c>
      <c r="B602" s="125">
        <v>483239145</v>
      </c>
      <c r="C602" s="124" t="s">
        <v>266</v>
      </c>
      <c r="D602" s="125">
        <v>239</v>
      </c>
      <c r="E602" s="124" t="s">
        <v>267</v>
      </c>
      <c r="F602" s="125">
        <v>145</v>
      </c>
      <c r="G602" s="124" t="s">
        <v>271</v>
      </c>
      <c r="H602" s="118">
        <v>5.13</v>
      </c>
      <c r="I602" s="117">
        <v>10669</v>
      </c>
      <c r="J602" s="117">
        <v>3235</v>
      </c>
      <c r="K602" s="117">
        <f t="shared" si="18"/>
        <v>0</v>
      </c>
      <c r="L602" s="117">
        <v>893</v>
      </c>
      <c r="M602" s="123">
        <f t="shared" si="19"/>
        <v>14797</v>
      </c>
      <c r="N602" s="110"/>
      <c r="O602" s="118">
        <v>0</v>
      </c>
      <c r="P602" s="118">
        <v>0</v>
      </c>
      <c r="Q602" s="122">
        <v>0.09</v>
      </c>
      <c r="R602" s="122">
        <v>8.1247182578174544E-3</v>
      </c>
      <c r="S602" s="121">
        <v>0</v>
      </c>
      <c r="T602" s="110"/>
      <c r="U602" s="120">
        <v>71328</v>
      </c>
      <c r="V602" s="120">
        <v>0</v>
      </c>
      <c r="W602" s="120">
        <v>0</v>
      </c>
      <c r="X602" s="120">
        <v>4581</v>
      </c>
      <c r="Y602" s="120">
        <v>75909</v>
      </c>
      <c r="Z602" s="119" t="e">
        <f>SUMIF($A$10:$A$938,$A602,$Y$10:$Y$938)+SUMIF('[2]17PJ'!$B$10:$K$889,$A602,'[2]17PJ'!K$10:$K$889)</f>
        <v>#VALUE!</v>
      </c>
      <c r="AB602" s="118">
        <v>0</v>
      </c>
      <c r="AC602" s="118">
        <v>0</v>
      </c>
      <c r="AD602" s="117">
        <v>0</v>
      </c>
      <c r="AE602" s="116"/>
    </row>
    <row r="603" spans="1:31" s="105" customFormat="1" x14ac:dyDescent="0.25">
      <c r="A603" s="125">
        <v>483</v>
      </c>
      <c r="B603" s="125">
        <v>483239171</v>
      </c>
      <c r="C603" s="124" t="s">
        <v>266</v>
      </c>
      <c r="D603" s="125">
        <v>239</v>
      </c>
      <c r="E603" s="124" t="s">
        <v>267</v>
      </c>
      <c r="F603" s="125">
        <v>171</v>
      </c>
      <c r="G603" s="124" t="s">
        <v>272</v>
      </c>
      <c r="H603" s="118">
        <v>5</v>
      </c>
      <c r="I603" s="117">
        <v>11116</v>
      </c>
      <c r="J603" s="117">
        <v>2639</v>
      </c>
      <c r="K603" s="117">
        <f t="shared" si="18"/>
        <v>0</v>
      </c>
      <c r="L603" s="117">
        <v>893</v>
      </c>
      <c r="M603" s="123">
        <f t="shared" si="19"/>
        <v>14648</v>
      </c>
      <c r="N603" s="110"/>
      <c r="O603" s="118">
        <v>0</v>
      </c>
      <c r="P603" s="118">
        <v>0</v>
      </c>
      <c r="Q603" s="122">
        <v>0.09</v>
      </c>
      <c r="R603" s="122">
        <v>4.8040215325574846E-3</v>
      </c>
      <c r="S603" s="121">
        <v>0</v>
      </c>
      <c r="T603" s="110"/>
      <c r="U603" s="120">
        <v>68775</v>
      </c>
      <c r="V603" s="120">
        <v>0</v>
      </c>
      <c r="W603" s="120">
        <v>0</v>
      </c>
      <c r="X603" s="120">
        <v>4465</v>
      </c>
      <c r="Y603" s="120">
        <v>73240</v>
      </c>
      <c r="Z603" s="119" t="e">
        <f>SUMIF($A$10:$A$938,$A603,$Y$10:$Y$938)+SUMIF('[2]17PJ'!$B$10:$K$889,$A603,'[2]17PJ'!K$10:$K$889)</f>
        <v>#VALUE!</v>
      </c>
      <c r="AB603" s="118">
        <v>0</v>
      </c>
      <c r="AC603" s="118">
        <v>0</v>
      </c>
      <c r="AD603" s="117">
        <v>0</v>
      </c>
      <c r="AE603" s="116"/>
    </row>
    <row r="604" spans="1:31" s="105" customFormat="1" x14ac:dyDescent="0.25">
      <c r="A604" s="125">
        <v>483</v>
      </c>
      <c r="B604" s="125">
        <v>483239172</v>
      </c>
      <c r="C604" s="124" t="s">
        <v>266</v>
      </c>
      <c r="D604" s="125">
        <v>239</v>
      </c>
      <c r="E604" s="124" t="s">
        <v>267</v>
      </c>
      <c r="F604" s="125">
        <v>172</v>
      </c>
      <c r="G604" s="124" t="s">
        <v>144</v>
      </c>
      <c r="H604" s="118">
        <v>2</v>
      </c>
      <c r="I604" s="117">
        <v>12237</v>
      </c>
      <c r="J604" s="117">
        <v>8018</v>
      </c>
      <c r="K604" s="117">
        <f t="shared" si="18"/>
        <v>0</v>
      </c>
      <c r="L604" s="117">
        <v>893</v>
      </c>
      <c r="M604" s="123">
        <f t="shared" si="19"/>
        <v>21148</v>
      </c>
      <c r="N604" s="110"/>
      <c r="O604" s="118">
        <v>0</v>
      </c>
      <c r="P604" s="118">
        <v>0</v>
      </c>
      <c r="Q604" s="122">
        <v>0.09</v>
      </c>
      <c r="R604" s="122">
        <v>2.9410648906522629E-2</v>
      </c>
      <c r="S604" s="121">
        <v>0</v>
      </c>
      <c r="T604" s="110"/>
      <c r="U604" s="120">
        <v>40511</v>
      </c>
      <c r="V604" s="120">
        <v>0</v>
      </c>
      <c r="W604" s="120">
        <v>0</v>
      </c>
      <c r="X604" s="120">
        <v>1787</v>
      </c>
      <c r="Y604" s="120">
        <v>42298</v>
      </c>
      <c r="Z604" s="119" t="e">
        <f>SUMIF($A$10:$A$938,$A604,$Y$10:$Y$938)+SUMIF('[2]17PJ'!$B$10:$K$889,$A604,'[2]17PJ'!K$10:$K$889)</f>
        <v>#VALUE!</v>
      </c>
      <c r="AB604" s="118">
        <v>0</v>
      </c>
      <c r="AC604" s="118">
        <v>0</v>
      </c>
      <c r="AD604" s="117">
        <v>0</v>
      </c>
      <c r="AE604" s="116"/>
    </row>
    <row r="605" spans="1:31" s="105" customFormat="1" x14ac:dyDescent="0.25">
      <c r="A605" s="125">
        <v>483</v>
      </c>
      <c r="B605" s="125">
        <v>483239182</v>
      </c>
      <c r="C605" s="124" t="s">
        <v>266</v>
      </c>
      <c r="D605" s="125">
        <v>239</v>
      </c>
      <c r="E605" s="124" t="s">
        <v>267</v>
      </c>
      <c r="F605" s="125">
        <v>182</v>
      </c>
      <c r="G605" s="124" t="s">
        <v>273</v>
      </c>
      <c r="H605" s="118">
        <v>37.979999999999997</v>
      </c>
      <c r="I605" s="117">
        <v>9721</v>
      </c>
      <c r="J605" s="117">
        <v>2980</v>
      </c>
      <c r="K605" s="117">
        <f t="shared" si="18"/>
        <v>0</v>
      </c>
      <c r="L605" s="117">
        <v>893</v>
      </c>
      <c r="M605" s="123">
        <f t="shared" si="19"/>
        <v>13594</v>
      </c>
      <c r="N605" s="110"/>
      <c r="O605" s="118">
        <v>0</v>
      </c>
      <c r="P605" s="118">
        <v>0</v>
      </c>
      <c r="Q605" s="122">
        <v>0.09</v>
      </c>
      <c r="R605" s="122">
        <v>1.1517087435678341E-2</v>
      </c>
      <c r="S605" s="121">
        <v>0</v>
      </c>
      <c r="T605" s="110"/>
      <c r="U605" s="120">
        <v>482385</v>
      </c>
      <c r="V605" s="120">
        <v>0</v>
      </c>
      <c r="W605" s="120">
        <v>0</v>
      </c>
      <c r="X605" s="120">
        <v>33918</v>
      </c>
      <c r="Y605" s="120">
        <v>516303</v>
      </c>
      <c r="Z605" s="119" t="e">
        <f>SUMIF($A$10:$A$938,$A605,$Y$10:$Y$938)+SUMIF('[2]17PJ'!$B$10:$K$889,$A605,'[2]17PJ'!K$10:$K$889)</f>
        <v>#VALUE!</v>
      </c>
      <c r="AB605" s="118">
        <v>0</v>
      </c>
      <c r="AC605" s="118">
        <v>0</v>
      </c>
      <c r="AD605" s="117">
        <v>0</v>
      </c>
      <c r="AE605" s="116"/>
    </row>
    <row r="606" spans="1:31" s="105" customFormat="1" x14ac:dyDescent="0.25">
      <c r="A606" s="125">
        <v>483</v>
      </c>
      <c r="B606" s="125">
        <v>483239201</v>
      </c>
      <c r="C606" s="124" t="s">
        <v>266</v>
      </c>
      <c r="D606" s="125">
        <v>239</v>
      </c>
      <c r="E606" s="124" t="s">
        <v>267</v>
      </c>
      <c r="F606" s="125">
        <v>201</v>
      </c>
      <c r="G606" s="124" t="s">
        <v>17</v>
      </c>
      <c r="H606" s="118">
        <v>1</v>
      </c>
      <c r="I606" s="117">
        <v>12111</v>
      </c>
      <c r="J606" s="117">
        <v>202</v>
      </c>
      <c r="K606" s="117">
        <f t="shared" si="18"/>
        <v>0</v>
      </c>
      <c r="L606" s="117">
        <v>893</v>
      </c>
      <c r="M606" s="123">
        <f t="shared" si="19"/>
        <v>13206</v>
      </c>
      <c r="N606" s="110"/>
      <c r="O606" s="118">
        <v>0</v>
      </c>
      <c r="P606" s="118">
        <v>0</v>
      </c>
      <c r="Q606" s="122">
        <v>0.18</v>
      </c>
      <c r="R606" s="122">
        <v>7.7533854534599503E-2</v>
      </c>
      <c r="S606" s="121">
        <v>0</v>
      </c>
      <c r="T606" s="110"/>
      <c r="U606" s="120">
        <v>12313</v>
      </c>
      <c r="V606" s="120">
        <v>0</v>
      </c>
      <c r="W606" s="120">
        <v>0</v>
      </c>
      <c r="X606" s="120">
        <v>893</v>
      </c>
      <c r="Y606" s="120">
        <v>13206</v>
      </c>
      <c r="Z606" s="119" t="e">
        <f>SUMIF($A$10:$A$938,$A606,$Y$10:$Y$938)+SUMIF('[2]17PJ'!$B$10:$K$889,$A606,'[2]17PJ'!K$10:$K$889)</f>
        <v>#VALUE!</v>
      </c>
      <c r="AB606" s="118">
        <v>0</v>
      </c>
      <c r="AC606" s="118">
        <v>0</v>
      </c>
      <c r="AD606" s="117">
        <v>0</v>
      </c>
      <c r="AE606" s="116"/>
    </row>
    <row r="607" spans="1:31" s="105" customFormat="1" x14ac:dyDescent="0.25">
      <c r="A607" s="125">
        <v>483</v>
      </c>
      <c r="B607" s="125">
        <v>483239218</v>
      </c>
      <c r="C607" s="124" t="s">
        <v>266</v>
      </c>
      <c r="D607" s="125">
        <v>239</v>
      </c>
      <c r="E607" s="124" t="s">
        <v>267</v>
      </c>
      <c r="F607" s="125">
        <v>218</v>
      </c>
      <c r="G607" s="124" t="s">
        <v>193</v>
      </c>
      <c r="H607" s="118">
        <v>0</v>
      </c>
      <c r="I607" s="117">
        <v>9776</v>
      </c>
      <c r="J607" s="117">
        <v>3230</v>
      </c>
      <c r="K607" s="117">
        <f t="shared" si="18"/>
        <v>0</v>
      </c>
      <c r="L607" s="117">
        <v>893</v>
      </c>
      <c r="M607" s="123">
        <f t="shared" si="19"/>
        <v>13899</v>
      </c>
      <c r="N607" s="110"/>
      <c r="O607" s="118">
        <v>0</v>
      </c>
      <c r="P607" s="118">
        <v>0</v>
      </c>
      <c r="Q607" s="122">
        <v>0.09</v>
      </c>
      <c r="R607" s="122">
        <v>4.0541296305223004E-2</v>
      </c>
      <c r="S607" s="121">
        <v>0</v>
      </c>
      <c r="T607" s="110"/>
      <c r="U607" s="120">
        <v>0</v>
      </c>
      <c r="V607" s="120">
        <v>0</v>
      </c>
      <c r="W607" s="120">
        <v>0</v>
      </c>
      <c r="X607" s="120">
        <v>0</v>
      </c>
      <c r="Y607" s="120">
        <v>0</v>
      </c>
      <c r="Z607" s="119" t="e">
        <f>SUMIF($A$10:$A$938,$A607,$Y$10:$Y$938)+SUMIF('[2]17PJ'!$B$10:$K$889,$A607,'[2]17PJ'!K$10:$K$889)</f>
        <v>#VALUE!</v>
      </c>
      <c r="AB607" s="118">
        <v>0</v>
      </c>
      <c r="AC607" s="118">
        <v>0</v>
      </c>
      <c r="AD607" s="117">
        <v>0</v>
      </c>
      <c r="AE607" s="116"/>
    </row>
    <row r="608" spans="1:31" s="105" customFormat="1" x14ac:dyDescent="0.25">
      <c r="A608" s="125">
        <v>483</v>
      </c>
      <c r="B608" s="125">
        <v>483239231</v>
      </c>
      <c r="C608" s="124" t="s">
        <v>266</v>
      </c>
      <c r="D608" s="125">
        <v>239</v>
      </c>
      <c r="E608" s="124" t="s">
        <v>267</v>
      </c>
      <c r="F608" s="125">
        <v>231</v>
      </c>
      <c r="G608" s="124" t="s">
        <v>274</v>
      </c>
      <c r="H608" s="118">
        <v>5</v>
      </c>
      <c r="I608" s="117">
        <v>8804</v>
      </c>
      <c r="J608" s="117">
        <v>1997</v>
      </c>
      <c r="K608" s="117">
        <f t="shared" si="18"/>
        <v>0</v>
      </c>
      <c r="L608" s="117">
        <v>893</v>
      </c>
      <c r="M608" s="123">
        <f t="shared" si="19"/>
        <v>11694</v>
      </c>
      <c r="N608" s="110"/>
      <c r="O608" s="118">
        <v>0</v>
      </c>
      <c r="P608" s="118">
        <v>0</v>
      </c>
      <c r="Q608" s="122">
        <v>0.09</v>
      </c>
      <c r="R608" s="122">
        <v>9.3482863216938546E-3</v>
      </c>
      <c r="S608" s="121">
        <v>0</v>
      </c>
      <c r="T608" s="110"/>
      <c r="U608" s="120">
        <v>54005</v>
      </c>
      <c r="V608" s="120">
        <v>0</v>
      </c>
      <c r="W608" s="120">
        <v>0</v>
      </c>
      <c r="X608" s="120">
        <v>4465</v>
      </c>
      <c r="Y608" s="120">
        <v>58470</v>
      </c>
      <c r="Z608" s="119" t="e">
        <f>SUMIF($A$10:$A$938,$A608,$Y$10:$Y$938)+SUMIF('[2]17PJ'!$B$10:$K$889,$A608,'[2]17PJ'!K$10:$K$889)</f>
        <v>#VALUE!</v>
      </c>
      <c r="AB608" s="118">
        <v>0</v>
      </c>
      <c r="AC608" s="118">
        <v>0</v>
      </c>
      <c r="AD608" s="117">
        <v>0</v>
      </c>
      <c r="AE608" s="116"/>
    </row>
    <row r="609" spans="1:31" s="105" customFormat="1" x14ac:dyDescent="0.25">
      <c r="A609" s="125">
        <v>483</v>
      </c>
      <c r="B609" s="125">
        <v>483239239</v>
      </c>
      <c r="C609" s="124" t="s">
        <v>266</v>
      </c>
      <c r="D609" s="125">
        <v>239</v>
      </c>
      <c r="E609" s="124" t="s">
        <v>267</v>
      </c>
      <c r="F609" s="125">
        <v>239</v>
      </c>
      <c r="G609" s="124" t="s">
        <v>267</v>
      </c>
      <c r="H609" s="118">
        <v>423.2299999999999</v>
      </c>
      <c r="I609" s="117">
        <v>9469</v>
      </c>
      <c r="J609" s="117">
        <v>3277</v>
      </c>
      <c r="K609" s="117">
        <f t="shared" si="18"/>
        <v>0</v>
      </c>
      <c r="L609" s="117">
        <v>893</v>
      </c>
      <c r="M609" s="123">
        <f t="shared" si="19"/>
        <v>13639</v>
      </c>
      <c r="N609" s="110"/>
      <c r="O609" s="118">
        <v>0</v>
      </c>
      <c r="P609" s="118">
        <v>0</v>
      </c>
      <c r="Q609" s="122">
        <v>0.09</v>
      </c>
      <c r="R609" s="122">
        <v>5.1436113305338968E-2</v>
      </c>
      <c r="S609" s="121">
        <v>0</v>
      </c>
      <c r="T609" s="110"/>
      <c r="U609" s="120">
        <v>5394491</v>
      </c>
      <c r="V609" s="120">
        <v>0</v>
      </c>
      <c r="W609" s="120">
        <v>0</v>
      </c>
      <c r="X609" s="120">
        <v>377947</v>
      </c>
      <c r="Y609" s="120">
        <v>5772438</v>
      </c>
      <c r="Z609" s="119" t="e">
        <f>SUMIF($A$10:$A$938,$A609,$Y$10:$Y$938)+SUMIF('[2]17PJ'!$B$10:$K$889,$A609,'[2]17PJ'!K$10:$K$889)</f>
        <v>#VALUE!</v>
      </c>
      <c r="AB609" s="118">
        <v>0</v>
      </c>
      <c r="AC609" s="118">
        <v>0</v>
      </c>
      <c r="AD609" s="117">
        <v>0</v>
      </c>
      <c r="AE609" s="116"/>
    </row>
    <row r="610" spans="1:31" s="105" customFormat="1" x14ac:dyDescent="0.25">
      <c r="A610" s="125">
        <v>483</v>
      </c>
      <c r="B610" s="125">
        <v>483239240</v>
      </c>
      <c r="C610" s="124" t="s">
        <v>266</v>
      </c>
      <c r="D610" s="125">
        <v>239</v>
      </c>
      <c r="E610" s="124" t="s">
        <v>267</v>
      </c>
      <c r="F610" s="125">
        <v>240</v>
      </c>
      <c r="G610" s="124" t="s">
        <v>275</v>
      </c>
      <c r="H610" s="118">
        <v>2</v>
      </c>
      <c r="I610" s="117">
        <v>8512</v>
      </c>
      <c r="J610" s="117">
        <v>5119</v>
      </c>
      <c r="K610" s="117">
        <f t="shared" si="18"/>
        <v>0</v>
      </c>
      <c r="L610" s="117">
        <v>893</v>
      </c>
      <c r="M610" s="123">
        <f t="shared" si="19"/>
        <v>14524</v>
      </c>
      <c r="N610" s="110"/>
      <c r="O610" s="118">
        <v>0</v>
      </c>
      <c r="P610" s="118">
        <v>0</v>
      </c>
      <c r="Q610" s="122">
        <v>0.09</v>
      </c>
      <c r="R610" s="122">
        <v>7.2400430456737875E-3</v>
      </c>
      <c r="S610" s="121">
        <v>0</v>
      </c>
      <c r="T610" s="110"/>
      <c r="U610" s="120">
        <v>27262</v>
      </c>
      <c r="V610" s="120">
        <v>0</v>
      </c>
      <c r="W610" s="120">
        <v>0</v>
      </c>
      <c r="X610" s="120">
        <v>1786</v>
      </c>
      <c r="Y610" s="120">
        <v>29048</v>
      </c>
      <c r="Z610" s="119" t="e">
        <f>SUMIF($A$10:$A$938,$A610,$Y$10:$Y$938)+SUMIF('[2]17PJ'!$B$10:$K$889,$A610,'[2]17PJ'!K$10:$K$889)</f>
        <v>#VALUE!</v>
      </c>
      <c r="AB610" s="118">
        <v>0</v>
      </c>
      <c r="AC610" s="118">
        <v>0</v>
      </c>
      <c r="AD610" s="117">
        <v>0</v>
      </c>
      <c r="AE610" s="116"/>
    </row>
    <row r="611" spans="1:31" s="105" customFormat="1" x14ac:dyDescent="0.25">
      <c r="A611" s="125">
        <v>483</v>
      </c>
      <c r="B611" s="125">
        <v>483239244</v>
      </c>
      <c r="C611" s="124" t="s">
        <v>266</v>
      </c>
      <c r="D611" s="125">
        <v>239</v>
      </c>
      <c r="E611" s="124" t="s">
        <v>267</v>
      </c>
      <c r="F611" s="125">
        <v>244</v>
      </c>
      <c r="G611" s="124" t="s">
        <v>43</v>
      </c>
      <c r="H611" s="118">
        <v>0.5</v>
      </c>
      <c r="I611" s="117">
        <v>11360</v>
      </c>
      <c r="J611" s="117">
        <v>4603</v>
      </c>
      <c r="K611" s="117">
        <f t="shared" si="18"/>
        <v>0</v>
      </c>
      <c r="L611" s="117">
        <v>893</v>
      </c>
      <c r="M611" s="123">
        <f t="shared" si="19"/>
        <v>16856</v>
      </c>
      <c r="N611" s="110"/>
      <c r="O611" s="118">
        <v>0</v>
      </c>
      <c r="P611" s="118">
        <v>0</v>
      </c>
      <c r="Q611" s="122">
        <v>0.18</v>
      </c>
      <c r="R611" s="122">
        <v>9.1081897987744451E-2</v>
      </c>
      <c r="S611" s="121">
        <v>0</v>
      </c>
      <c r="T611" s="110"/>
      <c r="U611" s="120">
        <v>7982</v>
      </c>
      <c r="V611" s="120">
        <v>0</v>
      </c>
      <c r="W611" s="120">
        <v>0</v>
      </c>
      <c r="X611" s="120">
        <v>447</v>
      </c>
      <c r="Y611" s="120">
        <v>8429</v>
      </c>
      <c r="Z611" s="119" t="e">
        <f>SUMIF($A$10:$A$938,$A611,$Y$10:$Y$938)+SUMIF('[2]17PJ'!$B$10:$K$889,$A611,'[2]17PJ'!K$10:$K$889)</f>
        <v>#VALUE!</v>
      </c>
      <c r="AB611" s="118">
        <v>0</v>
      </c>
      <c r="AC611" s="118">
        <v>0</v>
      </c>
      <c r="AD611" s="117">
        <v>0</v>
      </c>
      <c r="AE611" s="116"/>
    </row>
    <row r="612" spans="1:31" s="105" customFormat="1" x14ac:dyDescent="0.25">
      <c r="A612" s="125">
        <v>483</v>
      </c>
      <c r="B612" s="125">
        <v>483239250</v>
      </c>
      <c r="C612" s="124" t="s">
        <v>266</v>
      </c>
      <c r="D612" s="125">
        <v>239</v>
      </c>
      <c r="E612" s="124" t="s">
        <v>267</v>
      </c>
      <c r="F612" s="125">
        <v>250</v>
      </c>
      <c r="G612" s="124" t="s">
        <v>276</v>
      </c>
      <c r="H612" s="118">
        <v>1</v>
      </c>
      <c r="I612" s="117">
        <v>9250</v>
      </c>
      <c r="J612" s="117">
        <v>4641</v>
      </c>
      <c r="K612" s="117">
        <f t="shared" si="18"/>
        <v>0</v>
      </c>
      <c r="L612" s="117">
        <v>893</v>
      </c>
      <c r="M612" s="123">
        <f t="shared" si="19"/>
        <v>14784</v>
      </c>
      <c r="N612" s="110"/>
      <c r="O612" s="118">
        <v>0</v>
      </c>
      <c r="P612" s="118">
        <v>0</v>
      </c>
      <c r="Q612" s="122">
        <v>0.09</v>
      </c>
      <c r="R612" s="122">
        <v>2.1142530113862669E-3</v>
      </c>
      <c r="S612" s="121">
        <v>0</v>
      </c>
      <c r="T612" s="110"/>
      <c r="U612" s="120">
        <v>13891</v>
      </c>
      <c r="V612" s="120">
        <v>0</v>
      </c>
      <c r="W612" s="120">
        <v>0</v>
      </c>
      <c r="X612" s="120">
        <v>893</v>
      </c>
      <c r="Y612" s="120">
        <v>14784</v>
      </c>
      <c r="Z612" s="119" t="e">
        <f>SUMIF($A$10:$A$938,$A612,$Y$10:$Y$938)+SUMIF('[2]17PJ'!$B$10:$K$889,$A612,'[2]17PJ'!K$10:$K$889)</f>
        <v>#VALUE!</v>
      </c>
      <c r="AB612" s="118">
        <v>0</v>
      </c>
      <c r="AC612" s="118">
        <v>0</v>
      </c>
      <c r="AD612" s="117">
        <v>0</v>
      </c>
      <c r="AE612" s="116"/>
    </row>
    <row r="613" spans="1:31" s="105" customFormat="1" x14ac:dyDescent="0.25">
      <c r="A613" s="125">
        <v>483</v>
      </c>
      <c r="B613" s="125">
        <v>483239261</v>
      </c>
      <c r="C613" s="124" t="s">
        <v>266</v>
      </c>
      <c r="D613" s="125">
        <v>239</v>
      </c>
      <c r="E613" s="124" t="s">
        <v>267</v>
      </c>
      <c r="F613" s="125">
        <v>261</v>
      </c>
      <c r="G613" s="124" t="s">
        <v>146</v>
      </c>
      <c r="H613" s="118">
        <v>4.97</v>
      </c>
      <c r="I613" s="117">
        <v>9495</v>
      </c>
      <c r="J613" s="117">
        <v>5046</v>
      </c>
      <c r="K613" s="117">
        <f t="shared" si="18"/>
        <v>0</v>
      </c>
      <c r="L613" s="117">
        <v>893</v>
      </c>
      <c r="M613" s="123">
        <f t="shared" si="19"/>
        <v>15434</v>
      </c>
      <c r="N613" s="110"/>
      <c r="O613" s="118">
        <v>0</v>
      </c>
      <c r="P613" s="118">
        <v>0</v>
      </c>
      <c r="Q613" s="122">
        <v>0.09</v>
      </c>
      <c r="R613" s="122">
        <v>6.8857387860706928E-2</v>
      </c>
      <c r="S613" s="121">
        <v>0</v>
      </c>
      <c r="T613" s="110"/>
      <c r="U613" s="120">
        <v>72269</v>
      </c>
      <c r="V613" s="120">
        <v>0</v>
      </c>
      <c r="W613" s="120">
        <v>0</v>
      </c>
      <c r="X613" s="120">
        <v>4438</v>
      </c>
      <c r="Y613" s="120">
        <v>76707</v>
      </c>
      <c r="Z613" s="119" t="e">
        <f>SUMIF($A$10:$A$938,$A613,$Y$10:$Y$938)+SUMIF('[2]17PJ'!$B$10:$K$889,$A613,'[2]17PJ'!K$10:$K$889)</f>
        <v>#VALUE!</v>
      </c>
      <c r="AB613" s="118">
        <v>0</v>
      </c>
      <c r="AC613" s="118">
        <v>0</v>
      </c>
      <c r="AD613" s="117">
        <v>0</v>
      </c>
      <c r="AE613" s="116"/>
    </row>
    <row r="614" spans="1:31" s="105" customFormat="1" x14ac:dyDescent="0.25">
      <c r="A614" s="125">
        <v>483</v>
      </c>
      <c r="B614" s="125">
        <v>483239310</v>
      </c>
      <c r="C614" s="124" t="s">
        <v>266</v>
      </c>
      <c r="D614" s="125">
        <v>239</v>
      </c>
      <c r="E614" s="124" t="s">
        <v>267</v>
      </c>
      <c r="F614" s="125">
        <v>310</v>
      </c>
      <c r="G614" s="124" t="s">
        <v>277</v>
      </c>
      <c r="H614" s="118">
        <v>40.880000000000003</v>
      </c>
      <c r="I614" s="117">
        <v>10548</v>
      </c>
      <c r="J614" s="117">
        <v>2263</v>
      </c>
      <c r="K614" s="117">
        <f t="shared" si="18"/>
        <v>0</v>
      </c>
      <c r="L614" s="117">
        <v>893</v>
      </c>
      <c r="M614" s="123">
        <f t="shared" si="19"/>
        <v>13704</v>
      </c>
      <c r="N614" s="110"/>
      <c r="O614" s="118">
        <v>0</v>
      </c>
      <c r="P614" s="118">
        <v>0</v>
      </c>
      <c r="Q614" s="122">
        <v>0.18</v>
      </c>
      <c r="R614" s="122">
        <v>2.101262456335018E-2</v>
      </c>
      <c r="S614" s="121">
        <v>0</v>
      </c>
      <c r="T614" s="110"/>
      <c r="U614" s="120">
        <v>523715</v>
      </c>
      <c r="V614" s="120">
        <v>0</v>
      </c>
      <c r="W614" s="120">
        <v>0</v>
      </c>
      <c r="X614" s="120">
        <v>36507</v>
      </c>
      <c r="Y614" s="120">
        <v>560222</v>
      </c>
      <c r="Z614" s="119" t="e">
        <f>SUMIF($A$10:$A$938,$A614,$Y$10:$Y$938)+SUMIF('[2]17PJ'!$B$10:$K$889,$A614,'[2]17PJ'!K$10:$K$889)</f>
        <v>#VALUE!</v>
      </c>
      <c r="AB614" s="118">
        <v>0</v>
      </c>
      <c r="AC614" s="118">
        <v>0</v>
      </c>
      <c r="AD614" s="117">
        <v>0</v>
      </c>
      <c r="AE614" s="116"/>
    </row>
    <row r="615" spans="1:31" s="105" customFormat="1" x14ac:dyDescent="0.25">
      <c r="A615" s="125">
        <v>483</v>
      </c>
      <c r="B615" s="125">
        <v>483239625</v>
      </c>
      <c r="C615" s="124" t="s">
        <v>266</v>
      </c>
      <c r="D615" s="125">
        <v>239</v>
      </c>
      <c r="E615" s="124" t="s">
        <v>267</v>
      </c>
      <c r="F615" s="125">
        <v>625</v>
      </c>
      <c r="G615" s="124" t="s">
        <v>49</v>
      </c>
      <c r="H615" s="118">
        <v>1</v>
      </c>
      <c r="I615" s="117">
        <v>10079</v>
      </c>
      <c r="J615" s="117">
        <v>1903</v>
      </c>
      <c r="K615" s="117">
        <f t="shared" si="18"/>
        <v>0</v>
      </c>
      <c r="L615" s="117">
        <v>893</v>
      </c>
      <c r="M615" s="123">
        <f t="shared" si="19"/>
        <v>12875</v>
      </c>
      <c r="N615" s="110"/>
      <c r="O615" s="118">
        <v>0</v>
      </c>
      <c r="P615" s="118">
        <v>0</v>
      </c>
      <c r="Q615" s="122">
        <v>0.09</v>
      </c>
      <c r="R615" s="122">
        <v>2.5702490583282295E-3</v>
      </c>
      <c r="S615" s="121">
        <v>0</v>
      </c>
      <c r="T615" s="110"/>
      <c r="U615" s="120">
        <v>11982</v>
      </c>
      <c r="V615" s="120">
        <v>0</v>
      </c>
      <c r="W615" s="120">
        <v>0</v>
      </c>
      <c r="X615" s="120">
        <v>893</v>
      </c>
      <c r="Y615" s="120">
        <v>12875</v>
      </c>
      <c r="Z615" s="119" t="e">
        <f>SUMIF($A$10:$A$938,$A615,$Y$10:$Y$938)+SUMIF('[2]17PJ'!$B$10:$K$889,$A615,'[2]17PJ'!K$10:$K$889)</f>
        <v>#VALUE!</v>
      </c>
      <c r="AB615" s="118">
        <v>0</v>
      </c>
      <c r="AC615" s="118">
        <v>0</v>
      </c>
      <c r="AD615" s="117">
        <v>0</v>
      </c>
      <c r="AE615" s="116"/>
    </row>
    <row r="616" spans="1:31" s="105" customFormat="1" x14ac:dyDescent="0.25">
      <c r="A616" s="125">
        <v>483</v>
      </c>
      <c r="B616" s="125">
        <v>483239645</v>
      </c>
      <c r="C616" s="124" t="s">
        <v>266</v>
      </c>
      <c r="D616" s="125">
        <v>239</v>
      </c>
      <c r="E616" s="124" t="s">
        <v>267</v>
      </c>
      <c r="F616" s="125">
        <v>645</v>
      </c>
      <c r="G616" s="124" t="s">
        <v>148</v>
      </c>
      <c r="H616" s="118">
        <v>0.5</v>
      </c>
      <c r="I616" s="117">
        <v>10849</v>
      </c>
      <c r="J616" s="117">
        <v>4598</v>
      </c>
      <c r="K616" s="117">
        <f t="shared" si="18"/>
        <v>0</v>
      </c>
      <c r="L616" s="117">
        <v>893</v>
      </c>
      <c r="M616" s="123">
        <f t="shared" si="19"/>
        <v>16340</v>
      </c>
      <c r="N616" s="110"/>
      <c r="O616" s="118">
        <v>0</v>
      </c>
      <c r="P616" s="118">
        <v>0</v>
      </c>
      <c r="Q616" s="122">
        <v>0.09</v>
      </c>
      <c r="R616" s="122">
        <v>3.3577529375790865E-2</v>
      </c>
      <c r="S616" s="121">
        <v>0</v>
      </c>
      <c r="T616" s="110"/>
      <c r="U616" s="120">
        <v>7724</v>
      </c>
      <c r="V616" s="120">
        <v>0</v>
      </c>
      <c r="W616" s="120">
        <v>0</v>
      </c>
      <c r="X616" s="120">
        <v>447</v>
      </c>
      <c r="Y616" s="120">
        <v>8171</v>
      </c>
      <c r="Z616" s="119" t="e">
        <f>SUMIF($A$10:$A$938,$A616,$Y$10:$Y$938)+SUMIF('[2]17PJ'!$B$10:$K$889,$A616,'[2]17PJ'!K$10:$K$889)</f>
        <v>#VALUE!</v>
      </c>
      <c r="AB616" s="118">
        <v>0</v>
      </c>
      <c r="AC616" s="118">
        <v>0</v>
      </c>
      <c r="AD616" s="117">
        <v>0</v>
      </c>
      <c r="AE616" s="116"/>
    </row>
    <row r="617" spans="1:31" s="105" customFormat="1" x14ac:dyDescent="0.25">
      <c r="A617" s="125">
        <v>483</v>
      </c>
      <c r="B617" s="125">
        <v>483239665</v>
      </c>
      <c r="C617" s="124" t="s">
        <v>266</v>
      </c>
      <c r="D617" s="125">
        <v>239</v>
      </c>
      <c r="E617" s="124" t="s">
        <v>267</v>
      </c>
      <c r="F617" s="125">
        <v>665</v>
      </c>
      <c r="G617" s="124" t="s">
        <v>278</v>
      </c>
      <c r="H617" s="118">
        <v>15.59</v>
      </c>
      <c r="I617" s="117">
        <v>10056</v>
      </c>
      <c r="J617" s="117">
        <v>1859</v>
      </c>
      <c r="K617" s="117">
        <f t="shared" si="18"/>
        <v>0</v>
      </c>
      <c r="L617" s="117">
        <v>893</v>
      </c>
      <c r="M617" s="123">
        <f t="shared" si="19"/>
        <v>12808</v>
      </c>
      <c r="N617" s="110"/>
      <c r="O617" s="118">
        <v>0</v>
      </c>
      <c r="P617" s="118">
        <v>0</v>
      </c>
      <c r="Q617" s="122">
        <v>0.09</v>
      </c>
      <c r="R617" s="122">
        <v>5.8283582183530514E-3</v>
      </c>
      <c r="S617" s="121">
        <v>0</v>
      </c>
      <c r="T617" s="110"/>
      <c r="U617" s="120">
        <v>185755</v>
      </c>
      <c r="V617" s="120">
        <v>0</v>
      </c>
      <c r="W617" s="120">
        <v>0</v>
      </c>
      <c r="X617" s="120">
        <v>13922</v>
      </c>
      <c r="Y617" s="120">
        <v>199677</v>
      </c>
      <c r="Z617" s="119" t="e">
        <f>SUMIF($A$10:$A$938,$A617,$Y$10:$Y$938)+SUMIF('[2]17PJ'!$B$10:$K$889,$A617,'[2]17PJ'!K$10:$K$889)</f>
        <v>#VALUE!</v>
      </c>
      <c r="AB617" s="118">
        <v>0</v>
      </c>
      <c r="AC617" s="118">
        <v>0</v>
      </c>
      <c r="AD617" s="117">
        <v>0</v>
      </c>
      <c r="AE617" s="116"/>
    </row>
    <row r="618" spans="1:31" s="105" customFormat="1" x14ac:dyDescent="0.25">
      <c r="A618" s="125">
        <v>483</v>
      </c>
      <c r="B618" s="125">
        <v>483239740</v>
      </c>
      <c r="C618" s="124" t="s">
        <v>266</v>
      </c>
      <c r="D618" s="125">
        <v>239</v>
      </c>
      <c r="E618" s="124" t="s">
        <v>267</v>
      </c>
      <c r="F618" s="125">
        <v>740</v>
      </c>
      <c r="G618" s="124" t="s">
        <v>305</v>
      </c>
      <c r="H618" s="118">
        <v>0.5</v>
      </c>
      <c r="I618" s="117">
        <v>10079</v>
      </c>
      <c r="J618" s="117">
        <v>4100</v>
      </c>
      <c r="K618" s="117">
        <f t="shared" si="18"/>
        <v>0</v>
      </c>
      <c r="L618" s="117">
        <v>893</v>
      </c>
      <c r="M618" s="123">
        <f t="shared" si="19"/>
        <v>15072</v>
      </c>
      <c r="N618" s="110"/>
      <c r="O618" s="118">
        <v>0</v>
      </c>
      <c r="P618" s="118">
        <v>0</v>
      </c>
      <c r="Q618" s="122">
        <v>0.09</v>
      </c>
      <c r="R618" s="122">
        <v>1.5892683106852393E-3</v>
      </c>
      <c r="S618" s="121">
        <v>0</v>
      </c>
      <c r="T618" s="110"/>
      <c r="U618" s="120">
        <v>7090</v>
      </c>
      <c r="V618" s="120">
        <v>0</v>
      </c>
      <c r="W618" s="120">
        <v>0</v>
      </c>
      <c r="X618" s="120">
        <v>447</v>
      </c>
      <c r="Y618" s="120">
        <v>7537</v>
      </c>
      <c r="Z618" s="119" t="e">
        <f>SUMIF($A$10:$A$938,$A618,$Y$10:$Y$938)+SUMIF('[2]17PJ'!$B$10:$K$889,$A618,'[2]17PJ'!K$10:$K$889)</f>
        <v>#VALUE!</v>
      </c>
      <c r="AB618" s="118">
        <v>0</v>
      </c>
      <c r="AC618" s="118">
        <v>0</v>
      </c>
      <c r="AD618" s="117">
        <v>0</v>
      </c>
      <c r="AE618" s="116"/>
    </row>
    <row r="619" spans="1:31" s="105" customFormat="1" x14ac:dyDescent="0.25">
      <c r="A619" s="125">
        <v>483</v>
      </c>
      <c r="B619" s="125">
        <v>483239760</v>
      </c>
      <c r="C619" s="124" t="s">
        <v>266</v>
      </c>
      <c r="D619" s="125">
        <v>239</v>
      </c>
      <c r="E619" s="124" t="s">
        <v>267</v>
      </c>
      <c r="F619" s="125">
        <v>760</v>
      </c>
      <c r="G619" s="124" t="s">
        <v>279</v>
      </c>
      <c r="H619" s="118">
        <v>53.99</v>
      </c>
      <c r="I619" s="117">
        <v>9864</v>
      </c>
      <c r="J619" s="117">
        <v>1934</v>
      </c>
      <c r="K619" s="117">
        <f t="shared" si="18"/>
        <v>0</v>
      </c>
      <c r="L619" s="117">
        <v>893</v>
      </c>
      <c r="M619" s="123">
        <f t="shared" si="19"/>
        <v>12691</v>
      </c>
      <c r="N619" s="110"/>
      <c r="O619" s="118">
        <v>0</v>
      </c>
      <c r="P619" s="118">
        <v>0</v>
      </c>
      <c r="Q619" s="122">
        <v>0.09</v>
      </c>
      <c r="R619" s="122">
        <v>2.6812547744526048E-2</v>
      </c>
      <c r="S619" s="121">
        <v>0</v>
      </c>
      <c r="T619" s="110"/>
      <c r="U619" s="120">
        <v>636974</v>
      </c>
      <c r="V619" s="120">
        <v>0</v>
      </c>
      <c r="W619" s="120">
        <v>0</v>
      </c>
      <c r="X619" s="120">
        <v>48213</v>
      </c>
      <c r="Y619" s="120">
        <v>685187</v>
      </c>
      <c r="Z619" s="119" t="e">
        <f>SUMIF($A$10:$A$938,$A619,$Y$10:$Y$938)+SUMIF('[2]17PJ'!$B$10:$K$889,$A619,'[2]17PJ'!K$10:$K$889)</f>
        <v>#VALUE!</v>
      </c>
      <c r="AB619" s="118">
        <v>0</v>
      </c>
      <c r="AC619" s="118">
        <v>0</v>
      </c>
      <c r="AD619" s="117">
        <v>0</v>
      </c>
      <c r="AE619" s="116"/>
    </row>
    <row r="620" spans="1:31" s="105" customFormat="1" x14ac:dyDescent="0.25">
      <c r="A620" s="125">
        <v>484</v>
      </c>
      <c r="B620" s="125">
        <v>484035035</v>
      </c>
      <c r="C620" s="124" t="s">
        <v>280</v>
      </c>
      <c r="D620" s="125">
        <v>35</v>
      </c>
      <c r="E620" s="124" t="s">
        <v>22</v>
      </c>
      <c r="F620" s="125">
        <v>35</v>
      </c>
      <c r="G620" s="124" t="s">
        <v>22</v>
      </c>
      <c r="H620" s="118">
        <v>1402.12</v>
      </c>
      <c r="I620" s="117">
        <v>12442</v>
      </c>
      <c r="J620" s="117">
        <v>4374</v>
      </c>
      <c r="K620" s="117">
        <f t="shared" si="18"/>
        <v>0</v>
      </c>
      <c r="L620" s="117">
        <v>893</v>
      </c>
      <c r="M620" s="123">
        <f t="shared" si="19"/>
        <v>17709</v>
      </c>
      <c r="N620" s="110"/>
      <c r="O620" s="118">
        <v>0</v>
      </c>
      <c r="P620" s="118">
        <v>0</v>
      </c>
      <c r="Q620" s="122">
        <v>0.18</v>
      </c>
      <c r="R620" s="122">
        <v>0.14456084490991788</v>
      </c>
      <c r="S620" s="121">
        <v>0</v>
      </c>
      <c r="T620" s="110"/>
      <c r="U620" s="120">
        <v>23578047</v>
      </c>
      <c r="V620" s="120">
        <v>0</v>
      </c>
      <c r="W620" s="120">
        <v>0</v>
      </c>
      <c r="X620" s="120">
        <v>1252099</v>
      </c>
      <c r="Y620" s="120">
        <v>24830146</v>
      </c>
      <c r="Z620" s="119" t="e">
        <f>SUMIF($A$10:$A$938,$A620,$Y$10:$Y$938)+SUMIF('[2]17PJ'!$B$10:$K$889,$A620,'[2]17PJ'!K$10:$K$889)</f>
        <v>#VALUE!</v>
      </c>
      <c r="AB620" s="118">
        <v>0</v>
      </c>
      <c r="AC620" s="118">
        <v>0</v>
      </c>
      <c r="AD620" s="117">
        <v>0</v>
      </c>
      <c r="AE620" s="116"/>
    </row>
    <row r="621" spans="1:31" s="105" customFormat="1" x14ac:dyDescent="0.25">
      <c r="A621" s="125">
        <v>484</v>
      </c>
      <c r="B621" s="125">
        <v>484035040</v>
      </c>
      <c r="C621" s="124" t="s">
        <v>280</v>
      </c>
      <c r="D621" s="125">
        <v>35</v>
      </c>
      <c r="E621" s="124" t="s">
        <v>22</v>
      </c>
      <c r="F621" s="125">
        <v>40</v>
      </c>
      <c r="G621" s="124" t="s">
        <v>95</v>
      </c>
      <c r="H621" s="118">
        <v>1</v>
      </c>
      <c r="I621" s="117">
        <v>10256</v>
      </c>
      <c r="J621" s="117">
        <v>2728</v>
      </c>
      <c r="K621" s="117">
        <f t="shared" si="18"/>
        <v>0</v>
      </c>
      <c r="L621" s="117">
        <v>893</v>
      </c>
      <c r="M621" s="123">
        <f t="shared" si="19"/>
        <v>13877</v>
      </c>
      <c r="N621" s="110"/>
      <c r="O621" s="118">
        <v>0</v>
      </c>
      <c r="P621" s="118">
        <v>0</v>
      </c>
      <c r="Q621" s="122">
        <v>0.09</v>
      </c>
      <c r="R621" s="122">
        <v>2.5491470760483671E-3</v>
      </c>
      <c r="S621" s="121">
        <v>0</v>
      </c>
      <c r="T621" s="110"/>
      <c r="U621" s="120">
        <v>12984</v>
      </c>
      <c r="V621" s="120">
        <v>0</v>
      </c>
      <c r="W621" s="120">
        <v>0</v>
      </c>
      <c r="X621" s="120">
        <v>893</v>
      </c>
      <c r="Y621" s="120">
        <v>13877</v>
      </c>
      <c r="Z621" s="119" t="e">
        <f>SUMIF($A$10:$A$938,$A621,$Y$10:$Y$938)+SUMIF('[2]17PJ'!$B$10:$K$889,$A621,'[2]17PJ'!K$10:$K$889)</f>
        <v>#VALUE!</v>
      </c>
      <c r="AB621" s="118">
        <v>0</v>
      </c>
      <c r="AC621" s="118">
        <v>0</v>
      </c>
      <c r="AD621" s="117">
        <v>0</v>
      </c>
      <c r="AE621" s="116"/>
    </row>
    <row r="622" spans="1:31" s="105" customFormat="1" x14ac:dyDescent="0.25">
      <c r="A622" s="125">
        <v>484</v>
      </c>
      <c r="B622" s="125">
        <v>484035044</v>
      </c>
      <c r="C622" s="124" t="s">
        <v>280</v>
      </c>
      <c r="D622" s="125">
        <v>35</v>
      </c>
      <c r="E622" s="124" t="s">
        <v>22</v>
      </c>
      <c r="F622" s="125">
        <v>44</v>
      </c>
      <c r="G622" s="124" t="s">
        <v>35</v>
      </c>
      <c r="H622" s="118">
        <v>1.06</v>
      </c>
      <c r="I622" s="117">
        <v>11776</v>
      </c>
      <c r="J622" s="117">
        <v>270</v>
      </c>
      <c r="K622" s="117">
        <f t="shared" si="18"/>
        <v>0</v>
      </c>
      <c r="L622" s="117">
        <v>893</v>
      </c>
      <c r="M622" s="123">
        <f t="shared" si="19"/>
        <v>12939</v>
      </c>
      <c r="N622" s="110"/>
      <c r="O622" s="118">
        <v>0</v>
      </c>
      <c r="P622" s="118">
        <v>0</v>
      </c>
      <c r="Q622" s="122">
        <v>0.09</v>
      </c>
      <c r="R622" s="122">
        <v>4.5747299026763673E-2</v>
      </c>
      <c r="S622" s="121">
        <v>0</v>
      </c>
      <c r="T622" s="110"/>
      <c r="U622" s="120">
        <v>12768</v>
      </c>
      <c r="V622" s="120">
        <v>0</v>
      </c>
      <c r="W622" s="120">
        <v>0</v>
      </c>
      <c r="X622" s="120">
        <v>947</v>
      </c>
      <c r="Y622" s="120">
        <v>13715</v>
      </c>
      <c r="Z622" s="119" t="e">
        <f>SUMIF($A$10:$A$938,$A622,$Y$10:$Y$938)+SUMIF('[2]17PJ'!$B$10:$K$889,$A622,'[2]17PJ'!K$10:$K$889)</f>
        <v>#VALUE!</v>
      </c>
      <c r="AB622" s="118">
        <v>0</v>
      </c>
      <c r="AC622" s="118">
        <v>0</v>
      </c>
      <c r="AD622" s="117">
        <v>0</v>
      </c>
      <c r="AE622" s="116"/>
    </row>
    <row r="623" spans="1:31" s="105" customFormat="1" x14ac:dyDescent="0.25">
      <c r="A623" s="125">
        <v>484</v>
      </c>
      <c r="B623" s="125">
        <v>484035163</v>
      </c>
      <c r="C623" s="124" t="s">
        <v>280</v>
      </c>
      <c r="D623" s="125">
        <v>35</v>
      </c>
      <c r="E623" s="124" t="s">
        <v>22</v>
      </c>
      <c r="F623" s="125">
        <v>163</v>
      </c>
      <c r="G623" s="124" t="s">
        <v>27</v>
      </c>
      <c r="H623" s="118">
        <v>1</v>
      </c>
      <c r="I623" s="117">
        <v>11960</v>
      </c>
      <c r="J623" s="117">
        <v>505</v>
      </c>
      <c r="K623" s="117">
        <f t="shared" si="18"/>
        <v>0</v>
      </c>
      <c r="L623" s="117">
        <v>893</v>
      </c>
      <c r="M623" s="123">
        <f t="shared" si="19"/>
        <v>13358</v>
      </c>
      <c r="N623" s="110"/>
      <c r="O623" s="118">
        <v>0</v>
      </c>
      <c r="P623" s="118">
        <v>0</v>
      </c>
      <c r="Q623" s="122">
        <v>0.18</v>
      </c>
      <c r="R623" s="122">
        <v>8.6929728917015628E-2</v>
      </c>
      <c r="S623" s="121">
        <v>0</v>
      </c>
      <c r="T623" s="110"/>
      <c r="U623" s="120">
        <v>12465</v>
      </c>
      <c r="V623" s="120">
        <v>0</v>
      </c>
      <c r="W623" s="120">
        <v>0</v>
      </c>
      <c r="X623" s="120">
        <v>893</v>
      </c>
      <c r="Y623" s="120">
        <v>13358</v>
      </c>
      <c r="Z623" s="119" t="e">
        <f>SUMIF($A$10:$A$938,$A623,$Y$10:$Y$938)+SUMIF('[2]17PJ'!$B$10:$K$889,$A623,'[2]17PJ'!K$10:$K$889)</f>
        <v>#VALUE!</v>
      </c>
      <c r="AB623" s="118">
        <v>0</v>
      </c>
      <c r="AC623" s="118">
        <v>0</v>
      </c>
      <c r="AD623" s="117">
        <v>0</v>
      </c>
      <c r="AE623" s="116"/>
    </row>
    <row r="624" spans="1:31" s="105" customFormat="1" x14ac:dyDescent="0.25">
      <c r="A624" s="125">
        <v>484</v>
      </c>
      <c r="B624" s="125">
        <v>484035165</v>
      </c>
      <c r="C624" s="124" t="s">
        <v>280</v>
      </c>
      <c r="D624" s="125">
        <v>35</v>
      </c>
      <c r="E624" s="124" t="s">
        <v>22</v>
      </c>
      <c r="F624" s="125">
        <v>165</v>
      </c>
      <c r="G624" s="124" t="s">
        <v>28</v>
      </c>
      <c r="H624" s="118">
        <v>0.28999999999999998</v>
      </c>
      <c r="I624" s="117">
        <v>11598</v>
      </c>
      <c r="J624" s="117">
        <v>632</v>
      </c>
      <c r="K624" s="117">
        <f t="shared" si="18"/>
        <v>0</v>
      </c>
      <c r="L624" s="117">
        <v>893</v>
      </c>
      <c r="M624" s="123">
        <f t="shared" si="19"/>
        <v>13123</v>
      </c>
      <c r="N624" s="110"/>
      <c r="O624" s="118">
        <v>0</v>
      </c>
      <c r="P624" s="118">
        <v>0</v>
      </c>
      <c r="Q624" s="122">
        <v>9.8299999999999998E-2</v>
      </c>
      <c r="R624" s="122">
        <v>9.8201070211486718E-2</v>
      </c>
      <c r="S624" s="121">
        <v>0</v>
      </c>
      <c r="T624" s="110"/>
      <c r="U624" s="120">
        <v>3547</v>
      </c>
      <c r="V624" s="120">
        <v>0</v>
      </c>
      <c r="W624" s="120">
        <v>0</v>
      </c>
      <c r="X624" s="120">
        <v>259</v>
      </c>
      <c r="Y624" s="120">
        <v>3806</v>
      </c>
      <c r="Z624" s="119" t="e">
        <f>SUMIF($A$10:$A$938,$A624,$Y$10:$Y$938)+SUMIF('[2]17PJ'!$B$10:$K$889,$A624,'[2]17PJ'!K$10:$K$889)</f>
        <v>#VALUE!</v>
      </c>
      <c r="AB624" s="118">
        <v>0</v>
      </c>
      <c r="AC624" s="118">
        <v>0</v>
      </c>
      <c r="AD624" s="117">
        <v>0</v>
      </c>
      <c r="AE624" s="116"/>
    </row>
    <row r="625" spans="1:31" s="105" customFormat="1" x14ac:dyDescent="0.25">
      <c r="A625" s="125">
        <v>484</v>
      </c>
      <c r="B625" s="125">
        <v>484035189</v>
      </c>
      <c r="C625" s="124" t="s">
        <v>280</v>
      </c>
      <c r="D625" s="125">
        <v>35</v>
      </c>
      <c r="E625" s="124" t="s">
        <v>22</v>
      </c>
      <c r="F625" s="125">
        <v>189</v>
      </c>
      <c r="G625" s="124" t="s">
        <v>38</v>
      </c>
      <c r="H625" s="118">
        <v>0.08</v>
      </c>
      <c r="I625" s="117">
        <v>9699</v>
      </c>
      <c r="J625" s="117">
        <v>3886</v>
      </c>
      <c r="K625" s="117">
        <f t="shared" si="18"/>
        <v>0</v>
      </c>
      <c r="L625" s="117">
        <v>893</v>
      </c>
      <c r="M625" s="123">
        <f t="shared" si="19"/>
        <v>14478</v>
      </c>
      <c r="N625" s="110"/>
      <c r="O625" s="118">
        <v>0</v>
      </c>
      <c r="P625" s="118">
        <v>0</v>
      </c>
      <c r="Q625" s="122">
        <v>0.09</v>
      </c>
      <c r="R625" s="122">
        <v>2.9108240576110694E-3</v>
      </c>
      <c r="S625" s="121">
        <v>0</v>
      </c>
      <c r="T625" s="110"/>
      <c r="U625" s="120">
        <v>1087</v>
      </c>
      <c r="V625" s="120">
        <v>0</v>
      </c>
      <c r="W625" s="120">
        <v>0</v>
      </c>
      <c r="X625" s="120">
        <v>71</v>
      </c>
      <c r="Y625" s="120">
        <v>1158</v>
      </c>
      <c r="Z625" s="119" t="e">
        <f>SUMIF($A$10:$A$938,$A625,$Y$10:$Y$938)+SUMIF('[2]17PJ'!$B$10:$K$889,$A625,'[2]17PJ'!K$10:$K$889)</f>
        <v>#VALUE!</v>
      </c>
      <c r="AB625" s="118">
        <v>0</v>
      </c>
      <c r="AC625" s="118">
        <v>0</v>
      </c>
      <c r="AD625" s="117">
        <v>0</v>
      </c>
      <c r="AE625" s="116"/>
    </row>
    <row r="626" spans="1:31" s="105" customFormat="1" x14ac:dyDescent="0.25">
      <c r="A626" s="125">
        <v>484</v>
      </c>
      <c r="B626" s="125">
        <v>484035243</v>
      </c>
      <c r="C626" s="124" t="s">
        <v>280</v>
      </c>
      <c r="D626" s="125">
        <v>35</v>
      </c>
      <c r="E626" s="124" t="s">
        <v>22</v>
      </c>
      <c r="F626" s="125">
        <v>243</v>
      </c>
      <c r="G626" s="124" t="s">
        <v>74</v>
      </c>
      <c r="H626" s="118">
        <v>0.76</v>
      </c>
      <c r="I626" s="117">
        <v>12066</v>
      </c>
      <c r="J626" s="117">
        <v>2848</v>
      </c>
      <c r="K626" s="117">
        <f t="shared" si="18"/>
        <v>0</v>
      </c>
      <c r="L626" s="117">
        <v>893</v>
      </c>
      <c r="M626" s="123">
        <f t="shared" si="19"/>
        <v>15807</v>
      </c>
      <c r="N626" s="110"/>
      <c r="O626" s="118">
        <v>0</v>
      </c>
      <c r="P626" s="118">
        <v>0</v>
      </c>
      <c r="Q626" s="122">
        <v>0.09</v>
      </c>
      <c r="R626" s="122">
        <v>5.3763165448022874E-3</v>
      </c>
      <c r="S626" s="121">
        <v>0</v>
      </c>
      <c r="T626" s="110"/>
      <c r="U626" s="120">
        <v>11335</v>
      </c>
      <c r="V626" s="120">
        <v>0</v>
      </c>
      <c r="W626" s="120">
        <v>0</v>
      </c>
      <c r="X626" s="120">
        <v>679</v>
      </c>
      <c r="Y626" s="120">
        <v>12014</v>
      </c>
      <c r="Z626" s="119" t="e">
        <f>SUMIF($A$10:$A$938,$A626,$Y$10:$Y$938)+SUMIF('[2]17PJ'!$B$10:$K$889,$A626,'[2]17PJ'!K$10:$K$889)</f>
        <v>#VALUE!</v>
      </c>
      <c r="AB626" s="118">
        <v>0</v>
      </c>
      <c r="AC626" s="118">
        <v>0</v>
      </c>
      <c r="AD626" s="117">
        <v>0</v>
      </c>
      <c r="AE626" s="116"/>
    </row>
    <row r="627" spans="1:31" s="105" customFormat="1" x14ac:dyDescent="0.25">
      <c r="A627" s="125">
        <v>484</v>
      </c>
      <c r="B627" s="125">
        <v>484035248</v>
      </c>
      <c r="C627" s="124" t="s">
        <v>280</v>
      </c>
      <c r="D627" s="125">
        <v>35</v>
      </c>
      <c r="E627" s="124" t="s">
        <v>22</v>
      </c>
      <c r="F627" s="125">
        <v>248</v>
      </c>
      <c r="G627" s="124" t="s">
        <v>30</v>
      </c>
      <c r="H627" s="118">
        <v>1</v>
      </c>
      <c r="I627" s="117">
        <v>11521</v>
      </c>
      <c r="J627" s="117">
        <v>1139</v>
      </c>
      <c r="K627" s="117">
        <f t="shared" si="18"/>
        <v>0</v>
      </c>
      <c r="L627" s="117">
        <v>893</v>
      </c>
      <c r="M627" s="123">
        <f t="shared" si="19"/>
        <v>13553</v>
      </c>
      <c r="N627" s="110"/>
      <c r="O627" s="118">
        <v>0</v>
      </c>
      <c r="P627" s="118">
        <v>0</v>
      </c>
      <c r="Q627" s="122">
        <v>0.09</v>
      </c>
      <c r="R627" s="122">
        <v>3.9140350816507199E-2</v>
      </c>
      <c r="S627" s="121">
        <v>0</v>
      </c>
      <c r="T627" s="110"/>
      <c r="U627" s="120">
        <v>12660</v>
      </c>
      <c r="V627" s="120">
        <v>0</v>
      </c>
      <c r="W627" s="120">
        <v>0</v>
      </c>
      <c r="X627" s="120">
        <v>893</v>
      </c>
      <c r="Y627" s="120">
        <v>13553</v>
      </c>
      <c r="Z627" s="119" t="e">
        <f>SUMIF($A$10:$A$938,$A627,$Y$10:$Y$938)+SUMIF('[2]17PJ'!$B$10:$K$889,$A627,'[2]17PJ'!K$10:$K$889)</f>
        <v>#VALUE!</v>
      </c>
      <c r="AB627" s="118">
        <v>0</v>
      </c>
      <c r="AC627" s="118">
        <v>0</v>
      </c>
      <c r="AD627" s="117">
        <v>0</v>
      </c>
      <c r="AE627" s="116"/>
    </row>
    <row r="628" spans="1:31" s="105" customFormat="1" x14ac:dyDescent="0.25">
      <c r="A628" s="125">
        <v>485</v>
      </c>
      <c r="B628" s="125">
        <v>485258030</v>
      </c>
      <c r="C628" s="124" t="s">
        <v>281</v>
      </c>
      <c r="D628" s="125">
        <v>258</v>
      </c>
      <c r="E628" s="124" t="s">
        <v>97</v>
      </c>
      <c r="F628" s="125">
        <v>30</v>
      </c>
      <c r="G628" s="124" t="s">
        <v>115</v>
      </c>
      <c r="H628" s="118">
        <v>3.44</v>
      </c>
      <c r="I628" s="117">
        <v>9794</v>
      </c>
      <c r="J628" s="117">
        <v>2398</v>
      </c>
      <c r="K628" s="117">
        <f t="shared" si="18"/>
        <v>0</v>
      </c>
      <c r="L628" s="117">
        <v>893</v>
      </c>
      <c r="M628" s="123">
        <f t="shared" si="19"/>
        <v>13085</v>
      </c>
      <c r="N628" s="110"/>
      <c r="O628" s="118">
        <v>0</v>
      </c>
      <c r="P628" s="118">
        <v>0</v>
      </c>
      <c r="Q628" s="122">
        <v>0.09</v>
      </c>
      <c r="R628" s="122">
        <v>2.7030013012020672E-3</v>
      </c>
      <c r="S628" s="121">
        <v>0</v>
      </c>
      <c r="T628" s="110"/>
      <c r="U628" s="120">
        <v>41941</v>
      </c>
      <c r="V628" s="120">
        <v>0</v>
      </c>
      <c r="W628" s="120">
        <v>0</v>
      </c>
      <c r="X628" s="120">
        <v>3073</v>
      </c>
      <c r="Y628" s="120">
        <v>45014</v>
      </c>
      <c r="Z628" s="119" t="e">
        <f>SUMIF($A$10:$A$938,$A628,$Y$10:$Y$938)+SUMIF('[2]17PJ'!$B$10:$K$889,$A628,'[2]17PJ'!K$10:$K$889)</f>
        <v>#VALUE!</v>
      </c>
      <c r="AB628" s="118">
        <v>0</v>
      </c>
      <c r="AC628" s="118">
        <v>0</v>
      </c>
      <c r="AD628" s="117">
        <v>0</v>
      </c>
      <c r="AE628" s="116"/>
    </row>
    <row r="629" spans="1:31" s="105" customFormat="1" x14ac:dyDescent="0.25">
      <c r="A629" s="125">
        <v>485</v>
      </c>
      <c r="B629" s="125">
        <v>485258035</v>
      </c>
      <c r="C629" s="124" t="s">
        <v>281</v>
      </c>
      <c r="D629" s="125">
        <v>258</v>
      </c>
      <c r="E629" s="124" t="s">
        <v>97</v>
      </c>
      <c r="F629" s="125">
        <v>35</v>
      </c>
      <c r="G629" s="124" t="s">
        <v>22</v>
      </c>
      <c r="H629" s="118">
        <v>1</v>
      </c>
      <c r="I629" s="117">
        <v>9794</v>
      </c>
      <c r="J629" s="117">
        <v>3443</v>
      </c>
      <c r="K629" s="117">
        <f t="shared" si="18"/>
        <v>0</v>
      </c>
      <c r="L629" s="117">
        <v>893</v>
      </c>
      <c r="M629" s="123">
        <f t="shared" si="19"/>
        <v>14130</v>
      </c>
      <c r="N629" s="110"/>
      <c r="O629" s="118">
        <v>0</v>
      </c>
      <c r="P629" s="118">
        <v>0</v>
      </c>
      <c r="Q629" s="122">
        <v>0.18</v>
      </c>
      <c r="R629" s="122">
        <v>0.14456084490991788</v>
      </c>
      <c r="S629" s="121">
        <v>0</v>
      </c>
      <c r="T629" s="110"/>
      <c r="U629" s="120">
        <v>13237</v>
      </c>
      <c r="V629" s="120">
        <v>0</v>
      </c>
      <c r="W629" s="120">
        <v>0</v>
      </c>
      <c r="X629" s="120">
        <v>893</v>
      </c>
      <c r="Y629" s="120">
        <v>14130</v>
      </c>
      <c r="Z629" s="119" t="e">
        <f>SUMIF($A$10:$A$938,$A629,$Y$10:$Y$938)+SUMIF('[2]17PJ'!$B$10:$K$889,$A629,'[2]17PJ'!K$10:$K$889)</f>
        <v>#VALUE!</v>
      </c>
      <c r="AB629" s="118">
        <v>0</v>
      </c>
      <c r="AC629" s="118">
        <v>0</v>
      </c>
      <c r="AD629" s="117">
        <v>0</v>
      </c>
      <c r="AE629" s="116"/>
    </row>
    <row r="630" spans="1:31" s="105" customFormat="1" x14ac:dyDescent="0.25">
      <c r="A630" s="125">
        <v>485</v>
      </c>
      <c r="B630" s="125">
        <v>485258071</v>
      </c>
      <c r="C630" s="124" t="s">
        <v>281</v>
      </c>
      <c r="D630" s="125">
        <v>258</v>
      </c>
      <c r="E630" s="124" t="s">
        <v>97</v>
      </c>
      <c r="F630" s="125">
        <v>71</v>
      </c>
      <c r="G630" s="124" t="s">
        <v>24</v>
      </c>
      <c r="H630" s="118">
        <v>2.9</v>
      </c>
      <c r="I630" s="117">
        <v>11035</v>
      </c>
      <c r="J630" s="117">
        <v>5734</v>
      </c>
      <c r="K630" s="117">
        <f t="shared" si="18"/>
        <v>0</v>
      </c>
      <c r="L630" s="117">
        <v>893</v>
      </c>
      <c r="M630" s="123">
        <f t="shared" si="19"/>
        <v>17662</v>
      </c>
      <c r="N630" s="110"/>
      <c r="O630" s="118">
        <v>0</v>
      </c>
      <c r="P630" s="118">
        <v>0</v>
      </c>
      <c r="Q630" s="122">
        <v>0.09</v>
      </c>
      <c r="R630" s="122">
        <v>2.9605856688433292E-3</v>
      </c>
      <c r="S630" s="121">
        <v>0</v>
      </c>
      <c r="T630" s="110"/>
      <c r="U630" s="120">
        <v>48630</v>
      </c>
      <c r="V630" s="120">
        <v>0</v>
      </c>
      <c r="W630" s="120">
        <v>0</v>
      </c>
      <c r="X630" s="120">
        <v>2590</v>
      </c>
      <c r="Y630" s="120">
        <v>51220</v>
      </c>
      <c r="Z630" s="119" t="e">
        <f>SUMIF($A$10:$A$938,$A630,$Y$10:$Y$938)+SUMIF('[2]17PJ'!$B$10:$K$889,$A630,'[2]17PJ'!K$10:$K$889)</f>
        <v>#VALUE!</v>
      </c>
      <c r="AB630" s="118">
        <v>0</v>
      </c>
      <c r="AC630" s="118">
        <v>0</v>
      </c>
      <c r="AD630" s="117">
        <v>0</v>
      </c>
      <c r="AE630" s="116"/>
    </row>
    <row r="631" spans="1:31" s="105" customFormat="1" x14ac:dyDescent="0.25">
      <c r="A631" s="125">
        <v>485</v>
      </c>
      <c r="B631" s="125">
        <v>485258163</v>
      </c>
      <c r="C631" s="124" t="s">
        <v>281</v>
      </c>
      <c r="D631" s="125">
        <v>258</v>
      </c>
      <c r="E631" s="124" t="s">
        <v>97</v>
      </c>
      <c r="F631" s="125">
        <v>163</v>
      </c>
      <c r="G631" s="124" t="s">
        <v>27</v>
      </c>
      <c r="H631" s="118">
        <v>22.209999999999997</v>
      </c>
      <c r="I631" s="117">
        <v>11318</v>
      </c>
      <c r="J631" s="117">
        <v>478</v>
      </c>
      <c r="K631" s="117">
        <f t="shared" si="18"/>
        <v>0</v>
      </c>
      <c r="L631" s="117">
        <v>893</v>
      </c>
      <c r="M631" s="123">
        <f t="shared" si="19"/>
        <v>12689</v>
      </c>
      <c r="N631" s="110"/>
      <c r="O631" s="118">
        <v>0</v>
      </c>
      <c r="P631" s="118">
        <v>0</v>
      </c>
      <c r="Q631" s="122">
        <v>0.18</v>
      </c>
      <c r="R631" s="122">
        <v>8.6929728917015628E-2</v>
      </c>
      <c r="S631" s="121">
        <v>0</v>
      </c>
      <c r="T631" s="110"/>
      <c r="U631" s="120">
        <v>261990</v>
      </c>
      <c r="V631" s="120">
        <v>0</v>
      </c>
      <c r="W631" s="120">
        <v>0</v>
      </c>
      <c r="X631" s="120">
        <v>19833</v>
      </c>
      <c r="Y631" s="120">
        <v>281823</v>
      </c>
      <c r="Z631" s="119" t="e">
        <f>SUMIF($A$10:$A$938,$A631,$Y$10:$Y$938)+SUMIF('[2]17PJ'!$B$10:$K$889,$A631,'[2]17PJ'!K$10:$K$889)</f>
        <v>#VALUE!</v>
      </c>
      <c r="AB631" s="118">
        <v>0</v>
      </c>
      <c r="AC631" s="118">
        <v>0</v>
      </c>
      <c r="AD631" s="117">
        <v>0</v>
      </c>
      <c r="AE631" s="116"/>
    </row>
    <row r="632" spans="1:31" s="105" customFormat="1" x14ac:dyDescent="0.25">
      <c r="A632" s="125">
        <v>485</v>
      </c>
      <c r="B632" s="125">
        <v>485258168</v>
      </c>
      <c r="C632" s="124" t="s">
        <v>281</v>
      </c>
      <c r="D632" s="125">
        <v>258</v>
      </c>
      <c r="E632" s="124" t="s">
        <v>97</v>
      </c>
      <c r="F632" s="125">
        <v>168</v>
      </c>
      <c r="G632" s="124" t="s">
        <v>117</v>
      </c>
      <c r="H632" s="118">
        <v>1</v>
      </c>
      <c r="I632" s="117">
        <v>13435</v>
      </c>
      <c r="J632" s="117">
        <v>6939</v>
      </c>
      <c r="K632" s="117">
        <f t="shared" si="18"/>
        <v>0</v>
      </c>
      <c r="L632" s="117">
        <v>893</v>
      </c>
      <c r="M632" s="123">
        <f t="shared" si="19"/>
        <v>21267</v>
      </c>
      <c r="N632" s="110"/>
      <c r="O632" s="118">
        <v>0</v>
      </c>
      <c r="P632" s="118">
        <v>0</v>
      </c>
      <c r="Q632" s="122">
        <v>0.09</v>
      </c>
      <c r="R632" s="122">
        <v>4.5496721082746036E-2</v>
      </c>
      <c r="S632" s="121">
        <v>0</v>
      </c>
      <c r="T632" s="110"/>
      <c r="U632" s="120">
        <v>20374</v>
      </c>
      <c r="V632" s="120">
        <v>0</v>
      </c>
      <c r="W632" s="120">
        <v>0</v>
      </c>
      <c r="X632" s="120">
        <v>893</v>
      </c>
      <c r="Y632" s="120">
        <v>21267</v>
      </c>
      <c r="Z632" s="119" t="e">
        <f>SUMIF($A$10:$A$938,$A632,$Y$10:$Y$938)+SUMIF('[2]17PJ'!$B$10:$K$889,$A632,'[2]17PJ'!K$10:$K$889)</f>
        <v>#VALUE!</v>
      </c>
      <c r="AB632" s="118">
        <v>0</v>
      </c>
      <c r="AC632" s="118">
        <v>0</v>
      </c>
      <c r="AD632" s="117">
        <v>0</v>
      </c>
      <c r="AE632" s="116"/>
    </row>
    <row r="633" spans="1:31" s="105" customFormat="1" x14ac:dyDescent="0.25">
      <c r="A633" s="125">
        <v>485</v>
      </c>
      <c r="B633" s="125">
        <v>485258229</v>
      </c>
      <c r="C633" s="124" t="s">
        <v>281</v>
      </c>
      <c r="D633" s="125">
        <v>258</v>
      </c>
      <c r="E633" s="124" t="s">
        <v>97</v>
      </c>
      <c r="F633" s="125">
        <v>229</v>
      </c>
      <c r="G633" s="124" t="s">
        <v>113</v>
      </c>
      <c r="H633" s="118">
        <v>19.689999999999998</v>
      </c>
      <c r="I633" s="117">
        <v>10583</v>
      </c>
      <c r="J633" s="117">
        <v>1825</v>
      </c>
      <c r="K633" s="117">
        <f t="shared" si="18"/>
        <v>0</v>
      </c>
      <c r="L633" s="117">
        <v>893</v>
      </c>
      <c r="M633" s="123">
        <f t="shared" si="19"/>
        <v>13301</v>
      </c>
      <c r="N633" s="110"/>
      <c r="O633" s="118">
        <v>0</v>
      </c>
      <c r="P633" s="118">
        <v>0</v>
      </c>
      <c r="Q633" s="122">
        <v>0.09</v>
      </c>
      <c r="R633" s="122">
        <v>1.1153540828177228E-2</v>
      </c>
      <c r="S633" s="121">
        <v>0</v>
      </c>
      <c r="T633" s="110"/>
      <c r="U633" s="120">
        <v>244314</v>
      </c>
      <c r="V633" s="120">
        <v>0</v>
      </c>
      <c r="W633" s="120">
        <v>0</v>
      </c>
      <c r="X633" s="120">
        <v>17582</v>
      </c>
      <c r="Y633" s="120">
        <v>261896</v>
      </c>
      <c r="Z633" s="119" t="e">
        <f>SUMIF($A$10:$A$938,$A633,$Y$10:$Y$938)+SUMIF('[2]17PJ'!$B$10:$K$889,$A633,'[2]17PJ'!K$10:$K$889)</f>
        <v>#VALUE!</v>
      </c>
      <c r="AB633" s="118">
        <v>0</v>
      </c>
      <c r="AC633" s="118">
        <v>0</v>
      </c>
      <c r="AD633" s="117">
        <v>0</v>
      </c>
      <c r="AE633" s="116"/>
    </row>
    <row r="634" spans="1:31" s="105" customFormat="1" x14ac:dyDescent="0.25">
      <c r="A634" s="125">
        <v>485</v>
      </c>
      <c r="B634" s="125">
        <v>485258248</v>
      </c>
      <c r="C634" s="124" t="s">
        <v>281</v>
      </c>
      <c r="D634" s="125">
        <v>258</v>
      </c>
      <c r="E634" s="124" t="s">
        <v>97</v>
      </c>
      <c r="F634" s="125">
        <v>248</v>
      </c>
      <c r="G634" s="124" t="s">
        <v>30</v>
      </c>
      <c r="H634" s="118">
        <v>3</v>
      </c>
      <c r="I634" s="117">
        <v>9794</v>
      </c>
      <c r="J634" s="117">
        <v>968</v>
      </c>
      <c r="K634" s="117">
        <f t="shared" si="18"/>
        <v>0</v>
      </c>
      <c r="L634" s="117">
        <v>893</v>
      </c>
      <c r="M634" s="123">
        <f t="shared" si="19"/>
        <v>11655</v>
      </c>
      <c r="N634" s="110"/>
      <c r="O634" s="118">
        <v>0</v>
      </c>
      <c r="P634" s="118">
        <v>0</v>
      </c>
      <c r="Q634" s="122">
        <v>0.09</v>
      </c>
      <c r="R634" s="122">
        <v>3.9140350816507199E-2</v>
      </c>
      <c r="S634" s="121">
        <v>0</v>
      </c>
      <c r="T634" s="110"/>
      <c r="U634" s="120">
        <v>32286</v>
      </c>
      <c r="V634" s="120">
        <v>0</v>
      </c>
      <c r="W634" s="120">
        <v>0</v>
      </c>
      <c r="X634" s="120">
        <v>2679</v>
      </c>
      <c r="Y634" s="120">
        <v>34965</v>
      </c>
      <c r="Z634" s="119" t="e">
        <f>SUMIF($A$10:$A$938,$A634,$Y$10:$Y$938)+SUMIF('[2]17PJ'!$B$10:$K$889,$A634,'[2]17PJ'!K$10:$K$889)</f>
        <v>#VALUE!</v>
      </c>
      <c r="AB634" s="118">
        <v>0</v>
      </c>
      <c r="AC634" s="118">
        <v>0</v>
      </c>
      <c r="AD634" s="117">
        <v>0</v>
      </c>
      <c r="AE634" s="116"/>
    </row>
    <row r="635" spans="1:31" s="105" customFormat="1" x14ac:dyDescent="0.25">
      <c r="A635" s="125">
        <v>485</v>
      </c>
      <c r="B635" s="125">
        <v>485258258</v>
      </c>
      <c r="C635" s="124" t="s">
        <v>281</v>
      </c>
      <c r="D635" s="125">
        <v>258</v>
      </c>
      <c r="E635" s="124" t="s">
        <v>97</v>
      </c>
      <c r="F635" s="125">
        <v>258</v>
      </c>
      <c r="G635" s="124" t="s">
        <v>97</v>
      </c>
      <c r="H635" s="118">
        <v>416.5200000000001</v>
      </c>
      <c r="I635" s="117">
        <v>10510</v>
      </c>
      <c r="J635" s="117">
        <v>3355</v>
      </c>
      <c r="K635" s="117">
        <f t="shared" si="18"/>
        <v>0</v>
      </c>
      <c r="L635" s="117">
        <v>893</v>
      </c>
      <c r="M635" s="123">
        <f t="shared" si="19"/>
        <v>14758</v>
      </c>
      <c r="N635" s="110"/>
      <c r="O635" s="118">
        <v>0</v>
      </c>
      <c r="P635" s="118">
        <v>0</v>
      </c>
      <c r="Q635" s="122">
        <v>0.18</v>
      </c>
      <c r="R635" s="122">
        <v>8.7712818209417828E-2</v>
      </c>
      <c r="S635" s="121">
        <v>0</v>
      </c>
      <c r="T635" s="110"/>
      <c r="U635" s="120">
        <v>5775050</v>
      </c>
      <c r="V635" s="120">
        <v>0</v>
      </c>
      <c r="W635" s="120">
        <v>0</v>
      </c>
      <c r="X635" s="120">
        <v>371951</v>
      </c>
      <c r="Y635" s="120">
        <v>6147001</v>
      </c>
      <c r="Z635" s="119" t="e">
        <f>SUMIF($A$10:$A$938,$A635,$Y$10:$Y$938)+SUMIF('[2]17PJ'!$B$10:$K$889,$A635,'[2]17PJ'!K$10:$K$889)</f>
        <v>#VALUE!</v>
      </c>
      <c r="AB635" s="118">
        <v>0</v>
      </c>
      <c r="AC635" s="118">
        <v>0</v>
      </c>
      <c r="AD635" s="117">
        <v>0</v>
      </c>
      <c r="AE635" s="116"/>
    </row>
    <row r="636" spans="1:31" s="105" customFormat="1" x14ac:dyDescent="0.25">
      <c r="A636" s="125">
        <v>485</v>
      </c>
      <c r="B636" s="125">
        <v>485258291</v>
      </c>
      <c r="C636" s="124" t="s">
        <v>281</v>
      </c>
      <c r="D636" s="125">
        <v>258</v>
      </c>
      <c r="E636" s="124" t="s">
        <v>97</v>
      </c>
      <c r="F636" s="125">
        <v>291</v>
      </c>
      <c r="G636" s="124" t="s">
        <v>118</v>
      </c>
      <c r="H636" s="118">
        <v>2</v>
      </c>
      <c r="I636" s="117">
        <v>9748</v>
      </c>
      <c r="J636" s="117">
        <v>5953</v>
      </c>
      <c r="K636" s="117">
        <f t="shared" si="18"/>
        <v>0</v>
      </c>
      <c r="L636" s="117">
        <v>893</v>
      </c>
      <c r="M636" s="123">
        <f t="shared" si="19"/>
        <v>16594</v>
      </c>
      <c r="N636" s="110"/>
      <c r="O636" s="118">
        <v>0</v>
      </c>
      <c r="P636" s="118">
        <v>0</v>
      </c>
      <c r="Q636" s="122">
        <v>0.09</v>
      </c>
      <c r="R636" s="122">
        <v>1.1070899139685432E-2</v>
      </c>
      <c r="S636" s="121">
        <v>0</v>
      </c>
      <c r="T636" s="110"/>
      <c r="U636" s="120">
        <v>31402</v>
      </c>
      <c r="V636" s="120">
        <v>0</v>
      </c>
      <c r="W636" s="120">
        <v>0</v>
      </c>
      <c r="X636" s="120">
        <v>1786</v>
      </c>
      <c r="Y636" s="120">
        <v>33188</v>
      </c>
      <c r="Z636" s="119" t="e">
        <f>SUMIF($A$10:$A$938,$A636,$Y$10:$Y$938)+SUMIF('[2]17PJ'!$B$10:$K$889,$A636,'[2]17PJ'!K$10:$K$889)</f>
        <v>#VALUE!</v>
      </c>
      <c r="AB636" s="118">
        <v>0</v>
      </c>
      <c r="AC636" s="118">
        <v>0</v>
      </c>
      <c r="AD636" s="117">
        <v>0</v>
      </c>
      <c r="AE636" s="116"/>
    </row>
    <row r="637" spans="1:31" s="105" customFormat="1" x14ac:dyDescent="0.25">
      <c r="A637" s="125">
        <v>485</v>
      </c>
      <c r="B637" s="125">
        <v>485258675</v>
      </c>
      <c r="C637" s="124" t="s">
        <v>281</v>
      </c>
      <c r="D637" s="125">
        <v>258</v>
      </c>
      <c r="E637" s="124" t="s">
        <v>97</v>
      </c>
      <c r="F637" s="125">
        <v>675</v>
      </c>
      <c r="G637" s="124" t="s">
        <v>282</v>
      </c>
      <c r="H637" s="118">
        <v>0.46</v>
      </c>
      <c r="I637" s="117">
        <v>9794</v>
      </c>
      <c r="J637" s="117">
        <v>6580</v>
      </c>
      <c r="K637" s="117">
        <f t="shared" si="18"/>
        <v>0</v>
      </c>
      <c r="L637" s="117">
        <v>893</v>
      </c>
      <c r="M637" s="123">
        <f t="shared" si="19"/>
        <v>17267</v>
      </c>
      <c r="N637" s="110"/>
      <c r="O637" s="118">
        <v>0</v>
      </c>
      <c r="P637" s="118">
        <v>0</v>
      </c>
      <c r="Q637" s="122">
        <v>0.09</v>
      </c>
      <c r="R637" s="122">
        <v>2.5945357169446405E-4</v>
      </c>
      <c r="S637" s="121">
        <v>0</v>
      </c>
      <c r="T637" s="110"/>
      <c r="U637" s="120">
        <v>7532</v>
      </c>
      <c r="V637" s="120">
        <v>0</v>
      </c>
      <c r="W637" s="120">
        <v>0</v>
      </c>
      <c r="X637" s="120">
        <v>411</v>
      </c>
      <c r="Y637" s="120">
        <v>7943</v>
      </c>
      <c r="Z637" s="119" t="e">
        <f>SUMIF($A$10:$A$938,$A637,$Y$10:$Y$938)+SUMIF('[2]17PJ'!$B$10:$K$889,$A637,'[2]17PJ'!K$10:$K$889)</f>
        <v>#VALUE!</v>
      </c>
      <c r="AB637" s="118">
        <v>0</v>
      </c>
      <c r="AC637" s="118">
        <v>0</v>
      </c>
      <c r="AD637" s="117">
        <v>0</v>
      </c>
      <c r="AE637" s="116"/>
    </row>
    <row r="638" spans="1:31" s="105" customFormat="1" x14ac:dyDescent="0.25">
      <c r="A638" s="125">
        <v>485</v>
      </c>
      <c r="B638" s="125">
        <v>485258705</v>
      </c>
      <c r="C638" s="124" t="s">
        <v>281</v>
      </c>
      <c r="D638" s="125">
        <v>258</v>
      </c>
      <c r="E638" s="124" t="s">
        <v>97</v>
      </c>
      <c r="F638" s="125">
        <v>705</v>
      </c>
      <c r="G638" s="124" t="s">
        <v>551</v>
      </c>
      <c r="H638" s="118">
        <v>2</v>
      </c>
      <c r="I638" s="117">
        <v>10089</v>
      </c>
      <c r="J638" s="117">
        <v>6133</v>
      </c>
      <c r="K638" s="117">
        <f t="shared" si="18"/>
        <v>0</v>
      </c>
      <c r="L638" s="117">
        <v>893</v>
      </c>
      <c r="M638" s="123">
        <f t="shared" si="19"/>
        <v>17115</v>
      </c>
      <c r="N638" s="110"/>
      <c r="O638" s="118">
        <v>0</v>
      </c>
      <c r="P638" s="118">
        <v>0</v>
      </c>
      <c r="Q638" s="122">
        <v>0.09</v>
      </c>
      <c r="R638" s="122">
        <v>1.5223772659579567E-3</v>
      </c>
      <c r="S638" s="121">
        <v>0</v>
      </c>
      <c r="T638" s="110"/>
      <c r="U638" s="120">
        <v>32444</v>
      </c>
      <c r="V638" s="120">
        <v>0</v>
      </c>
      <c r="W638" s="120">
        <v>0</v>
      </c>
      <c r="X638" s="120">
        <v>1786</v>
      </c>
      <c r="Y638" s="120">
        <v>34230</v>
      </c>
      <c r="Z638" s="119" t="e">
        <f>SUMIF($A$10:$A$938,$A638,$Y$10:$Y$938)+SUMIF('[2]17PJ'!$B$10:$K$889,$A638,'[2]17PJ'!K$10:$K$889)</f>
        <v>#VALUE!</v>
      </c>
      <c r="AB638" s="118">
        <v>0</v>
      </c>
      <c r="AC638" s="118">
        <v>0</v>
      </c>
      <c r="AD638" s="117">
        <v>0</v>
      </c>
      <c r="AE638" s="116"/>
    </row>
    <row r="639" spans="1:31" s="105" customFormat="1" x14ac:dyDescent="0.25">
      <c r="A639" s="125">
        <v>486</v>
      </c>
      <c r="B639" s="125">
        <v>486348017</v>
      </c>
      <c r="C639" s="124" t="s">
        <v>283</v>
      </c>
      <c r="D639" s="125">
        <v>348</v>
      </c>
      <c r="E639" s="124" t="s">
        <v>132</v>
      </c>
      <c r="F639" s="125">
        <v>17</v>
      </c>
      <c r="G639" s="124" t="s">
        <v>177</v>
      </c>
      <c r="H639" s="118">
        <v>0.05</v>
      </c>
      <c r="I639" s="117">
        <v>9899</v>
      </c>
      <c r="J639" s="117">
        <v>2850</v>
      </c>
      <c r="K639" s="117">
        <f t="shared" si="18"/>
        <v>0</v>
      </c>
      <c r="L639" s="117">
        <v>893</v>
      </c>
      <c r="M639" s="123">
        <f t="shared" si="19"/>
        <v>13642</v>
      </c>
      <c r="N639" s="110"/>
      <c r="O639" s="118">
        <v>0</v>
      </c>
      <c r="P639" s="118">
        <v>0</v>
      </c>
      <c r="Q639" s="122">
        <v>0.09</v>
      </c>
      <c r="R639" s="122">
        <v>7.0803584211473966E-3</v>
      </c>
      <c r="S639" s="121">
        <v>0</v>
      </c>
      <c r="T639" s="110"/>
      <c r="U639" s="120">
        <v>637</v>
      </c>
      <c r="V639" s="120">
        <v>0</v>
      </c>
      <c r="W639" s="120">
        <v>0</v>
      </c>
      <c r="X639" s="120">
        <v>45</v>
      </c>
      <c r="Y639" s="120">
        <v>682</v>
      </c>
      <c r="Z639" s="119" t="e">
        <f>SUMIF($A$10:$A$938,$A639,$Y$10:$Y$938)+SUMIF('[2]17PJ'!$B$10:$K$889,$A639,'[2]17PJ'!K$10:$K$889)</f>
        <v>#VALUE!</v>
      </c>
      <c r="AB639" s="118">
        <v>0</v>
      </c>
      <c r="AC639" s="118">
        <v>0</v>
      </c>
      <c r="AD639" s="117">
        <v>0</v>
      </c>
      <c r="AE639" s="116"/>
    </row>
    <row r="640" spans="1:31" s="105" customFormat="1" x14ac:dyDescent="0.25">
      <c r="A640" s="125">
        <v>486</v>
      </c>
      <c r="B640" s="125">
        <v>486348110</v>
      </c>
      <c r="C640" s="124" t="s">
        <v>283</v>
      </c>
      <c r="D640" s="125">
        <v>348</v>
      </c>
      <c r="E640" s="124" t="s">
        <v>132</v>
      </c>
      <c r="F640" s="125">
        <v>110</v>
      </c>
      <c r="G640" s="124" t="s">
        <v>122</v>
      </c>
      <c r="H640" s="118">
        <v>1</v>
      </c>
      <c r="I640" s="117">
        <v>12275</v>
      </c>
      <c r="J640" s="117">
        <v>2279</v>
      </c>
      <c r="K640" s="117">
        <f t="shared" si="18"/>
        <v>0</v>
      </c>
      <c r="L640" s="117">
        <v>893</v>
      </c>
      <c r="M640" s="123">
        <f t="shared" si="19"/>
        <v>15447</v>
      </c>
      <c r="N640" s="110"/>
      <c r="O640" s="118">
        <v>0</v>
      </c>
      <c r="P640" s="118">
        <v>0</v>
      </c>
      <c r="Q640" s="122">
        <v>0.09</v>
      </c>
      <c r="R640" s="122">
        <v>8.4075756412868678E-3</v>
      </c>
      <c r="S640" s="121">
        <v>0</v>
      </c>
      <c r="T640" s="110"/>
      <c r="U640" s="120">
        <v>14554</v>
      </c>
      <c r="V640" s="120">
        <v>0</v>
      </c>
      <c r="W640" s="120">
        <v>0</v>
      </c>
      <c r="X640" s="120">
        <v>893</v>
      </c>
      <c r="Y640" s="120">
        <v>15447</v>
      </c>
      <c r="Z640" s="119" t="e">
        <f>SUMIF($A$10:$A$938,$A640,$Y$10:$Y$938)+SUMIF('[2]17PJ'!$B$10:$K$889,$A640,'[2]17PJ'!K$10:$K$889)</f>
        <v>#VALUE!</v>
      </c>
      <c r="AB640" s="118">
        <v>0</v>
      </c>
      <c r="AC640" s="118">
        <v>0</v>
      </c>
      <c r="AD640" s="117">
        <v>0</v>
      </c>
      <c r="AE640" s="116"/>
    </row>
    <row r="641" spans="1:31" s="105" customFormat="1" x14ac:dyDescent="0.25">
      <c r="A641" s="125">
        <v>486</v>
      </c>
      <c r="B641" s="125">
        <v>486348151</v>
      </c>
      <c r="C641" s="124" t="s">
        <v>283</v>
      </c>
      <c r="D641" s="125">
        <v>348</v>
      </c>
      <c r="E641" s="124" t="s">
        <v>132</v>
      </c>
      <c r="F641" s="125">
        <v>151</v>
      </c>
      <c r="G641" s="124" t="s">
        <v>178</v>
      </c>
      <c r="H641" s="118">
        <v>2</v>
      </c>
      <c r="I641" s="117">
        <v>9432</v>
      </c>
      <c r="J641" s="117">
        <v>2017</v>
      </c>
      <c r="K641" s="117">
        <f t="shared" si="18"/>
        <v>0</v>
      </c>
      <c r="L641" s="117">
        <v>893</v>
      </c>
      <c r="M641" s="123">
        <f t="shared" si="19"/>
        <v>12342</v>
      </c>
      <c r="N641" s="110"/>
      <c r="O641" s="118">
        <v>0</v>
      </c>
      <c r="P641" s="118">
        <v>0</v>
      </c>
      <c r="Q641" s="122">
        <v>0.09</v>
      </c>
      <c r="R641" s="122">
        <v>8.4259435941243053E-3</v>
      </c>
      <c r="S641" s="121">
        <v>0</v>
      </c>
      <c r="T641" s="110"/>
      <c r="U641" s="120">
        <v>22898</v>
      </c>
      <c r="V641" s="120">
        <v>0</v>
      </c>
      <c r="W641" s="120">
        <v>0</v>
      </c>
      <c r="X641" s="120">
        <v>1786</v>
      </c>
      <c r="Y641" s="120">
        <v>24684</v>
      </c>
      <c r="Z641" s="119" t="e">
        <f>SUMIF($A$10:$A$938,$A641,$Y$10:$Y$938)+SUMIF('[2]17PJ'!$B$10:$K$889,$A641,'[2]17PJ'!K$10:$K$889)</f>
        <v>#VALUE!</v>
      </c>
      <c r="AB641" s="118">
        <v>0</v>
      </c>
      <c r="AC641" s="118">
        <v>0</v>
      </c>
      <c r="AD641" s="117">
        <v>0</v>
      </c>
      <c r="AE641" s="116"/>
    </row>
    <row r="642" spans="1:31" s="105" customFormat="1" x14ac:dyDescent="0.25">
      <c r="A642" s="125">
        <v>486</v>
      </c>
      <c r="B642" s="125">
        <v>486348186</v>
      </c>
      <c r="C642" s="124" t="s">
        <v>283</v>
      </c>
      <c r="D642" s="125">
        <v>348</v>
      </c>
      <c r="E642" s="124" t="s">
        <v>132</v>
      </c>
      <c r="F642" s="125">
        <v>186</v>
      </c>
      <c r="G642" s="124" t="s">
        <v>180</v>
      </c>
      <c r="H642" s="118">
        <v>1.01</v>
      </c>
      <c r="I642" s="117">
        <v>14594</v>
      </c>
      <c r="J642" s="117">
        <v>6377</v>
      </c>
      <c r="K642" s="117">
        <f t="shared" si="18"/>
        <v>0</v>
      </c>
      <c r="L642" s="117">
        <v>893</v>
      </c>
      <c r="M642" s="123">
        <f t="shared" si="19"/>
        <v>21864</v>
      </c>
      <c r="N642" s="110"/>
      <c r="O642" s="118">
        <v>0</v>
      </c>
      <c r="P642" s="118">
        <v>0</v>
      </c>
      <c r="Q642" s="122">
        <v>0.09</v>
      </c>
      <c r="R642" s="122">
        <v>3.6886226487267072E-3</v>
      </c>
      <c r="S642" s="121">
        <v>0</v>
      </c>
      <c r="T642" s="110"/>
      <c r="U642" s="120">
        <v>21181</v>
      </c>
      <c r="V642" s="120">
        <v>0</v>
      </c>
      <c r="W642" s="120">
        <v>0</v>
      </c>
      <c r="X642" s="120">
        <v>902</v>
      </c>
      <c r="Y642" s="120">
        <v>22083</v>
      </c>
      <c r="Z642" s="119" t="e">
        <f>SUMIF($A$10:$A$938,$A642,$Y$10:$Y$938)+SUMIF('[2]17PJ'!$B$10:$K$889,$A642,'[2]17PJ'!K$10:$K$889)</f>
        <v>#VALUE!</v>
      </c>
      <c r="AB642" s="118">
        <v>0</v>
      </c>
      <c r="AC642" s="118">
        <v>0</v>
      </c>
      <c r="AD642" s="117">
        <v>0</v>
      </c>
      <c r="AE642" s="116"/>
    </row>
    <row r="643" spans="1:31" s="105" customFormat="1" x14ac:dyDescent="0.25">
      <c r="A643" s="125">
        <v>486</v>
      </c>
      <c r="B643" s="125">
        <v>486348214</v>
      </c>
      <c r="C643" s="124" t="s">
        <v>283</v>
      </c>
      <c r="D643" s="125">
        <v>348</v>
      </c>
      <c r="E643" s="124" t="s">
        <v>132</v>
      </c>
      <c r="F643" s="125">
        <v>214</v>
      </c>
      <c r="G643" s="124" t="s">
        <v>203</v>
      </c>
      <c r="H643" s="118">
        <v>1</v>
      </c>
      <c r="I643" s="117">
        <v>8450</v>
      </c>
      <c r="J643" s="117">
        <v>1554</v>
      </c>
      <c r="K643" s="117">
        <f t="shared" si="18"/>
        <v>0</v>
      </c>
      <c r="L643" s="117">
        <v>893</v>
      </c>
      <c r="M643" s="123">
        <f t="shared" si="19"/>
        <v>10897</v>
      </c>
      <c r="N643" s="110"/>
      <c r="O643" s="118">
        <v>0</v>
      </c>
      <c r="P643" s="118">
        <v>0</v>
      </c>
      <c r="Q643" s="122">
        <v>0.09</v>
      </c>
      <c r="R643" s="122">
        <v>7.0634958211383575E-4</v>
      </c>
      <c r="S643" s="121">
        <v>0</v>
      </c>
      <c r="T643" s="110"/>
      <c r="U643" s="120">
        <v>10004</v>
      </c>
      <c r="V643" s="120">
        <v>0</v>
      </c>
      <c r="W643" s="120">
        <v>0</v>
      </c>
      <c r="X643" s="120">
        <v>893</v>
      </c>
      <c r="Y643" s="120">
        <v>10897</v>
      </c>
      <c r="Z643" s="119" t="e">
        <f>SUMIF($A$10:$A$938,$A643,$Y$10:$Y$938)+SUMIF('[2]17PJ'!$B$10:$K$889,$A643,'[2]17PJ'!K$10:$K$889)</f>
        <v>#VALUE!</v>
      </c>
      <c r="AB643" s="118">
        <v>0</v>
      </c>
      <c r="AC643" s="118">
        <v>0</v>
      </c>
      <c r="AD643" s="117">
        <v>0</v>
      </c>
      <c r="AE643" s="116"/>
    </row>
    <row r="644" spans="1:31" s="105" customFormat="1" x14ac:dyDescent="0.25">
      <c r="A644" s="125">
        <v>486</v>
      </c>
      <c r="B644" s="125">
        <v>486348271</v>
      </c>
      <c r="C644" s="124" t="s">
        <v>283</v>
      </c>
      <c r="D644" s="125">
        <v>348</v>
      </c>
      <c r="E644" s="124" t="s">
        <v>132</v>
      </c>
      <c r="F644" s="125">
        <v>271</v>
      </c>
      <c r="G644" s="124" t="s">
        <v>129</v>
      </c>
      <c r="H644" s="118">
        <v>0.97</v>
      </c>
      <c r="I644" s="117">
        <v>9636</v>
      </c>
      <c r="J644" s="117">
        <v>2699</v>
      </c>
      <c r="K644" s="117">
        <f t="shared" si="18"/>
        <v>0</v>
      </c>
      <c r="L644" s="117">
        <v>893</v>
      </c>
      <c r="M644" s="123">
        <f t="shared" si="19"/>
        <v>13228</v>
      </c>
      <c r="N644" s="110"/>
      <c r="O644" s="118">
        <v>0</v>
      </c>
      <c r="P644" s="118">
        <v>0</v>
      </c>
      <c r="Q644" s="122">
        <v>0.09</v>
      </c>
      <c r="R644" s="122">
        <v>5.5320159227313561E-3</v>
      </c>
      <c r="S644" s="121">
        <v>0</v>
      </c>
      <c r="T644" s="110"/>
      <c r="U644" s="120">
        <v>11965</v>
      </c>
      <c r="V644" s="120">
        <v>0</v>
      </c>
      <c r="W644" s="120">
        <v>0</v>
      </c>
      <c r="X644" s="120">
        <v>866</v>
      </c>
      <c r="Y644" s="120">
        <v>12831</v>
      </c>
      <c r="Z644" s="119" t="e">
        <f>SUMIF($A$10:$A$938,$A644,$Y$10:$Y$938)+SUMIF('[2]17PJ'!$B$10:$K$889,$A644,'[2]17PJ'!K$10:$K$889)</f>
        <v>#VALUE!</v>
      </c>
      <c r="AB644" s="118">
        <v>0</v>
      </c>
      <c r="AC644" s="118">
        <v>0</v>
      </c>
      <c r="AD644" s="117">
        <v>0</v>
      </c>
      <c r="AE644" s="116"/>
    </row>
    <row r="645" spans="1:31" s="105" customFormat="1" x14ac:dyDescent="0.25">
      <c r="A645" s="125">
        <v>486</v>
      </c>
      <c r="B645" s="125">
        <v>486348316</v>
      </c>
      <c r="C645" s="124" t="s">
        <v>283</v>
      </c>
      <c r="D645" s="125">
        <v>348</v>
      </c>
      <c r="E645" s="124" t="s">
        <v>132</v>
      </c>
      <c r="F645" s="125">
        <v>316</v>
      </c>
      <c r="G645" s="124" t="s">
        <v>182</v>
      </c>
      <c r="H645" s="118">
        <v>1</v>
      </c>
      <c r="I645" s="117">
        <v>8450</v>
      </c>
      <c r="J645" s="117">
        <v>1157</v>
      </c>
      <c r="K645" s="117">
        <f t="shared" si="18"/>
        <v>0</v>
      </c>
      <c r="L645" s="117">
        <v>893</v>
      </c>
      <c r="M645" s="123">
        <f t="shared" si="19"/>
        <v>10500</v>
      </c>
      <c r="N645" s="110"/>
      <c r="O645" s="118">
        <v>0</v>
      </c>
      <c r="P645" s="118">
        <v>0</v>
      </c>
      <c r="Q645" s="122">
        <v>0.18</v>
      </c>
      <c r="R645" s="122">
        <v>7.0521518055106872E-3</v>
      </c>
      <c r="S645" s="121">
        <v>0</v>
      </c>
      <c r="T645" s="110"/>
      <c r="U645" s="120">
        <v>9607</v>
      </c>
      <c r="V645" s="120">
        <v>0</v>
      </c>
      <c r="W645" s="120">
        <v>0</v>
      </c>
      <c r="X645" s="120">
        <v>893</v>
      </c>
      <c r="Y645" s="120">
        <v>10500</v>
      </c>
      <c r="Z645" s="119" t="e">
        <f>SUMIF($A$10:$A$938,$A645,$Y$10:$Y$938)+SUMIF('[2]17PJ'!$B$10:$K$889,$A645,'[2]17PJ'!K$10:$K$889)</f>
        <v>#VALUE!</v>
      </c>
      <c r="AB645" s="118">
        <v>0</v>
      </c>
      <c r="AC645" s="118">
        <v>0</v>
      </c>
      <c r="AD645" s="117">
        <v>0</v>
      </c>
      <c r="AE645" s="116"/>
    </row>
    <row r="646" spans="1:31" s="105" customFormat="1" x14ac:dyDescent="0.25">
      <c r="A646" s="125">
        <v>486</v>
      </c>
      <c r="B646" s="125">
        <v>486348348</v>
      </c>
      <c r="C646" s="124" t="s">
        <v>283</v>
      </c>
      <c r="D646" s="125">
        <v>348</v>
      </c>
      <c r="E646" s="124" t="s">
        <v>132</v>
      </c>
      <c r="F646" s="125">
        <v>348</v>
      </c>
      <c r="G646" s="124" t="s">
        <v>132</v>
      </c>
      <c r="H646" s="118">
        <v>653.74999999999966</v>
      </c>
      <c r="I646" s="117">
        <v>11524</v>
      </c>
      <c r="J646" s="117">
        <v>96</v>
      </c>
      <c r="K646" s="117">
        <f t="shared" si="18"/>
        <v>0</v>
      </c>
      <c r="L646" s="117">
        <v>893</v>
      </c>
      <c r="M646" s="123">
        <f t="shared" si="19"/>
        <v>12513</v>
      </c>
      <c r="N646" s="110"/>
      <c r="O646" s="118">
        <v>0</v>
      </c>
      <c r="P646" s="118">
        <v>0</v>
      </c>
      <c r="Q646" s="122">
        <v>0.09</v>
      </c>
      <c r="R646" s="122">
        <v>6.4403312359116588E-2</v>
      </c>
      <c r="S646" s="121">
        <v>0</v>
      </c>
      <c r="T646" s="110"/>
      <c r="U646" s="120">
        <v>7596578</v>
      </c>
      <c r="V646" s="120">
        <v>0</v>
      </c>
      <c r="W646" s="120">
        <v>0</v>
      </c>
      <c r="X646" s="120">
        <v>583803</v>
      </c>
      <c r="Y646" s="120">
        <v>8180381</v>
      </c>
      <c r="Z646" s="119" t="e">
        <f>SUMIF($A$10:$A$938,$A646,$Y$10:$Y$938)+SUMIF('[2]17PJ'!$B$10:$K$889,$A646,'[2]17PJ'!K$10:$K$889)</f>
        <v>#VALUE!</v>
      </c>
      <c r="AB646" s="118">
        <v>0</v>
      </c>
      <c r="AC646" s="118">
        <v>0</v>
      </c>
      <c r="AD646" s="117">
        <v>0</v>
      </c>
      <c r="AE646" s="116"/>
    </row>
    <row r="647" spans="1:31" s="105" customFormat="1" x14ac:dyDescent="0.25">
      <c r="A647" s="125">
        <v>486</v>
      </c>
      <c r="B647" s="125">
        <v>486348767</v>
      </c>
      <c r="C647" s="124" t="s">
        <v>283</v>
      </c>
      <c r="D647" s="125">
        <v>348</v>
      </c>
      <c r="E647" s="124" t="s">
        <v>132</v>
      </c>
      <c r="F647" s="125">
        <v>767</v>
      </c>
      <c r="G647" s="124" t="s">
        <v>184</v>
      </c>
      <c r="H647" s="118">
        <v>3.6999999999999997</v>
      </c>
      <c r="I647" s="117">
        <v>12394</v>
      </c>
      <c r="J647" s="117">
        <v>2862</v>
      </c>
      <c r="K647" s="117">
        <f t="shared" si="18"/>
        <v>0</v>
      </c>
      <c r="L647" s="117">
        <v>893</v>
      </c>
      <c r="M647" s="123">
        <f t="shared" si="19"/>
        <v>16149</v>
      </c>
      <c r="N647" s="110"/>
      <c r="O647" s="118">
        <v>0</v>
      </c>
      <c r="P647" s="118">
        <v>0</v>
      </c>
      <c r="Q647" s="122">
        <v>0.09</v>
      </c>
      <c r="R647" s="122">
        <v>2.2695074711172835E-2</v>
      </c>
      <c r="S647" s="121">
        <v>0</v>
      </c>
      <c r="T647" s="110"/>
      <c r="U647" s="120">
        <v>56447</v>
      </c>
      <c r="V647" s="120">
        <v>0</v>
      </c>
      <c r="W647" s="120">
        <v>0</v>
      </c>
      <c r="X647" s="120">
        <v>3304</v>
      </c>
      <c r="Y647" s="120">
        <v>59751</v>
      </c>
      <c r="Z647" s="119" t="e">
        <f>SUMIF($A$10:$A$938,$A647,$Y$10:$Y$938)+SUMIF('[2]17PJ'!$B$10:$K$889,$A647,'[2]17PJ'!K$10:$K$889)</f>
        <v>#VALUE!</v>
      </c>
      <c r="AB647" s="118">
        <v>0</v>
      </c>
      <c r="AC647" s="118">
        <v>0</v>
      </c>
      <c r="AD647" s="117">
        <v>0</v>
      </c>
      <c r="AE647" s="116"/>
    </row>
    <row r="648" spans="1:31" s="105" customFormat="1" x14ac:dyDescent="0.25">
      <c r="A648" s="125">
        <v>486</v>
      </c>
      <c r="B648" s="125">
        <v>486348775</v>
      </c>
      <c r="C648" s="124" t="s">
        <v>283</v>
      </c>
      <c r="D648" s="125">
        <v>348</v>
      </c>
      <c r="E648" s="124" t="s">
        <v>132</v>
      </c>
      <c r="F648" s="125">
        <v>775</v>
      </c>
      <c r="G648" s="124" t="s">
        <v>77</v>
      </c>
      <c r="H648" s="118">
        <v>0.05</v>
      </c>
      <c r="I648" s="117">
        <v>9528</v>
      </c>
      <c r="J648" s="117">
        <v>1807</v>
      </c>
      <c r="K648" s="117">
        <f t="shared" si="18"/>
        <v>0</v>
      </c>
      <c r="L648" s="117">
        <v>893</v>
      </c>
      <c r="M648" s="123">
        <f t="shared" si="19"/>
        <v>12228</v>
      </c>
      <c r="N648" s="110"/>
      <c r="O648" s="118">
        <v>0</v>
      </c>
      <c r="P648" s="118">
        <v>0</v>
      </c>
      <c r="Q648" s="122">
        <v>0.09</v>
      </c>
      <c r="R648" s="122">
        <v>5.9447349443697431E-3</v>
      </c>
      <c r="S648" s="121">
        <v>0</v>
      </c>
      <c r="T648" s="110"/>
      <c r="U648" s="120">
        <v>567</v>
      </c>
      <c r="V648" s="120">
        <v>0</v>
      </c>
      <c r="W648" s="120">
        <v>0</v>
      </c>
      <c r="X648" s="120">
        <v>45</v>
      </c>
      <c r="Y648" s="120">
        <v>612</v>
      </c>
      <c r="Z648" s="119" t="e">
        <f>SUMIF($A$10:$A$938,$A648,$Y$10:$Y$938)+SUMIF('[2]17PJ'!$B$10:$K$889,$A648,'[2]17PJ'!K$10:$K$889)</f>
        <v>#VALUE!</v>
      </c>
      <c r="AB648" s="118">
        <v>0</v>
      </c>
      <c r="AC648" s="118">
        <v>0</v>
      </c>
      <c r="AD648" s="117">
        <v>0</v>
      </c>
      <c r="AE648" s="116"/>
    </row>
    <row r="649" spans="1:31" s="105" customFormat="1" x14ac:dyDescent="0.25">
      <c r="A649" s="125">
        <v>487</v>
      </c>
      <c r="B649" s="125">
        <v>487049010</v>
      </c>
      <c r="C649" s="124" t="s">
        <v>284</v>
      </c>
      <c r="D649" s="125">
        <v>49</v>
      </c>
      <c r="E649" s="124" t="s">
        <v>96</v>
      </c>
      <c r="F649" s="125">
        <v>10</v>
      </c>
      <c r="G649" s="124" t="s">
        <v>99</v>
      </c>
      <c r="H649" s="118">
        <v>1.67</v>
      </c>
      <c r="I649" s="117">
        <v>9720</v>
      </c>
      <c r="J649" s="117">
        <v>2990</v>
      </c>
      <c r="K649" s="117">
        <f t="shared" si="18"/>
        <v>0</v>
      </c>
      <c r="L649" s="117">
        <v>893</v>
      </c>
      <c r="M649" s="123">
        <f t="shared" si="19"/>
        <v>13603</v>
      </c>
      <c r="N649" s="110"/>
      <c r="O649" s="118">
        <v>0</v>
      </c>
      <c r="P649" s="118">
        <v>0</v>
      </c>
      <c r="Q649" s="122">
        <v>0.09</v>
      </c>
      <c r="R649" s="122">
        <v>2.1962775738255291E-3</v>
      </c>
      <c r="S649" s="121">
        <v>0</v>
      </c>
      <c r="T649" s="110"/>
      <c r="U649" s="120">
        <v>21226</v>
      </c>
      <c r="V649" s="120">
        <v>0</v>
      </c>
      <c r="W649" s="120">
        <v>0</v>
      </c>
      <c r="X649" s="120">
        <v>1491</v>
      </c>
      <c r="Y649" s="120">
        <v>22717</v>
      </c>
      <c r="Z649" s="119" t="e">
        <f>SUMIF($A$10:$A$938,$A649,$Y$10:$Y$938)+SUMIF('[2]17PJ'!$B$10:$K$889,$A649,'[2]17PJ'!K$10:$K$889)</f>
        <v>#VALUE!</v>
      </c>
      <c r="AB649" s="118">
        <v>0</v>
      </c>
      <c r="AC649" s="118">
        <v>0</v>
      </c>
      <c r="AD649" s="117">
        <v>0</v>
      </c>
      <c r="AE649" s="116"/>
    </row>
    <row r="650" spans="1:31" s="105" customFormat="1" x14ac:dyDescent="0.25">
      <c r="A650" s="125">
        <v>487</v>
      </c>
      <c r="B650" s="125">
        <v>487049031</v>
      </c>
      <c r="C650" s="124" t="s">
        <v>284</v>
      </c>
      <c r="D650" s="125">
        <v>49</v>
      </c>
      <c r="E650" s="124" t="s">
        <v>96</v>
      </c>
      <c r="F650" s="125">
        <v>31</v>
      </c>
      <c r="G650" s="124" t="s">
        <v>101</v>
      </c>
      <c r="H650" s="118">
        <v>5</v>
      </c>
      <c r="I650" s="117">
        <v>9670</v>
      </c>
      <c r="J650" s="117">
        <v>4486</v>
      </c>
      <c r="K650" s="117">
        <f t="shared" si="18"/>
        <v>0</v>
      </c>
      <c r="L650" s="117">
        <v>893</v>
      </c>
      <c r="M650" s="123">
        <f t="shared" si="19"/>
        <v>15049</v>
      </c>
      <c r="N650" s="110"/>
      <c r="O650" s="118">
        <v>0</v>
      </c>
      <c r="P650" s="118">
        <v>0</v>
      </c>
      <c r="Q650" s="122">
        <v>0.09</v>
      </c>
      <c r="R650" s="122">
        <v>3.0859245332986639E-2</v>
      </c>
      <c r="S650" s="121">
        <v>0</v>
      </c>
      <c r="T650" s="110"/>
      <c r="U650" s="120">
        <v>70780</v>
      </c>
      <c r="V650" s="120">
        <v>0</v>
      </c>
      <c r="W650" s="120">
        <v>0</v>
      </c>
      <c r="X650" s="120">
        <v>4465</v>
      </c>
      <c r="Y650" s="120">
        <v>75245</v>
      </c>
      <c r="Z650" s="119" t="e">
        <f>SUMIF($A$10:$A$938,$A650,$Y$10:$Y$938)+SUMIF('[2]17PJ'!$B$10:$K$889,$A650,'[2]17PJ'!K$10:$K$889)</f>
        <v>#VALUE!</v>
      </c>
      <c r="AB650" s="118">
        <v>0</v>
      </c>
      <c r="AC650" s="118">
        <v>0</v>
      </c>
      <c r="AD650" s="117">
        <v>0</v>
      </c>
      <c r="AE650" s="116"/>
    </row>
    <row r="651" spans="1:31" s="105" customFormat="1" x14ac:dyDescent="0.25">
      <c r="A651" s="125">
        <v>487</v>
      </c>
      <c r="B651" s="125">
        <v>487049035</v>
      </c>
      <c r="C651" s="124" t="s">
        <v>284</v>
      </c>
      <c r="D651" s="125">
        <v>49</v>
      </c>
      <c r="E651" s="124" t="s">
        <v>96</v>
      </c>
      <c r="F651" s="125">
        <v>35</v>
      </c>
      <c r="G651" s="124" t="s">
        <v>22</v>
      </c>
      <c r="H651" s="118">
        <v>37.4</v>
      </c>
      <c r="I651" s="117">
        <v>12528</v>
      </c>
      <c r="J651" s="117">
        <v>4404</v>
      </c>
      <c r="K651" s="117">
        <f t="shared" ref="K651:K714" si="20">IFERROR(V651/H651,0)</f>
        <v>0</v>
      </c>
      <c r="L651" s="117">
        <v>893</v>
      </c>
      <c r="M651" s="123">
        <f t="shared" ref="M651:M714" si="21">SUM(I651:L651)</f>
        <v>17825</v>
      </c>
      <c r="N651" s="110"/>
      <c r="O651" s="118">
        <v>0</v>
      </c>
      <c r="P651" s="118">
        <v>0</v>
      </c>
      <c r="Q651" s="122">
        <v>0.18</v>
      </c>
      <c r="R651" s="122">
        <v>0.14456084490991788</v>
      </c>
      <c r="S651" s="121">
        <v>0</v>
      </c>
      <c r="T651" s="110"/>
      <c r="U651" s="120">
        <v>633256</v>
      </c>
      <c r="V651" s="120">
        <v>0</v>
      </c>
      <c r="W651" s="120">
        <v>0</v>
      </c>
      <c r="X651" s="120">
        <v>33398</v>
      </c>
      <c r="Y651" s="120">
        <v>666654</v>
      </c>
      <c r="Z651" s="119" t="e">
        <f>SUMIF($A$10:$A$938,$A651,$Y$10:$Y$938)+SUMIF('[2]17PJ'!$B$10:$K$889,$A651,'[2]17PJ'!K$10:$K$889)</f>
        <v>#VALUE!</v>
      </c>
      <c r="AB651" s="118">
        <v>0</v>
      </c>
      <c r="AC651" s="118">
        <v>0</v>
      </c>
      <c r="AD651" s="117">
        <v>0</v>
      </c>
      <c r="AE651" s="116"/>
    </row>
    <row r="652" spans="1:31" s="105" customFormat="1" x14ac:dyDescent="0.25">
      <c r="A652" s="125">
        <v>487</v>
      </c>
      <c r="B652" s="125">
        <v>487049044</v>
      </c>
      <c r="C652" s="124" t="s">
        <v>284</v>
      </c>
      <c r="D652" s="125">
        <v>49</v>
      </c>
      <c r="E652" s="124" t="s">
        <v>96</v>
      </c>
      <c r="F652" s="125">
        <v>44</v>
      </c>
      <c r="G652" s="124" t="s">
        <v>35</v>
      </c>
      <c r="H652" s="118">
        <v>2</v>
      </c>
      <c r="I652" s="117">
        <v>9670</v>
      </c>
      <c r="J652" s="117">
        <v>221</v>
      </c>
      <c r="K652" s="117">
        <f t="shared" si="20"/>
        <v>0</v>
      </c>
      <c r="L652" s="117">
        <v>893</v>
      </c>
      <c r="M652" s="123">
        <f t="shared" si="21"/>
        <v>10784</v>
      </c>
      <c r="N652" s="110"/>
      <c r="O652" s="118">
        <v>0</v>
      </c>
      <c r="P652" s="118">
        <v>0</v>
      </c>
      <c r="Q652" s="122">
        <v>0.09</v>
      </c>
      <c r="R652" s="122">
        <v>4.5747299026763673E-2</v>
      </c>
      <c r="S652" s="121">
        <v>0</v>
      </c>
      <c r="T652" s="110"/>
      <c r="U652" s="120">
        <v>19782</v>
      </c>
      <c r="V652" s="120">
        <v>0</v>
      </c>
      <c r="W652" s="120">
        <v>0</v>
      </c>
      <c r="X652" s="120">
        <v>1786</v>
      </c>
      <c r="Y652" s="120">
        <v>21568</v>
      </c>
      <c r="Z652" s="119" t="e">
        <f>SUMIF($A$10:$A$938,$A652,$Y$10:$Y$938)+SUMIF('[2]17PJ'!$B$10:$K$889,$A652,'[2]17PJ'!K$10:$K$889)</f>
        <v>#VALUE!</v>
      </c>
      <c r="AB652" s="118">
        <v>0</v>
      </c>
      <c r="AC652" s="118">
        <v>0</v>
      </c>
      <c r="AD652" s="117">
        <v>0</v>
      </c>
      <c r="AE652" s="116"/>
    </row>
    <row r="653" spans="1:31" s="105" customFormat="1" x14ac:dyDescent="0.25">
      <c r="A653" s="125">
        <v>487</v>
      </c>
      <c r="B653" s="125">
        <v>487049046</v>
      </c>
      <c r="C653" s="124" t="s">
        <v>284</v>
      </c>
      <c r="D653" s="125">
        <v>49</v>
      </c>
      <c r="E653" s="124" t="s">
        <v>96</v>
      </c>
      <c r="F653" s="125">
        <v>46</v>
      </c>
      <c r="G653" s="124" t="s">
        <v>36</v>
      </c>
      <c r="H653" s="118">
        <v>1</v>
      </c>
      <c r="I653" s="117">
        <v>10054</v>
      </c>
      <c r="J653" s="117">
        <v>7641</v>
      </c>
      <c r="K653" s="117">
        <f t="shared" si="20"/>
        <v>0</v>
      </c>
      <c r="L653" s="117">
        <v>893</v>
      </c>
      <c r="M653" s="123">
        <f t="shared" si="21"/>
        <v>18588</v>
      </c>
      <c r="N653" s="110"/>
      <c r="O653" s="118">
        <v>0</v>
      </c>
      <c r="P653" s="118">
        <v>0</v>
      </c>
      <c r="Q653" s="122">
        <v>0.09</v>
      </c>
      <c r="R653" s="122">
        <v>4.5721820954575413E-4</v>
      </c>
      <c r="S653" s="121">
        <v>0</v>
      </c>
      <c r="T653" s="110"/>
      <c r="U653" s="120">
        <v>17695</v>
      </c>
      <c r="V653" s="120">
        <v>0</v>
      </c>
      <c r="W653" s="120">
        <v>0</v>
      </c>
      <c r="X653" s="120">
        <v>893</v>
      </c>
      <c r="Y653" s="120">
        <v>18588</v>
      </c>
      <c r="Z653" s="119" t="e">
        <f>SUMIF($A$10:$A$938,$A653,$Y$10:$Y$938)+SUMIF('[2]17PJ'!$B$10:$K$889,$A653,'[2]17PJ'!K$10:$K$889)</f>
        <v>#VALUE!</v>
      </c>
      <c r="AB653" s="118">
        <v>0</v>
      </c>
      <c r="AC653" s="118">
        <v>0</v>
      </c>
      <c r="AD653" s="117">
        <v>0</v>
      </c>
      <c r="AE653" s="116"/>
    </row>
    <row r="654" spans="1:31" s="105" customFormat="1" x14ac:dyDescent="0.25">
      <c r="A654" s="125">
        <v>487</v>
      </c>
      <c r="B654" s="125">
        <v>487049049</v>
      </c>
      <c r="C654" s="124" t="s">
        <v>284</v>
      </c>
      <c r="D654" s="125">
        <v>49</v>
      </c>
      <c r="E654" s="124" t="s">
        <v>96</v>
      </c>
      <c r="F654" s="125">
        <v>49</v>
      </c>
      <c r="G654" s="124" t="s">
        <v>96</v>
      </c>
      <c r="H654" s="118">
        <v>65.38</v>
      </c>
      <c r="I654" s="117">
        <v>12224</v>
      </c>
      <c r="J654" s="117">
        <v>15470</v>
      </c>
      <c r="K654" s="117">
        <f t="shared" si="20"/>
        <v>0</v>
      </c>
      <c r="L654" s="117">
        <v>893</v>
      </c>
      <c r="M654" s="123">
        <f t="shared" si="21"/>
        <v>28587</v>
      </c>
      <c r="N654" s="110"/>
      <c r="O654" s="118">
        <v>0</v>
      </c>
      <c r="P654" s="118">
        <v>0</v>
      </c>
      <c r="Q654" s="122">
        <v>0.09</v>
      </c>
      <c r="R654" s="122">
        <v>6.8189522195801267E-2</v>
      </c>
      <c r="S654" s="121">
        <v>0</v>
      </c>
      <c r="T654" s="110"/>
      <c r="U654" s="120">
        <v>1810634</v>
      </c>
      <c r="V654" s="120">
        <v>0</v>
      </c>
      <c r="W654" s="120">
        <v>0</v>
      </c>
      <c r="X654" s="120">
        <v>58384</v>
      </c>
      <c r="Y654" s="120">
        <v>1869018</v>
      </c>
      <c r="Z654" s="119" t="e">
        <f>SUMIF($A$10:$A$938,$A654,$Y$10:$Y$938)+SUMIF('[2]17PJ'!$B$10:$K$889,$A654,'[2]17PJ'!K$10:$K$889)</f>
        <v>#VALUE!</v>
      </c>
      <c r="AB654" s="118">
        <v>0</v>
      </c>
      <c r="AC654" s="118">
        <v>0</v>
      </c>
      <c r="AD654" s="117">
        <v>0</v>
      </c>
      <c r="AE654" s="116"/>
    </row>
    <row r="655" spans="1:31" s="105" customFormat="1" x14ac:dyDescent="0.25">
      <c r="A655" s="125">
        <v>487</v>
      </c>
      <c r="B655" s="125">
        <v>487049057</v>
      </c>
      <c r="C655" s="124" t="s">
        <v>284</v>
      </c>
      <c r="D655" s="125">
        <v>49</v>
      </c>
      <c r="E655" s="124" t="s">
        <v>96</v>
      </c>
      <c r="F655" s="125">
        <v>57</v>
      </c>
      <c r="G655" s="124" t="s">
        <v>23</v>
      </c>
      <c r="H655" s="118">
        <v>9</v>
      </c>
      <c r="I655" s="117">
        <v>10644</v>
      </c>
      <c r="J655" s="117">
        <v>542</v>
      </c>
      <c r="K655" s="117">
        <f t="shared" si="20"/>
        <v>0</v>
      </c>
      <c r="L655" s="117">
        <v>893</v>
      </c>
      <c r="M655" s="123">
        <f t="shared" si="21"/>
        <v>12079</v>
      </c>
      <c r="N655" s="110"/>
      <c r="O655" s="118">
        <v>0</v>
      </c>
      <c r="P655" s="118">
        <v>0</v>
      </c>
      <c r="Q655" s="122">
        <v>0.18</v>
      </c>
      <c r="R655" s="122">
        <v>0.11752257884657875</v>
      </c>
      <c r="S655" s="121">
        <v>0</v>
      </c>
      <c r="T655" s="110"/>
      <c r="U655" s="120">
        <v>100674</v>
      </c>
      <c r="V655" s="120">
        <v>0</v>
      </c>
      <c r="W655" s="120">
        <v>0</v>
      </c>
      <c r="X655" s="120">
        <v>8037</v>
      </c>
      <c r="Y655" s="120">
        <v>108711</v>
      </c>
      <c r="Z655" s="119" t="e">
        <f>SUMIF($A$10:$A$938,$A655,$Y$10:$Y$938)+SUMIF('[2]17PJ'!$B$10:$K$889,$A655,'[2]17PJ'!K$10:$K$889)</f>
        <v>#VALUE!</v>
      </c>
      <c r="AB655" s="118">
        <v>0</v>
      </c>
      <c r="AC655" s="118">
        <v>0</v>
      </c>
      <c r="AD655" s="117">
        <v>0</v>
      </c>
      <c r="AE655" s="116"/>
    </row>
    <row r="656" spans="1:31" s="105" customFormat="1" x14ac:dyDescent="0.25">
      <c r="A656" s="125">
        <v>487</v>
      </c>
      <c r="B656" s="125">
        <v>487049093</v>
      </c>
      <c r="C656" s="124" t="s">
        <v>284</v>
      </c>
      <c r="D656" s="125">
        <v>49</v>
      </c>
      <c r="E656" s="124" t="s">
        <v>96</v>
      </c>
      <c r="F656" s="125">
        <v>93</v>
      </c>
      <c r="G656" s="124" t="s">
        <v>25</v>
      </c>
      <c r="H656" s="118">
        <v>66</v>
      </c>
      <c r="I656" s="117">
        <v>11513</v>
      </c>
      <c r="J656" s="117">
        <v>330</v>
      </c>
      <c r="K656" s="117">
        <f t="shared" si="20"/>
        <v>0</v>
      </c>
      <c r="L656" s="117">
        <v>893</v>
      </c>
      <c r="M656" s="123">
        <f t="shared" si="21"/>
        <v>12736</v>
      </c>
      <c r="N656" s="110"/>
      <c r="O656" s="118">
        <v>0</v>
      </c>
      <c r="P656" s="118">
        <v>0</v>
      </c>
      <c r="Q656" s="122">
        <v>0.09</v>
      </c>
      <c r="R656" s="122">
        <v>8.9870379446020443E-2</v>
      </c>
      <c r="S656" s="121">
        <v>0</v>
      </c>
      <c r="T656" s="110"/>
      <c r="U656" s="120">
        <v>781638</v>
      </c>
      <c r="V656" s="120">
        <v>0</v>
      </c>
      <c r="W656" s="120">
        <v>0</v>
      </c>
      <c r="X656" s="120">
        <v>58938</v>
      </c>
      <c r="Y656" s="120">
        <v>840576</v>
      </c>
      <c r="Z656" s="119" t="e">
        <f>SUMIF($A$10:$A$938,$A656,$Y$10:$Y$938)+SUMIF('[2]17PJ'!$B$10:$K$889,$A656,'[2]17PJ'!K$10:$K$889)</f>
        <v>#VALUE!</v>
      </c>
      <c r="AB656" s="118">
        <v>2</v>
      </c>
      <c r="AC656" s="118">
        <v>2</v>
      </c>
      <c r="AD656" s="117">
        <v>25472</v>
      </c>
      <c r="AE656" s="116"/>
    </row>
    <row r="657" spans="1:31" s="105" customFormat="1" x14ac:dyDescent="0.25">
      <c r="A657" s="125">
        <v>487</v>
      </c>
      <c r="B657" s="125">
        <v>487049128</v>
      </c>
      <c r="C657" s="124" t="s">
        <v>284</v>
      </c>
      <c r="D657" s="125">
        <v>49</v>
      </c>
      <c r="E657" s="124" t="s">
        <v>96</v>
      </c>
      <c r="F657" s="125">
        <v>128</v>
      </c>
      <c r="G657" s="124" t="s">
        <v>110</v>
      </c>
      <c r="H657" s="118">
        <v>1</v>
      </c>
      <c r="I657" s="117">
        <v>8747</v>
      </c>
      <c r="J657" s="117">
        <v>445</v>
      </c>
      <c r="K657" s="117">
        <f t="shared" si="20"/>
        <v>0</v>
      </c>
      <c r="L657" s="117">
        <v>893</v>
      </c>
      <c r="M657" s="123">
        <f t="shared" si="21"/>
        <v>10085</v>
      </c>
      <c r="N657" s="110"/>
      <c r="O657" s="118">
        <v>0</v>
      </c>
      <c r="P657" s="118">
        <v>0</v>
      </c>
      <c r="Q657" s="122">
        <v>0.18</v>
      </c>
      <c r="R657" s="122">
        <v>3.3692444036885129E-2</v>
      </c>
      <c r="S657" s="121">
        <v>0</v>
      </c>
      <c r="T657" s="110"/>
      <c r="U657" s="120">
        <v>9192</v>
      </c>
      <c r="V657" s="120">
        <v>0</v>
      </c>
      <c r="W657" s="120">
        <v>0</v>
      </c>
      <c r="X657" s="120">
        <v>893</v>
      </c>
      <c r="Y657" s="120">
        <v>10085</v>
      </c>
      <c r="Z657" s="119" t="e">
        <f>SUMIF($A$10:$A$938,$A657,$Y$10:$Y$938)+SUMIF('[2]17PJ'!$B$10:$K$889,$A657,'[2]17PJ'!K$10:$K$889)</f>
        <v>#VALUE!</v>
      </c>
      <c r="AB657" s="118">
        <v>0</v>
      </c>
      <c r="AC657" s="118">
        <v>0</v>
      </c>
      <c r="AD657" s="117">
        <v>0</v>
      </c>
      <c r="AE657" s="116"/>
    </row>
    <row r="658" spans="1:31" s="105" customFormat="1" x14ac:dyDescent="0.25">
      <c r="A658" s="125">
        <v>487</v>
      </c>
      <c r="B658" s="125">
        <v>487049133</v>
      </c>
      <c r="C658" s="124" t="s">
        <v>284</v>
      </c>
      <c r="D658" s="125">
        <v>49</v>
      </c>
      <c r="E658" s="124" t="s">
        <v>96</v>
      </c>
      <c r="F658" s="125">
        <v>133</v>
      </c>
      <c r="G658" s="124" t="s">
        <v>73</v>
      </c>
      <c r="H658" s="118">
        <v>1</v>
      </c>
      <c r="I658" s="117">
        <v>10840</v>
      </c>
      <c r="J658" s="117">
        <v>3397</v>
      </c>
      <c r="K658" s="117">
        <f t="shared" si="20"/>
        <v>0</v>
      </c>
      <c r="L658" s="117">
        <v>893</v>
      </c>
      <c r="M658" s="123">
        <f t="shared" si="21"/>
        <v>15130</v>
      </c>
      <c r="N658" s="110"/>
      <c r="O658" s="118">
        <v>0</v>
      </c>
      <c r="P658" s="118">
        <v>0</v>
      </c>
      <c r="Q658" s="122">
        <v>0.09</v>
      </c>
      <c r="R658" s="122">
        <v>2.5802336413393717E-2</v>
      </c>
      <c r="S658" s="121">
        <v>0</v>
      </c>
      <c r="T658" s="110"/>
      <c r="U658" s="120">
        <v>14237</v>
      </c>
      <c r="V658" s="120">
        <v>0</v>
      </c>
      <c r="W658" s="120">
        <v>0</v>
      </c>
      <c r="X658" s="120">
        <v>893</v>
      </c>
      <c r="Y658" s="120">
        <v>15130</v>
      </c>
      <c r="Z658" s="119" t="e">
        <f>SUMIF($A$10:$A$938,$A658,$Y$10:$Y$938)+SUMIF('[2]17PJ'!$B$10:$K$889,$A658,'[2]17PJ'!K$10:$K$889)</f>
        <v>#VALUE!</v>
      </c>
      <c r="AB658" s="118">
        <v>0</v>
      </c>
      <c r="AC658" s="118">
        <v>0</v>
      </c>
      <c r="AD658" s="117">
        <v>0</v>
      </c>
      <c r="AE658" s="116"/>
    </row>
    <row r="659" spans="1:31" s="105" customFormat="1" x14ac:dyDescent="0.25">
      <c r="A659" s="125">
        <v>487</v>
      </c>
      <c r="B659" s="125">
        <v>487049149</v>
      </c>
      <c r="C659" s="124" t="s">
        <v>284</v>
      </c>
      <c r="D659" s="125">
        <v>49</v>
      </c>
      <c r="E659" s="124" t="s">
        <v>96</v>
      </c>
      <c r="F659" s="125">
        <v>149</v>
      </c>
      <c r="G659" s="124" t="s">
        <v>103</v>
      </c>
      <c r="H659" s="118">
        <v>2</v>
      </c>
      <c r="I659" s="117">
        <v>8747</v>
      </c>
      <c r="J659" s="117">
        <v>10</v>
      </c>
      <c r="K659" s="117">
        <f t="shared" si="20"/>
        <v>0</v>
      </c>
      <c r="L659" s="117">
        <v>893</v>
      </c>
      <c r="M659" s="123">
        <f t="shared" si="21"/>
        <v>9650</v>
      </c>
      <c r="N659" s="110"/>
      <c r="O659" s="118">
        <v>0</v>
      </c>
      <c r="P659" s="118">
        <v>0</v>
      </c>
      <c r="Q659" s="122">
        <v>0.12985622607830993</v>
      </c>
      <c r="R659" s="122">
        <v>0.10032197054833102</v>
      </c>
      <c r="S659" s="121">
        <v>0</v>
      </c>
      <c r="T659" s="110"/>
      <c r="U659" s="120">
        <v>17514</v>
      </c>
      <c r="V659" s="120">
        <v>0</v>
      </c>
      <c r="W659" s="120">
        <v>0</v>
      </c>
      <c r="X659" s="120">
        <v>1786</v>
      </c>
      <c r="Y659" s="120">
        <v>19300</v>
      </c>
      <c r="Z659" s="119" t="e">
        <f>SUMIF($A$10:$A$938,$A659,$Y$10:$Y$938)+SUMIF('[2]17PJ'!$B$10:$K$889,$A659,'[2]17PJ'!K$10:$K$889)</f>
        <v>#VALUE!</v>
      </c>
      <c r="AB659" s="118">
        <v>0</v>
      </c>
      <c r="AC659" s="118">
        <v>0</v>
      </c>
      <c r="AD659" s="117">
        <v>0</v>
      </c>
      <c r="AE659" s="116"/>
    </row>
    <row r="660" spans="1:31" s="105" customFormat="1" x14ac:dyDescent="0.25">
      <c r="A660" s="125">
        <v>487</v>
      </c>
      <c r="B660" s="125">
        <v>487049153</v>
      </c>
      <c r="C660" s="124" t="s">
        <v>284</v>
      </c>
      <c r="D660" s="125">
        <v>49</v>
      </c>
      <c r="E660" s="124" t="s">
        <v>96</v>
      </c>
      <c r="F660" s="125">
        <v>153</v>
      </c>
      <c r="G660" s="124" t="s">
        <v>124</v>
      </c>
      <c r="H660" s="118">
        <v>1.38</v>
      </c>
      <c r="I660" s="117">
        <v>10593</v>
      </c>
      <c r="J660" s="117">
        <v>560</v>
      </c>
      <c r="K660" s="117">
        <f t="shared" si="20"/>
        <v>0</v>
      </c>
      <c r="L660" s="117">
        <v>893</v>
      </c>
      <c r="M660" s="123">
        <f t="shared" si="21"/>
        <v>12046</v>
      </c>
      <c r="N660" s="110"/>
      <c r="O660" s="118">
        <v>0</v>
      </c>
      <c r="P660" s="118">
        <v>0</v>
      </c>
      <c r="Q660" s="122">
        <v>0.09</v>
      </c>
      <c r="R660" s="122">
        <v>1.3064621745680596E-2</v>
      </c>
      <c r="S660" s="121">
        <v>0</v>
      </c>
      <c r="T660" s="110"/>
      <c r="U660" s="120">
        <v>15391</v>
      </c>
      <c r="V660" s="120">
        <v>0</v>
      </c>
      <c r="W660" s="120">
        <v>0</v>
      </c>
      <c r="X660" s="120">
        <v>1232</v>
      </c>
      <c r="Y660" s="120">
        <v>16623</v>
      </c>
      <c r="Z660" s="119" t="e">
        <f>SUMIF($A$10:$A$938,$A660,$Y$10:$Y$938)+SUMIF('[2]17PJ'!$B$10:$K$889,$A660,'[2]17PJ'!K$10:$K$889)</f>
        <v>#VALUE!</v>
      </c>
      <c r="AB660" s="118">
        <v>0</v>
      </c>
      <c r="AC660" s="118">
        <v>0</v>
      </c>
      <c r="AD660" s="117">
        <v>0</v>
      </c>
      <c r="AE660" s="116"/>
    </row>
    <row r="661" spans="1:31" s="105" customFormat="1" x14ac:dyDescent="0.25">
      <c r="A661" s="125">
        <v>487</v>
      </c>
      <c r="B661" s="125">
        <v>487049160</v>
      </c>
      <c r="C661" s="124" t="s">
        <v>284</v>
      </c>
      <c r="D661" s="125">
        <v>49</v>
      </c>
      <c r="E661" s="124" t="s">
        <v>96</v>
      </c>
      <c r="F661" s="125">
        <v>160</v>
      </c>
      <c r="G661" s="124" t="s">
        <v>104</v>
      </c>
      <c r="H661" s="118">
        <v>2</v>
      </c>
      <c r="I661" s="117">
        <v>11850</v>
      </c>
      <c r="J661" s="117">
        <v>348</v>
      </c>
      <c r="K661" s="117">
        <f t="shared" si="20"/>
        <v>0</v>
      </c>
      <c r="L661" s="117">
        <v>893</v>
      </c>
      <c r="M661" s="123">
        <f t="shared" si="21"/>
        <v>13091</v>
      </c>
      <c r="N661" s="110"/>
      <c r="O661" s="118">
        <v>0</v>
      </c>
      <c r="P661" s="118">
        <v>0</v>
      </c>
      <c r="Q661" s="122">
        <v>0.1273</v>
      </c>
      <c r="R661" s="122">
        <v>0.10201980292645375</v>
      </c>
      <c r="S661" s="121">
        <v>0</v>
      </c>
      <c r="T661" s="110"/>
      <c r="U661" s="120">
        <v>24396</v>
      </c>
      <c r="V661" s="120">
        <v>0</v>
      </c>
      <c r="W661" s="120">
        <v>0</v>
      </c>
      <c r="X661" s="120">
        <v>1786</v>
      </c>
      <c r="Y661" s="120">
        <v>26182</v>
      </c>
      <c r="Z661" s="119" t="e">
        <f>SUMIF($A$10:$A$938,$A661,$Y$10:$Y$938)+SUMIF('[2]17PJ'!$B$10:$K$889,$A661,'[2]17PJ'!K$10:$K$889)</f>
        <v>#VALUE!</v>
      </c>
      <c r="AB661" s="118">
        <v>0</v>
      </c>
      <c r="AC661" s="118">
        <v>0</v>
      </c>
      <c r="AD661" s="117">
        <v>0</v>
      </c>
      <c r="AE661" s="116"/>
    </row>
    <row r="662" spans="1:31" s="105" customFormat="1" x14ac:dyDescent="0.25">
      <c r="A662" s="125">
        <v>487</v>
      </c>
      <c r="B662" s="125">
        <v>487049163</v>
      </c>
      <c r="C662" s="124" t="s">
        <v>284</v>
      </c>
      <c r="D662" s="125">
        <v>49</v>
      </c>
      <c r="E662" s="124" t="s">
        <v>96</v>
      </c>
      <c r="F662" s="125">
        <v>163</v>
      </c>
      <c r="G662" s="124" t="s">
        <v>27</v>
      </c>
      <c r="H662" s="118">
        <v>14</v>
      </c>
      <c r="I662" s="117">
        <v>11453</v>
      </c>
      <c r="J662" s="117">
        <v>484</v>
      </c>
      <c r="K662" s="117">
        <f t="shared" si="20"/>
        <v>0</v>
      </c>
      <c r="L662" s="117">
        <v>893</v>
      </c>
      <c r="M662" s="123">
        <f t="shared" si="21"/>
        <v>12830</v>
      </c>
      <c r="N662" s="110"/>
      <c r="O662" s="118">
        <v>0</v>
      </c>
      <c r="P662" s="118">
        <v>0</v>
      </c>
      <c r="Q662" s="122">
        <v>0.18</v>
      </c>
      <c r="R662" s="122">
        <v>8.6929728917015628E-2</v>
      </c>
      <c r="S662" s="121">
        <v>0</v>
      </c>
      <c r="T662" s="110"/>
      <c r="U662" s="120">
        <v>167118</v>
      </c>
      <c r="V662" s="120">
        <v>0</v>
      </c>
      <c r="W662" s="120">
        <v>0</v>
      </c>
      <c r="X662" s="120">
        <v>12502</v>
      </c>
      <c r="Y662" s="120">
        <v>179620</v>
      </c>
      <c r="Z662" s="119" t="e">
        <f>SUMIF($A$10:$A$938,$A662,$Y$10:$Y$938)+SUMIF('[2]17PJ'!$B$10:$K$889,$A662,'[2]17PJ'!K$10:$K$889)</f>
        <v>#VALUE!</v>
      </c>
      <c r="AB662" s="118">
        <v>0</v>
      </c>
      <c r="AC662" s="118">
        <v>0</v>
      </c>
      <c r="AD662" s="117">
        <v>0</v>
      </c>
      <c r="AE662" s="116"/>
    </row>
    <row r="663" spans="1:31" s="105" customFormat="1" x14ac:dyDescent="0.25">
      <c r="A663" s="125">
        <v>487</v>
      </c>
      <c r="B663" s="125">
        <v>487049165</v>
      </c>
      <c r="C663" s="124" t="s">
        <v>284</v>
      </c>
      <c r="D663" s="125">
        <v>49</v>
      </c>
      <c r="E663" s="124" t="s">
        <v>96</v>
      </c>
      <c r="F663" s="125">
        <v>165</v>
      </c>
      <c r="G663" s="124" t="s">
        <v>28</v>
      </c>
      <c r="H663" s="118">
        <v>52</v>
      </c>
      <c r="I663" s="117">
        <v>11390</v>
      </c>
      <c r="J663" s="117">
        <v>621</v>
      </c>
      <c r="K663" s="117">
        <f t="shared" si="20"/>
        <v>0</v>
      </c>
      <c r="L663" s="117">
        <v>893</v>
      </c>
      <c r="M663" s="123">
        <f t="shared" si="21"/>
        <v>12904</v>
      </c>
      <c r="N663" s="110"/>
      <c r="O663" s="118">
        <v>0</v>
      </c>
      <c r="P663" s="118">
        <v>0</v>
      </c>
      <c r="Q663" s="122">
        <v>9.8299999999999998E-2</v>
      </c>
      <c r="R663" s="122">
        <v>9.8201070211486718E-2</v>
      </c>
      <c r="S663" s="121">
        <v>0</v>
      </c>
      <c r="T663" s="110"/>
      <c r="U663" s="120">
        <v>624572</v>
      </c>
      <c r="V663" s="120">
        <v>0</v>
      </c>
      <c r="W663" s="120">
        <v>0</v>
      </c>
      <c r="X663" s="120">
        <v>46436</v>
      </c>
      <c r="Y663" s="120">
        <v>671008</v>
      </c>
      <c r="Z663" s="119" t="e">
        <f>SUMIF($A$10:$A$938,$A663,$Y$10:$Y$938)+SUMIF('[2]17PJ'!$B$10:$K$889,$A663,'[2]17PJ'!K$10:$K$889)</f>
        <v>#VALUE!</v>
      </c>
      <c r="AB663" s="118">
        <v>7</v>
      </c>
      <c r="AC663" s="118">
        <v>5</v>
      </c>
      <c r="AD663" s="117">
        <v>64520</v>
      </c>
      <c r="AE663" s="116"/>
    </row>
    <row r="664" spans="1:31" s="105" customFormat="1" x14ac:dyDescent="0.25">
      <c r="A664" s="125">
        <v>487</v>
      </c>
      <c r="B664" s="125">
        <v>487049176</v>
      </c>
      <c r="C664" s="124" t="s">
        <v>284</v>
      </c>
      <c r="D664" s="125">
        <v>49</v>
      </c>
      <c r="E664" s="124" t="s">
        <v>96</v>
      </c>
      <c r="F664" s="125">
        <v>176</v>
      </c>
      <c r="G664" s="124" t="s">
        <v>29</v>
      </c>
      <c r="H664" s="118">
        <v>47</v>
      </c>
      <c r="I664" s="117">
        <v>11591</v>
      </c>
      <c r="J664" s="117">
        <v>3829</v>
      </c>
      <c r="K664" s="117">
        <f t="shared" si="20"/>
        <v>0</v>
      </c>
      <c r="L664" s="117">
        <v>893</v>
      </c>
      <c r="M664" s="123">
        <f t="shared" si="21"/>
        <v>16313</v>
      </c>
      <c r="N664" s="110"/>
      <c r="O664" s="118">
        <v>0</v>
      </c>
      <c r="P664" s="118">
        <v>0</v>
      </c>
      <c r="Q664" s="122">
        <v>0.09</v>
      </c>
      <c r="R664" s="122">
        <v>6.645275270560716E-2</v>
      </c>
      <c r="S664" s="121">
        <v>0</v>
      </c>
      <c r="T664" s="110"/>
      <c r="U664" s="120">
        <v>724740</v>
      </c>
      <c r="V664" s="120">
        <v>0</v>
      </c>
      <c r="W664" s="120">
        <v>0</v>
      </c>
      <c r="X664" s="120">
        <v>41971</v>
      </c>
      <c r="Y664" s="120">
        <v>766711</v>
      </c>
      <c r="Z664" s="119" t="e">
        <f>SUMIF($A$10:$A$938,$A664,$Y$10:$Y$938)+SUMIF('[2]17PJ'!$B$10:$K$889,$A664,'[2]17PJ'!K$10:$K$889)</f>
        <v>#VALUE!</v>
      </c>
      <c r="AB664" s="118">
        <v>0</v>
      </c>
      <c r="AC664" s="118">
        <v>0</v>
      </c>
      <c r="AD664" s="117">
        <v>0</v>
      </c>
      <c r="AE664" s="116"/>
    </row>
    <row r="665" spans="1:31" s="105" customFormat="1" x14ac:dyDescent="0.25">
      <c r="A665" s="125">
        <v>487</v>
      </c>
      <c r="B665" s="125">
        <v>487049211</v>
      </c>
      <c r="C665" s="124" t="s">
        <v>284</v>
      </c>
      <c r="D665" s="125">
        <v>49</v>
      </c>
      <c r="E665" s="124" t="s">
        <v>96</v>
      </c>
      <c r="F665" s="125">
        <v>211</v>
      </c>
      <c r="G665" s="124" t="s">
        <v>80</v>
      </c>
      <c r="H665" s="118">
        <v>1</v>
      </c>
      <c r="I665" s="117">
        <v>9627</v>
      </c>
      <c r="J665" s="117">
        <v>1727</v>
      </c>
      <c r="K665" s="117">
        <f t="shared" si="20"/>
        <v>0</v>
      </c>
      <c r="L665" s="117">
        <v>893</v>
      </c>
      <c r="M665" s="123">
        <f t="shared" si="21"/>
        <v>12247</v>
      </c>
      <c r="N665" s="110"/>
      <c r="O665" s="118">
        <v>0</v>
      </c>
      <c r="P665" s="118">
        <v>0</v>
      </c>
      <c r="Q665" s="122">
        <v>0.09</v>
      </c>
      <c r="R665" s="122">
        <v>2.0265210906566032E-3</v>
      </c>
      <c r="S665" s="121">
        <v>0</v>
      </c>
      <c r="T665" s="110"/>
      <c r="U665" s="120">
        <v>11354</v>
      </c>
      <c r="V665" s="120">
        <v>0</v>
      </c>
      <c r="W665" s="120">
        <v>0</v>
      </c>
      <c r="X665" s="120">
        <v>893</v>
      </c>
      <c r="Y665" s="120">
        <v>12247</v>
      </c>
      <c r="Z665" s="119" t="e">
        <f>SUMIF($A$10:$A$938,$A665,$Y$10:$Y$938)+SUMIF('[2]17PJ'!$B$10:$K$889,$A665,'[2]17PJ'!K$10:$K$889)</f>
        <v>#VALUE!</v>
      </c>
      <c r="AB665" s="118">
        <v>0</v>
      </c>
      <c r="AC665" s="118">
        <v>0</v>
      </c>
      <c r="AD665" s="117">
        <v>0</v>
      </c>
      <c r="AE665" s="116"/>
    </row>
    <row r="666" spans="1:31" s="105" customFormat="1" x14ac:dyDescent="0.25">
      <c r="A666" s="125">
        <v>487</v>
      </c>
      <c r="B666" s="125">
        <v>487049243</v>
      </c>
      <c r="C666" s="124" t="s">
        <v>284</v>
      </c>
      <c r="D666" s="125">
        <v>49</v>
      </c>
      <c r="E666" s="124" t="s">
        <v>96</v>
      </c>
      <c r="F666" s="125">
        <v>243</v>
      </c>
      <c r="G666" s="124" t="s">
        <v>74</v>
      </c>
      <c r="H666" s="118">
        <v>1</v>
      </c>
      <c r="I666" s="117">
        <v>12066</v>
      </c>
      <c r="J666" s="117">
        <v>2848</v>
      </c>
      <c r="K666" s="117">
        <f t="shared" si="20"/>
        <v>0</v>
      </c>
      <c r="L666" s="117">
        <v>893</v>
      </c>
      <c r="M666" s="123">
        <f t="shared" si="21"/>
        <v>15807</v>
      </c>
      <c r="N666" s="110"/>
      <c r="O666" s="118">
        <v>0</v>
      </c>
      <c r="P666" s="118">
        <v>0</v>
      </c>
      <c r="Q666" s="122">
        <v>0.09</v>
      </c>
      <c r="R666" s="122">
        <v>5.3763165448022874E-3</v>
      </c>
      <c r="S666" s="121">
        <v>0</v>
      </c>
      <c r="T666" s="110"/>
      <c r="U666" s="120">
        <v>14914</v>
      </c>
      <c r="V666" s="120">
        <v>0</v>
      </c>
      <c r="W666" s="120">
        <v>0</v>
      </c>
      <c r="X666" s="120">
        <v>893</v>
      </c>
      <c r="Y666" s="120">
        <v>15807</v>
      </c>
      <c r="Z666" s="119" t="e">
        <f>SUMIF($A$10:$A$938,$A666,$Y$10:$Y$938)+SUMIF('[2]17PJ'!$B$10:$K$889,$A666,'[2]17PJ'!K$10:$K$889)</f>
        <v>#VALUE!</v>
      </c>
      <c r="AB666" s="118">
        <v>0</v>
      </c>
      <c r="AC666" s="118">
        <v>0</v>
      </c>
      <c r="AD666" s="117">
        <v>0</v>
      </c>
      <c r="AE666" s="116"/>
    </row>
    <row r="667" spans="1:31" s="105" customFormat="1" x14ac:dyDescent="0.25">
      <c r="A667" s="125">
        <v>487</v>
      </c>
      <c r="B667" s="125">
        <v>487049244</v>
      </c>
      <c r="C667" s="124" t="s">
        <v>284</v>
      </c>
      <c r="D667" s="125">
        <v>49</v>
      </c>
      <c r="E667" s="124" t="s">
        <v>96</v>
      </c>
      <c r="F667" s="125">
        <v>244</v>
      </c>
      <c r="G667" s="124" t="s">
        <v>43</v>
      </c>
      <c r="H667" s="118">
        <v>12</v>
      </c>
      <c r="I667" s="117">
        <v>9906</v>
      </c>
      <c r="J667" s="117">
        <v>4014</v>
      </c>
      <c r="K667" s="117">
        <f t="shared" si="20"/>
        <v>0</v>
      </c>
      <c r="L667" s="117">
        <v>893</v>
      </c>
      <c r="M667" s="123">
        <f t="shared" si="21"/>
        <v>14813</v>
      </c>
      <c r="N667" s="110"/>
      <c r="O667" s="118">
        <v>0</v>
      </c>
      <c r="P667" s="118">
        <v>0</v>
      </c>
      <c r="Q667" s="122">
        <v>0.18</v>
      </c>
      <c r="R667" s="122">
        <v>9.1081897987744451E-2</v>
      </c>
      <c r="S667" s="121">
        <v>0</v>
      </c>
      <c r="T667" s="110"/>
      <c r="U667" s="120">
        <v>167040</v>
      </c>
      <c r="V667" s="120">
        <v>0</v>
      </c>
      <c r="W667" s="120">
        <v>0</v>
      </c>
      <c r="X667" s="120">
        <v>10716</v>
      </c>
      <c r="Y667" s="120">
        <v>177756</v>
      </c>
      <c r="Z667" s="119" t="e">
        <f>SUMIF($A$10:$A$938,$A667,$Y$10:$Y$938)+SUMIF('[2]17PJ'!$B$10:$K$889,$A667,'[2]17PJ'!K$10:$K$889)</f>
        <v>#VALUE!</v>
      </c>
      <c r="AB667" s="118">
        <v>0</v>
      </c>
      <c r="AC667" s="118">
        <v>0</v>
      </c>
      <c r="AD667" s="117">
        <v>0</v>
      </c>
      <c r="AE667" s="116"/>
    </row>
    <row r="668" spans="1:31" s="105" customFormat="1" x14ac:dyDescent="0.25">
      <c r="A668" s="125">
        <v>487</v>
      </c>
      <c r="B668" s="125">
        <v>487049246</v>
      </c>
      <c r="C668" s="124" t="s">
        <v>284</v>
      </c>
      <c r="D668" s="125">
        <v>49</v>
      </c>
      <c r="E668" s="124" t="s">
        <v>96</v>
      </c>
      <c r="F668" s="125">
        <v>246</v>
      </c>
      <c r="G668" s="124" t="s">
        <v>242</v>
      </c>
      <c r="H668" s="118">
        <v>1</v>
      </c>
      <c r="I668" s="117">
        <v>9608</v>
      </c>
      <c r="J668" s="117">
        <v>2714</v>
      </c>
      <c r="K668" s="117">
        <f t="shared" si="20"/>
        <v>0</v>
      </c>
      <c r="L668" s="117">
        <v>893</v>
      </c>
      <c r="M668" s="123">
        <f t="shared" si="21"/>
        <v>13215</v>
      </c>
      <c r="N668" s="110"/>
      <c r="O668" s="118">
        <v>0</v>
      </c>
      <c r="P668" s="118">
        <v>0</v>
      </c>
      <c r="Q668" s="122">
        <v>0.09</v>
      </c>
      <c r="R668" s="122">
        <v>7.2191132302842713E-4</v>
      </c>
      <c r="S668" s="121">
        <v>0</v>
      </c>
      <c r="T668" s="110"/>
      <c r="U668" s="120">
        <v>12322</v>
      </c>
      <c r="V668" s="120">
        <v>0</v>
      </c>
      <c r="W668" s="120">
        <v>0</v>
      </c>
      <c r="X668" s="120">
        <v>893</v>
      </c>
      <c r="Y668" s="120">
        <v>13215</v>
      </c>
      <c r="Z668" s="119" t="e">
        <f>SUMIF($A$10:$A$938,$A668,$Y$10:$Y$938)+SUMIF('[2]17PJ'!$B$10:$K$889,$A668,'[2]17PJ'!K$10:$K$889)</f>
        <v>#VALUE!</v>
      </c>
      <c r="AB668" s="118">
        <v>0</v>
      </c>
      <c r="AC668" s="118">
        <v>0</v>
      </c>
      <c r="AD668" s="117">
        <v>0</v>
      </c>
      <c r="AE668" s="116"/>
    </row>
    <row r="669" spans="1:31" s="105" customFormat="1" x14ac:dyDescent="0.25">
      <c r="A669" s="125">
        <v>487</v>
      </c>
      <c r="B669" s="125">
        <v>487049248</v>
      </c>
      <c r="C669" s="124" t="s">
        <v>284</v>
      </c>
      <c r="D669" s="125">
        <v>49</v>
      </c>
      <c r="E669" s="124" t="s">
        <v>96</v>
      </c>
      <c r="F669" s="125">
        <v>248</v>
      </c>
      <c r="G669" s="124" t="s">
        <v>30</v>
      </c>
      <c r="H669" s="118">
        <v>9</v>
      </c>
      <c r="I669" s="117">
        <v>11330</v>
      </c>
      <c r="J669" s="117">
        <v>1120</v>
      </c>
      <c r="K669" s="117">
        <f t="shared" si="20"/>
        <v>0</v>
      </c>
      <c r="L669" s="117">
        <v>893</v>
      </c>
      <c r="M669" s="123">
        <f t="shared" si="21"/>
        <v>13343</v>
      </c>
      <c r="N669" s="110"/>
      <c r="O669" s="118">
        <v>0</v>
      </c>
      <c r="P669" s="118">
        <v>0</v>
      </c>
      <c r="Q669" s="122">
        <v>0.09</v>
      </c>
      <c r="R669" s="122">
        <v>3.9140350816507199E-2</v>
      </c>
      <c r="S669" s="121">
        <v>0</v>
      </c>
      <c r="T669" s="110"/>
      <c r="U669" s="120">
        <v>112050</v>
      </c>
      <c r="V669" s="120">
        <v>0</v>
      </c>
      <c r="W669" s="120">
        <v>0</v>
      </c>
      <c r="X669" s="120">
        <v>8037</v>
      </c>
      <c r="Y669" s="120">
        <v>120087</v>
      </c>
      <c r="Z669" s="119" t="e">
        <f>SUMIF($A$10:$A$938,$A669,$Y$10:$Y$938)+SUMIF('[2]17PJ'!$B$10:$K$889,$A669,'[2]17PJ'!K$10:$K$889)</f>
        <v>#VALUE!</v>
      </c>
      <c r="AB669" s="118">
        <v>0</v>
      </c>
      <c r="AC669" s="118">
        <v>0</v>
      </c>
      <c r="AD669" s="117">
        <v>0</v>
      </c>
      <c r="AE669" s="116"/>
    </row>
    <row r="670" spans="1:31" s="105" customFormat="1" x14ac:dyDescent="0.25">
      <c r="A670" s="125">
        <v>487</v>
      </c>
      <c r="B670" s="125">
        <v>487049262</v>
      </c>
      <c r="C670" s="124" t="s">
        <v>284</v>
      </c>
      <c r="D670" s="125">
        <v>49</v>
      </c>
      <c r="E670" s="124" t="s">
        <v>96</v>
      </c>
      <c r="F670" s="125">
        <v>262</v>
      </c>
      <c r="G670" s="124" t="s">
        <v>31</v>
      </c>
      <c r="H670" s="118">
        <v>7</v>
      </c>
      <c r="I670" s="117">
        <v>12670</v>
      </c>
      <c r="J670" s="117">
        <v>5841</v>
      </c>
      <c r="K670" s="117">
        <f t="shared" si="20"/>
        <v>0</v>
      </c>
      <c r="L670" s="117">
        <v>893</v>
      </c>
      <c r="M670" s="123">
        <f t="shared" si="21"/>
        <v>19404</v>
      </c>
      <c r="N670" s="110"/>
      <c r="O670" s="118">
        <v>0</v>
      </c>
      <c r="P670" s="118">
        <v>0</v>
      </c>
      <c r="Q670" s="122">
        <v>0.09</v>
      </c>
      <c r="R670" s="122">
        <v>5.2966569410615699E-2</v>
      </c>
      <c r="S670" s="121">
        <v>0</v>
      </c>
      <c r="T670" s="110"/>
      <c r="U670" s="120">
        <v>129577</v>
      </c>
      <c r="V670" s="120">
        <v>0</v>
      </c>
      <c r="W670" s="120">
        <v>0</v>
      </c>
      <c r="X670" s="120">
        <v>6251</v>
      </c>
      <c r="Y670" s="120">
        <v>135828</v>
      </c>
      <c r="Z670" s="119" t="e">
        <f>SUMIF($A$10:$A$938,$A670,$Y$10:$Y$938)+SUMIF('[2]17PJ'!$B$10:$K$889,$A670,'[2]17PJ'!K$10:$K$889)</f>
        <v>#VALUE!</v>
      </c>
      <c r="AB670" s="118">
        <v>0</v>
      </c>
      <c r="AC670" s="118">
        <v>0</v>
      </c>
      <c r="AD670" s="117">
        <v>0</v>
      </c>
      <c r="AE670" s="116"/>
    </row>
    <row r="671" spans="1:31" s="105" customFormat="1" x14ac:dyDescent="0.25">
      <c r="A671" s="125">
        <v>487</v>
      </c>
      <c r="B671" s="125">
        <v>487049274</v>
      </c>
      <c r="C671" s="124" t="s">
        <v>284</v>
      </c>
      <c r="D671" s="125">
        <v>49</v>
      </c>
      <c r="E671" s="124" t="s">
        <v>96</v>
      </c>
      <c r="F671" s="125">
        <v>274</v>
      </c>
      <c r="G671" s="124" t="s">
        <v>81</v>
      </c>
      <c r="H671" s="118">
        <v>154.17000000000002</v>
      </c>
      <c r="I671" s="117">
        <v>11932</v>
      </c>
      <c r="J671" s="117">
        <v>5768</v>
      </c>
      <c r="K671" s="117">
        <f t="shared" si="20"/>
        <v>0</v>
      </c>
      <c r="L671" s="117">
        <v>893</v>
      </c>
      <c r="M671" s="123">
        <f t="shared" si="21"/>
        <v>18593</v>
      </c>
      <c r="N671" s="110"/>
      <c r="O671" s="118">
        <v>0</v>
      </c>
      <c r="P671" s="118">
        <v>0</v>
      </c>
      <c r="Q671" s="122">
        <v>0.09</v>
      </c>
      <c r="R671" s="122">
        <v>7.8783261750433251E-2</v>
      </c>
      <c r="S671" s="121">
        <v>0</v>
      </c>
      <c r="T671" s="110"/>
      <c r="U671" s="120">
        <v>2728809</v>
      </c>
      <c r="V671" s="120">
        <v>0</v>
      </c>
      <c r="W671" s="120">
        <v>0</v>
      </c>
      <c r="X671" s="120">
        <v>137674</v>
      </c>
      <c r="Y671" s="120">
        <v>2866483</v>
      </c>
      <c r="Z671" s="119" t="e">
        <f>SUMIF($A$10:$A$938,$A671,$Y$10:$Y$938)+SUMIF('[2]17PJ'!$B$10:$K$889,$A671,'[2]17PJ'!K$10:$K$889)</f>
        <v>#VALUE!</v>
      </c>
      <c r="AB671" s="118">
        <v>0</v>
      </c>
      <c r="AC671" s="118">
        <v>0</v>
      </c>
      <c r="AD671" s="117">
        <v>0</v>
      </c>
      <c r="AE671" s="116"/>
    </row>
    <row r="672" spans="1:31" s="105" customFormat="1" x14ac:dyDescent="0.25">
      <c r="A672" s="125">
        <v>487</v>
      </c>
      <c r="B672" s="125">
        <v>487049284</v>
      </c>
      <c r="C672" s="124" t="s">
        <v>284</v>
      </c>
      <c r="D672" s="125">
        <v>49</v>
      </c>
      <c r="E672" s="124" t="s">
        <v>96</v>
      </c>
      <c r="F672" s="125">
        <v>284</v>
      </c>
      <c r="G672" s="124" t="s">
        <v>163</v>
      </c>
      <c r="H672" s="118">
        <v>1</v>
      </c>
      <c r="I672" s="117">
        <v>10593</v>
      </c>
      <c r="J672" s="117">
        <v>3606</v>
      </c>
      <c r="K672" s="117">
        <f t="shared" si="20"/>
        <v>0</v>
      </c>
      <c r="L672" s="117">
        <v>893</v>
      </c>
      <c r="M672" s="123">
        <f t="shared" si="21"/>
        <v>15092</v>
      </c>
      <c r="N672" s="110"/>
      <c r="O672" s="118">
        <v>0</v>
      </c>
      <c r="P672" s="118">
        <v>0</v>
      </c>
      <c r="Q672" s="122">
        <v>0.09</v>
      </c>
      <c r="R672" s="122">
        <v>2.6974727649085161E-2</v>
      </c>
      <c r="S672" s="121">
        <v>0</v>
      </c>
      <c r="T672" s="110"/>
      <c r="U672" s="120">
        <v>14199</v>
      </c>
      <c r="V672" s="120">
        <v>0</v>
      </c>
      <c r="W672" s="120">
        <v>0</v>
      </c>
      <c r="X672" s="120">
        <v>893</v>
      </c>
      <c r="Y672" s="120">
        <v>15092</v>
      </c>
      <c r="Z672" s="119" t="e">
        <f>SUMIF($A$10:$A$938,$A672,$Y$10:$Y$938)+SUMIF('[2]17PJ'!$B$10:$K$889,$A672,'[2]17PJ'!K$10:$K$889)</f>
        <v>#VALUE!</v>
      </c>
      <c r="AB672" s="118">
        <v>0</v>
      </c>
      <c r="AC672" s="118">
        <v>0</v>
      </c>
      <c r="AD672" s="117">
        <v>0</v>
      </c>
      <c r="AE672" s="116"/>
    </row>
    <row r="673" spans="1:31" s="105" customFormat="1" x14ac:dyDescent="0.25">
      <c r="A673" s="125">
        <v>487</v>
      </c>
      <c r="B673" s="125">
        <v>487049308</v>
      </c>
      <c r="C673" s="124" t="s">
        <v>284</v>
      </c>
      <c r="D673" s="125">
        <v>49</v>
      </c>
      <c r="E673" s="124" t="s">
        <v>96</v>
      </c>
      <c r="F673" s="125">
        <v>308</v>
      </c>
      <c r="G673" s="124" t="s">
        <v>32</v>
      </c>
      <c r="H673" s="118">
        <v>3</v>
      </c>
      <c r="I673" s="117">
        <v>11660</v>
      </c>
      <c r="J673" s="117">
        <v>6766</v>
      </c>
      <c r="K673" s="117">
        <f t="shared" si="20"/>
        <v>0</v>
      </c>
      <c r="L673" s="117">
        <v>893</v>
      </c>
      <c r="M673" s="123">
        <f t="shared" si="21"/>
        <v>19319</v>
      </c>
      <c r="N673" s="110"/>
      <c r="O673" s="118">
        <v>0</v>
      </c>
      <c r="P673" s="118">
        <v>0</v>
      </c>
      <c r="Q673" s="122">
        <v>0.09</v>
      </c>
      <c r="R673" s="122">
        <v>2.0352338655245709E-3</v>
      </c>
      <c r="S673" s="121">
        <v>0</v>
      </c>
      <c r="T673" s="110"/>
      <c r="U673" s="120">
        <v>55278</v>
      </c>
      <c r="V673" s="120">
        <v>0</v>
      </c>
      <c r="W673" s="120">
        <v>0</v>
      </c>
      <c r="X673" s="120">
        <v>2679</v>
      </c>
      <c r="Y673" s="120">
        <v>57957</v>
      </c>
      <c r="Z673" s="119" t="e">
        <f>SUMIF($A$10:$A$938,$A673,$Y$10:$Y$938)+SUMIF('[2]17PJ'!$B$10:$K$889,$A673,'[2]17PJ'!K$10:$K$889)</f>
        <v>#VALUE!</v>
      </c>
      <c r="AB673" s="118">
        <v>0</v>
      </c>
      <c r="AC673" s="118">
        <v>0</v>
      </c>
      <c r="AD673" s="117">
        <v>0</v>
      </c>
      <c r="AE673" s="116"/>
    </row>
    <row r="674" spans="1:31" s="105" customFormat="1" x14ac:dyDescent="0.25">
      <c r="A674" s="125">
        <v>487</v>
      </c>
      <c r="B674" s="125">
        <v>487049314</v>
      </c>
      <c r="C674" s="124" t="s">
        <v>284</v>
      </c>
      <c r="D674" s="125">
        <v>49</v>
      </c>
      <c r="E674" s="124" t="s">
        <v>96</v>
      </c>
      <c r="F674" s="125">
        <v>314</v>
      </c>
      <c r="G674" s="124" t="s">
        <v>46</v>
      </c>
      <c r="H674" s="118">
        <v>6</v>
      </c>
      <c r="I674" s="117">
        <v>11091</v>
      </c>
      <c r="J674" s="117">
        <v>8605</v>
      </c>
      <c r="K674" s="117">
        <f t="shared" si="20"/>
        <v>0</v>
      </c>
      <c r="L674" s="117">
        <v>893</v>
      </c>
      <c r="M674" s="123">
        <f t="shared" si="21"/>
        <v>20589</v>
      </c>
      <c r="N674" s="110"/>
      <c r="O674" s="118">
        <v>0</v>
      </c>
      <c r="P674" s="118">
        <v>0</v>
      </c>
      <c r="Q674" s="122">
        <v>0.09</v>
      </c>
      <c r="R674" s="122">
        <v>4.7700631071184215E-3</v>
      </c>
      <c r="S674" s="121">
        <v>0</v>
      </c>
      <c r="T674" s="110"/>
      <c r="U674" s="120">
        <v>118176</v>
      </c>
      <c r="V674" s="120">
        <v>0</v>
      </c>
      <c r="W674" s="120">
        <v>0</v>
      </c>
      <c r="X674" s="120">
        <v>5358</v>
      </c>
      <c r="Y674" s="120">
        <v>123534</v>
      </c>
      <c r="Z674" s="119" t="e">
        <f>SUMIF($A$10:$A$938,$A674,$Y$10:$Y$938)+SUMIF('[2]17PJ'!$B$10:$K$889,$A674,'[2]17PJ'!K$10:$K$889)</f>
        <v>#VALUE!</v>
      </c>
      <c r="AB674" s="118">
        <v>0</v>
      </c>
      <c r="AC674" s="118">
        <v>0</v>
      </c>
      <c r="AD674" s="117">
        <v>0</v>
      </c>
      <c r="AE674" s="116"/>
    </row>
    <row r="675" spans="1:31" s="105" customFormat="1" x14ac:dyDescent="0.25">
      <c r="A675" s="125">
        <v>487</v>
      </c>
      <c r="B675" s="125">
        <v>487049347</v>
      </c>
      <c r="C675" s="124" t="s">
        <v>284</v>
      </c>
      <c r="D675" s="125">
        <v>49</v>
      </c>
      <c r="E675" s="124" t="s">
        <v>96</v>
      </c>
      <c r="F675" s="125">
        <v>347</v>
      </c>
      <c r="G675" s="124" t="s">
        <v>106</v>
      </c>
      <c r="H675" s="118">
        <v>3</v>
      </c>
      <c r="I675" s="117">
        <v>10754</v>
      </c>
      <c r="J675" s="117">
        <v>4659</v>
      </c>
      <c r="K675" s="117">
        <f t="shared" si="20"/>
        <v>0</v>
      </c>
      <c r="L675" s="117">
        <v>893</v>
      </c>
      <c r="M675" s="123">
        <f t="shared" si="21"/>
        <v>16306</v>
      </c>
      <c r="N675" s="110"/>
      <c r="O675" s="118">
        <v>0</v>
      </c>
      <c r="P675" s="118">
        <v>0</v>
      </c>
      <c r="Q675" s="122">
        <v>0.09</v>
      </c>
      <c r="R675" s="122">
        <v>4.4022263711121119E-3</v>
      </c>
      <c r="S675" s="121">
        <v>0</v>
      </c>
      <c r="T675" s="110"/>
      <c r="U675" s="120">
        <v>46239</v>
      </c>
      <c r="V675" s="120">
        <v>0</v>
      </c>
      <c r="W675" s="120">
        <v>0</v>
      </c>
      <c r="X675" s="120">
        <v>2679</v>
      </c>
      <c r="Y675" s="120">
        <v>48918</v>
      </c>
      <c r="Z675" s="119" t="e">
        <f>SUMIF($A$10:$A$938,$A675,$Y$10:$Y$938)+SUMIF('[2]17PJ'!$B$10:$K$889,$A675,'[2]17PJ'!K$10:$K$889)</f>
        <v>#VALUE!</v>
      </c>
      <c r="AB675" s="118">
        <v>0</v>
      </c>
      <c r="AC675" s="118">
        <v>0</v>
      </c>
      <c r="AD675" s="117">
        <v>0</v>
      </c>
      <c r="AE675" s="116"/>
    </row>
    <row r="676" spans="1:31" s="105" customFormat="1" x14ac:dyDescent="0.25">
      <c r="A676" s="125">
        <v>487</v>
      </c>
      <c r="B676" s="125">
        <v>487274031</v>
      </c>
      <c r="C676" s="124" t="s">
        <v>284</v>
      </c>
      <c r="D676" s="125">
        <v>274</v>
      </c>
      <c r="E676" s="124" t="s">
        <v>81</v>
      </c>
      <c r="F676" s="125">
        <v>31</v>
      </c>
      <c r="G676" s="124" t="s">
        <v>101</v>
      </c>
      <c r="H676" s="118">
        <v>3</v>
      </c>
      <c r="I676" s="117">
        <v>8689</v>
      </c>
      <c r="J676" s="117">
        <v>4031</v>
      </c>
      <c r="K676" s="117">
        <f t="shared" si="20"/>
        <v>0</v>
      </c>
      <c r="L676" s="117">
        <v>893</v>
      </c>
      <c r="M676" s="123">
        <f t="shared" si="21"/>
        <v>13613</v>
      </c>
      <c r="N676" s="110"/>
      <c r="O676" s="118">
        <v>0</v>
      </c>
      <c r="P676" s="118">
        <v>0</v>
      </c>
      <c r="Q676" s="122">
        <v>0.09</v>
      </c>
      <c r="R676" s="122">
        <v>3.0859245332986639E-2</v>
      </c>
      <c r="S676" s="121">
        <v>0</v>
      </c>
      <c r="T676" s="110"/>
      <c r="U676" s="120">
        <v>38160</v>
      </c>
      <c r="V676" s="120">
        <v>0</v>
      </c>
      <c r="W676" s="120">
        <v>0</v>
      </c>
      <c r="X676" s="120">
        <v>2679</v>
      </c>
      <c r="Y676" s="120">
        <v>40839</v>
      </c>
      <c r="Z676" s="119" t="e">
        <f>SUMIF($A$10:$A$938,$A676,$Y$10:$Y$938)+SUMIF('[2]17PJ'!$B$10:$K$889,$A676,'[2]17PJ'!K$10:$K$889)</f>
        <v>#VALUE!</v>
      </c>
      <c r="AB676" s="118">
        <v>0</v>
      </c>
      <c r="AC676" s="118">
        <v>0</v>
      </c>
      <c r="AD676" s="117">
        <v>0</v>
      </c>
      <c r="AE676" s="116"/>
    </row>
    <row r="677" spans="1:31" s="105" customFormat="1" x14ac:dyDescent="0.25">
      <c r="A677" s="125">
        <v>487</v>
      </c>
      <c r="B677" s="125">
        <v>487274035</v>
      </c>
      <c r="C677" s="124" t="s">
        <v>284</v>
      </c>
      <c r="D677" s="125">
        <v>274</v>
      </c>
      <c r="E677" s="124" t="s">
        <v>81</v>
      </c>
      <c r="F677" s="125">
        <v>35</v>
      </c>
      <c r="G677" s="124" t="s">
        <v>22</v>
      </c>
      <c r="H677" s="118">
        <v>25.02</v>
      </c>
      <c r="I677" s="117">
        <v>10748</v>
      </c>
      <c r="J677" s="117">
        <v>3778</v>
      </c>
      <c r="K677" s="117">
        <f t="shared" si="20"/>
        <v>0</v>
      </c>
      <c r="L677" s="117">
        <v>893</v>
      </c>
      <c r="M677" s="123">
        <f t="shared" si="21"/>
        <v>15419</v>
      </c>
      <c r="N677" s="110"/>
      <c r="O677" s="118">
        <v>0</v>
      </c>
      <c r="P677" s="118">
        <v>0</v>
      </c>
      <c r="Q677" s="122">
        <v>0.18</v>
      </c>
      <c r="R677" s="122">
        <v>0.14456084490991788</v>
      </c>
      <c r="S677" s="121">
        <v>0</v>
      </c>
      <c r="T677" s="110"/>
      <c r="U677" s="120">
        <v>363440</v>
      </c>
      <c r="V677" s="120">
        <v>0</v>
      </c>
      <c r="W677" s="120">
        <v>0</v>
      </c>
      <c r="X677" s="120">
        <v>22343</v>
      </c>
      <c r="Y677" s="120">
        <v>385783</v>
      </c>
      <c r="Z677" s="119" t="e">
        <f>SUMIF($A$10:$A$938,$A677,$Y$10:$Y$938)+SUMIF('[2]17PJ'!$B$10:$K$889,$A677,'[2]17PJ'!K$10:$K$889)</f>
        <v>#VALUE!</v>
      </c>
      <c r="AB677" s="118">
        <v>0</v>
      </c>
      <c r="AC677" s="118">
        <v>0</v>
      </c>
      <c r="AD677" s="117">
        <v>0</v>
      </c>
      <c r="AE677" s="116"/>
    </row>
    <row r="678" spans="1:31" s="105" customFormat="1" x14ac:dyDescent="0.25">
      <c r="A678" s="125">
        <v>487</v>
      </c>
      <c r="B678" s="125">
        <v>487274044</v>
      </c>
      <c r="C678" s="124" t="s">
        <v>284</v>
      </c>
      <c r="D678" s="125">
        <v>274</v>
      </c>
      <c r="E678" s="124" t="s">
        <v>81</v>
      </c>
      <c r="F678" s="125">
        <v>44</v>
      </c>
      <c r="G678" s="124" t="s">
        <v>35</v>
      </c>
      <c r="H678" s="118">
        <v>1.53</v>
      </c>
      <c r="I678" s="117">
        <v>8689</v>
      </c>
      <c r="J678" s="117">
        <v>199</v>
      </c>
      <c r="K678" s="117">
        <f t="shared" si="20"/>
        <v>0</v>
      </c>
      <c r="L678" s="117">
        <v>893</v>
      </c>
      <c r="M678" s="123">
        <f t="shared" si="21"/>
        <v>9781</v>
      </c>
      <c r="N678" s="110"/>
      <c r="O678" s="118">
        <v>0</v>
      </c>
      <c r="P678" s="118">
        <v>0</v>
      </c>
      <c r="Q678" s="122">
        <v>0.09</v>
      </c>
      <c r="R678" s="122">
        <v>4.5747299026763673E-2</v>
      </c>
      <c r="S678" s="121">
        <v>0</v>
      </c>
      <c r="T678" s="110"/>
      <c r="U678" s="120">
        <v>13599</v>
      </c>
      <c r="V678" s="120">
        <v>0</v>
      </c>
      <c r="W678" s="120">
        <v>0</v>
      </c>
      <c r="X678" s="120">
        <v>1366</v>
      </c>
      <c r="Y678" s="120">
        <v>14965</v>
      </c>
      <c r="Z678" s="119" t="e">
        <f>SUMIF($A$10:$A$938,$A678,$Y$10:$Y$938)+SUMIF('[2]17PJ'!$B$10:$K$889,$A678,'[2]17PJ'!K$10:$K$889)</f>
        <v>#VALUE!</v>
      </c>
      <c r="AB678" s="118">
        <v>0</v>
      </c>
      <c r="AC678" s="118">
        <v>0</v>
      </c>
      <c r="AD678" s="117">
        <v>0</v>
      </c>
      <c r="AE678" s="116"/>
    </row>
    <row r="679" spans="1:31" s="105" customFormat="1" x14ac:dyDescent="0.25">
      <c r="A679" s="125">
        <v>487</v>
      </c>
      <c r="B679" s="125">
        <v>487274046</v>
      </c>
      <c r="C679" s="124" t="s">
        <v>284</v>
      </c>
      <c r="D679" s="125">
        <v>274</v>
      </c>
      <c r="E679" s="124" t="s">
        <v>81</v>
      </c>
      <c r="F679" s="125">
        <v>46</v>
      </c>
      <c r="G679" s="124" t="s">
        <v>36</v>
      </c>
      <c r="H679" s="118">
        <v>1</v>
      </c>
      <c r="I679" s="117">
        <v>12817</v>
      </c>
      <c r="J679" s="117">
        <v>9741</v>
      </c>
      <c r="K679" s="117">
        <f t="shared" si="20"/>
        <v>0</v>
      </c>
      <c r="L679" s="117">
        <v>893</v>
      </c>
      <c r="M679" s="123">
        <f t="shared" si="21"/>
        <v>23451</v>
      </c>
      <c r="N679" s="110"/>
      <c r="O679" s="118">
        <v>0</v>
      </c>
      <c r="P679" s="118">
        <v>0</v>
      </c>
      <c r="Q679" s="122">
        <v>0.09</v>
      </c>
      <c r="R679" s="122">
        <v>4.5721820954575413E-4</v>
      </c>
      <c r="S679" s="121">
        <v>0</v>
      </c>
      <c r="T679" s="110"/>
      <c r="U679" s="120">
        <v>22558</v>
      </c>
      <c r="V679" s="120">
        <v>0</v>
      </c>
      <c r="W679" s="120">
        <v>0</v>
      </c>
      <c r="X679" s="120">
        <v>893</v>
      </c>
      <c r="Y679" s="120">
        <v>23451</v>
      </c>
      <c r="Z679" s="119" t="e">
        <f>SUMIF($A$10:$A$938,$A679,$Y$10:$Y$938)+SUMIF('[2]17PJ'!$B$10:$K$889,$A679,'[2]17PJ'!K$10:$K$889)</f>
        <v>#VALUE!</v>
      </c>
      <c r="AB679" s="118">
        <v>0</v>
      </c>
      <c r="AC679" s="118">
        <v>0</v>
      </c>
      <c r="AD679" s="117">
        <v>0</v>
      </c>
      <c r="AE679" s="116"/>
    </row>
    <row r="680" spans="1:31" s="105" customFormat="1" x14ac:dyDescent="0.25">
      <c r="A680" s="125">
        <v>487</v>
      </c>
      <c r="B680" s="125">
        <v>487274048</v>
      </c>
      <c r="C680" s="124" t="s">
        <v>284</v>
      </c>
      <c r="D680" s="125">
        <v>274</v>
      </c>
      <c r="E680" s="124" t="s">
        <v>81</v>
      </c>
      <c r="F680" s="125">
        <v>48</v>
      </c>
      <c r="G680" s="124" t="s">
        <v>152</v>
      </c>
      <c r="H680" s="118">
        <v>1</v>
      </c>
      <c r="I680" s="117">
        <v>8689</v>
      </c>
      <c r="J680" s="117">
        <v>6905</v>
      </c>
      <c r="K680" s="117">
        <f t="shared" si="20"/>
        <v>0</v>
      </c>
      <c r="L680" s="117">
        <v>893</v>
      </c>
      <c r="M680" s="123">
        <f t="shared" si="21"/>
        <v>16487</v>
      </c>
      <c r="N680" s="110"/>
      <c r="O680" s="118">
        <v>0</v>
      </c>
      <c r="P680" s="118">
        <v>0</v>
      </c>
      <c r="Q680" s="122">
        <v>0.09</v>
      </c>
      <c r="R680" s="122">
        <v>8.0187235395095288E-4</v>
      </c>
      <c r="S680" s="121">
        <v>0</v>
      </c>
      <c r="T680" s="110"/>
      <c r="U680" s="120">
        <v>15594</v>
      </c>
      <c r="V680" s="120">
        <v>0</v>
      </c>
      <c r="W680" s="120">
        <v>0</v>
      </c>
      <c r="X680" s="120">
        <v>893</v>
      </c>
      <c r="Y680" s="120">
        <v>16487</v>
      </c>
      <c r="Z680" s="119" t="e">
        <f>SUMIF($A$10:$A$938,$A680,$Y$10:$Y$938)+SUMIF('[2]17PJ'!$B$10:$K$889,$A680,'[2]17PJ'!K$10:$K$889)</f>
        <v>#VALUE!</v>
      </c>
      <c r="AB680" s="118">
        <v>0</v>
      </c>
      <c r="AC680" s="118">
        <v>0</v>
      </c>
      <c r="AD680" s="117">
        <v>0</v>
      </c>
      <c r="AE680" s="116"/>
    </row>
    <row r="681" spans="1:31" s="105" customFormat="1" x14ac:dyDescent="0.25">
      <c r="A681" s="125">
        <v>487</v>
      </c>
      <c r="B681" s="125">
        <v>487274049</v>
      </c>
      <c r="C681" s="124" t="s">
        <v>284</v>
      </c>
      <c r="D681" s="125">
        <v>274</v>
      </c>
      <c r="E681" s="124" t="s">
        <v>81</v>
      </c>
      <c r="F681" s="125">
        <v>49</v>
      </c>
      <c r="G681" s="124" t="s">
        <v>96</v>
      </c>
      <c r="H681" s="118">
        <v>91.05</v>
      </c>
      <c r="I681" s="117">
        <v>11594</v>
      </c>
      <c r="J681" s="117">
        <v>14673</v>
      </c>
      <c r="K681" s="117">
        <f t="shared" si="20"/>
        <v>0</v>
      </c>
      <c r="L681" s="117">
        <v>893</v>
      </c>
      <c r="M681" s="123">
        <f t="shared" si="21"/>
        <v>27160</v>
      </c>
      <c r="N681" s="110"/>
      <c r="O681" s="118">
        <v>0</v>
      </c>
      <c r="P681" s="118">
        <v>0</v>
      </c>
      <c r="Q681" s="122">
        <v>0.09</v>
      </c>
      <c r="R681" s="122">
        <v>6.8189522195801267E-2</v>
      </c>
      <c r="S681" s="121">
        <v>0</v>
      </c>
      <c r="T681" s="110"/>
      <c r="U681" s="120">
        <v>2391611</v>
      </c>
      <c r="V681" s="120">
        <v>0</v>
      </c>
      <c r="W681" s="120">
        <v>0</v>
      </c>
      <c r="X681" s="120">
        <v>81307</v>
      </c>
      <c r="Y681" s="120">
        <v>2472918</v>
      </c>
      <c r="Z681" s="119" t="e">
        <f>SUMIF($A$10:$A$938,$A681,$Y$10:$Y$938)+SUMIF('[2]17PJ'!$B$10:$K$889,$A681,'[2]17PJ'!K$10:$K$889)</f>
        <v>#VALUE!</v>
      </c>
      <c r="AB681" s="118">
        <v>0</v>
      </c>
      <c r="AC681" s="118">
        <v>0</v>
      </c>
      <c r="AD681" s="117">
        <v>0</v>
      </c>
      <c r="AE681" s="116"/>
    </row>
    <row r="682" spans="1:31" s="105" customFormat="1" x14ac:dyDescent="0.25">
      <c r="A682" s="125">
        <v>487</v>
      </c>
      <c r="B682" s="125">
        <v>487274057</v>
      </c>
      <c r="C682" s="124" t="s">
        <v>284</v>
      </c>
      <c r="D682" s="125">
        <v>274</v>
      </c>
      <c r="E682" s="124" t="s">
        <v>81</v>
      </c>
      <c r="F682" s="125">
        <v>57</v>
      </c>
      <c r="G682" s="124" t="s">
        <v>23</v>
      </c>
      <c r="H682" s="118">
        <v>13.64</v>
      </c>
      <c r="I682" s="117">
        <v>11926</v>
      </c>
      <c r="J682" s="117">
        <v>607</v>
      </c>
      <c r="K682" s="117">
        <f t="shared" si="20"/>
        <v>0</v>
      </c>
      <c r="L682" s="117">
        <v>893</v>
      </c>
      <c r="M682" s="123">
        <f t="shared" si="21"/>
        <v>13426</v>
      </c>
      <c r="N682" s="110"/>
      <c r="O682" s="118">
        <v>0</v>
      </c>
      <c r="P682" s="118">
        <v>0</v>
      </c>
      <c r="Q682" s="122">
        <v>0.18</v>
      </c>
      <c r="R682" s="122">
        <v>0.11752257884657875</v>
      </c>
      <c r="S682" s="121">
        <v>0</v>
      </c>
      <c r="T682" s="110"/>
      <c r="U682" s="120">
        <v>170950</v>
      </c>
      <c r="V682" s="120">
        <v>0</v>
      </c>
      <c r="W682" s="120">
        <v>0</v>
      </c>
      <c r="X682" s="120">
        <v>12181</v>
      </c>
      <c r="Y682" s="120">
        <v>183131</v>
      </c>
      <c r="Z682" s="119" t="e">
        <f>SUMIF($A$10:$A$938,$A682,$Y$10:$Y$938)+SUMIF('[2]17PJ'!$B$10:$K$889,$A682,'[2]17PJ'!K$10:$K$889)</f>
        <v>#VALUE!</v>
      </c>
      <c r="AB682" s="118">
        <v>0</v>
      </c>
      <c r="AC682" s="118">
        <v>0</v>
      </c>
      <c r="AD682" s="117">
        <v>0</v>
      </c>
      <c r="AE682" s="116"/>
    </row>
    <row r="683" spans="1:31" s="105" customFormat="1" x14ac:dyDescent="0.25">
      <c r="A683" s="125">
        <v>487</v>
      </c>
      <c r="B683" s="125">
        <v>487274093</v>
      </c>
      <c r="C683" s="124" t="s">
        <v>284</v>
      </c>
      <c r="D683" s="125">
        <v>274</v>
      </c>
      <c r="E683" s="124" t="s">
        <v>81</v>
      </c>
      <c r="F683" s="125">
        <v>93</v>
      </c>
      <c r="G683" s="124" t="s">
        <v>25</v>
      </c>
      <c r="H683" s="118">
        <v>50.269999999999996</v>
      </c>
      <c r="I683" s="117">
        <v>11341</v>
      </c>
      <c r="J683" s="117">
        <v>325</v>
      </c>
      <c r="K683" s="117">
        <f t="shared" si="20"/>
        <v>0</v>
      </c>
      <c r="L683" s="117">
        <v>893</v>
      </c>
      <c r="M683" s="123">
        <f t="shared" si="21"/>
        <v>12559</v>
      </c>
      <c r="N683" s="110"/>
      <c r="O683" s="118">
        <v>0</v>
      </c>
      <c r="P683" s="118">
        <v>0</v>
      </c>
      <c r="Q683" s="122">
        <v>0.09</v>
      </c>
      <c r="R683" s="122">
        <v>8.9870379446020443E-2</v>
      </c>
      <c r="S683" s="121">
        <v>0</v>
      </c>
      <c r="T683" s="110"/>
      <c r="U683" s="120">
        <v>586450</v>
      </c>
      <c r="V683" s="120">
        <v>0</v>
      </c>
      <c r="W683" s="120">
        <v>0</v>
      </c>
      <c r="X683" s="120">
        <v>44891</v>
      </c>
      <c r="Y683" s="120">
        <v>631341</v>
      </c>
      <c r="Z683" s="119" t="e">
        <f>SUMIF($A$10:$A$938,$A683,$Y$10:$Y$938)+SUMIF('[2]17PJ'!$B$10:$K$889,$A683,'[2]17PJ'!K$10:$K$889)</f>
        <v>#VALUE!</v>
      </c>
      <c r="AB683" s="118">
        <v>4.2699999999999996</v>
      </c>
      <c r="AC683" s="118">
        <v>4.2699999999999996</v>
      </c>
      <c r="AD683" s="117">
        <v>53627</v>
      </c>
      <c r="AE683" s="116"/>
    </row>
    <row r="684" spans="1:31" s="105" customFormat="1" x14ac:dyDescent="0.25">
      <c r="A684" s="125">
        <v>487</v>
      </c>
      <c r="B684" s="125">
        <v>487274128</v>
      </c>
      <c r="C684" s="124" t="s">
        <v>284</v>
      </c>
      <c r="D684" s="125">
        <v>274</v>
      </c>
      <c r="E684" s="124" t="s">
        <v>81</v>
      </c>
      <c r="F684" s="125">
        <v>128</v>
      </c>
      <c r="G684" s="124" t="s">
        <v>110</v>
      </c>
      <c r="H684" s="118">
        <v>2</v>
      </c>
      <c r="I684" s="117">
        <v>8689</v>
      </c>
      <c r="J684" s="117">
        <v>442</v>
      </c>
      <c r="K684" s="117">
        <f t="shared" si="20"/>
        <v>0</v>
      </c>
      <c r="L684" s="117">
        <v>893</v>
      </c>
      <c r="M684" s="123">
        <f t="shared" si="21"/>
        <v>10024</v>
      </c>
      <c r="N684" s="110"/>
      <c r="O684" s="118">
        <v>0</v>
      </c>
      <c r="P684" s="118">
        <v>0</v>
      </c>
      <c r="Q684" s="122">
        <v>0.18</v>
      </c>
      <c r="R684" s="122">
        <v>3.3692444036885129E-2</v>
      </c>
      <c r="S684" s="121">
        <v>0</v>
      </c>
      <c r="T684" s="110"/>
      <c r="U684" s="120">
        <v>18262</v>
      </c>
      <c r="V684" s="120">
        <v>0</v>
      </c>
      <c r="W684" s="120">
        <v>0</v>
      </c>
      <c r="X684" s="120">
        <v>1786</v>
      </c>
      <c r="Y684" s="120">
        <v>20048</v>
      </c>
      <c r="Z684" s="119" t="e">
        <f>SUMIF($A$10:$A$938,$A684,$Y$10:$Y$938)+SUMIF('[2]17PJ'!$B$10:$K$889,$A684,'[2]17PJ'!K$10:$K$889)</f>
        <v>#VALUE!</v>
      </c>
      <c r="AB684" s="118">
        <v>0</v>
      </c>
      <c r="AC684" s="118">
        <v>0</v>
      </c>
      <c r="AD684" s="117">
        <v>0</v>
      </c>
      <c r="AE684" s="116"/>
    </row>
    <row r="685" spans="1:31" s="105" customFormat="1" x14ac:dyDescent="0.25">
      <c r="A685" s="125">
        <v>487</v>
      </c>
      <c r="B685" s="125">
        <v>487274149</v>
      </c>
      <c r="C685" s="124" t="s">
        <v>284</v>
      </c>
      <c r="D685" s="125">
        <v>274</v>
      </c>
      <c r="E685" s="124" t="s">
        <v>81</v>
      </c>
      <c r="F685" s="125">
        <v>149</v>
      </c>
      <c r="G685" s="124" t="s">
        <v>103</v>
      </c>
      <c r="H685" s="118">
        <v>1</v>
      </c>
      <c r="I685" s="117">
        <v>8505</v>
      </c>
      <c r="J685" s="117">
        <v>10</v>
      </c>
      <c r="K685" s="117">
        <f t="shared" si="20"/>
        <v>0</v>
      </c>
      <c r="L685" s="117">
        <v>893</v>
      </c>
      <c r="M685" s="123">
        <f t="shared" si="21"/>
        <v>9408</v>
      </c>
      <c r="N685" s="110"/>
      <c r="O685" s="118">
        <v>0</v>
      </c>
      <c r="P685" s="118">
        <v>0</v>
      </c>
      <c r="Q685" s="122">
        <v>0.12985622607830993</v>
      </c>
      <c r="R685" s="122">
        <v>0.10032197054833102</v>
      </c>
      <c r="S685" s="121">
        <v>0</v>
      </c>
      <c r="T685" s="110"/>
      <c r="U685" s="120">
        <v>8515</v>
      </c>
      <c r="V685" s="120">
        <v>0</v>
      </c>
      <c r="W685" s="120">
        <v>0</v>
      </c>
      <c r="X685" s="120">
        <v>893</v>
      </c>
      <c r="Y685" s="120">
        <v>9408</v>
      </c>
      <c r="Z685" s="119" t="e">
        <f>SUMIF($A$10:$A$938,$A685,$Y$10:$Y$938)+SUMIF('[2]17PJ'!$B$10:$K$889,$A685,'[2]17PJ'!K$10:$K$889)</f>
        <v>#VALUE!</v>
      </c>
      <c r="AB685" s="118">
        <v>0</v>
      </c>
      <c r="AC685" s="118">
        <v>0</v>
      </c>
      <c r="AD685" s="117">
        <v>0</v>
      </c>
      <c r="AE685" s="116"/>
    </row>
    <row r="686" spans="1:31" s="105" customFormat="1" x14ac:dyDescent="0.25">
      <c r="A686" s="125">
        <v>487</v>
      </c>
      <c r="B686" s="125">
        <v>487274163</v>
      </c>
      <c r="C686" s="124" t="s">
        <v>284</v>
      </c>
      <c r="D686" s="125">
        <v>274</v>
      </c>
      <c r="E686" s="124" t="s">
        <v>81</v>
      </c>
      <c r="F686" s="125">
        <v>163</v>
      </c>
      <c r="G686" s="124" t="s">
        <v>27</v>
      </c>
      <c r="H686" s="118">
        <v>7.24</v>
      </c>
      <c r="I686" s="117">
        <v>11445</v>
      </c>
      <c r="J686" s="117">
        <v>483</v>
      </c>
      <c r="K686" s="117">
        <f t="shared" si="20"/>
        <v>0</v>
      </c>
      <c r="L686" s="117">
        <v>893</v>
      </c>
      <c r="M686" s="123">
        <f t="shared" si="21"/>
        <v>12821</v>
      </c>
      <c r="N686" s="110"/>
      <c r="O686" s="118">
        <v>0</v>
      </c>
      <c r="P686" s="118">
        <v>0</v>
      </c>
      <c r="Q686" s="122">
        <v>0.18</v>
      </c>
      <c r="R686" s="122">
        <v>8.6929728917015628E-2</v>
      </c>
      <c r="S686" s="121">
        <v>0</v>
      </c>
      <c r="T686" s="110"/>
      <c r="U686" s="120">
        <v>86359</v>
      </c>
      <c r="V686" s="120">
        <v>0</v>
      </c>
      <c r="W686" s="120">
        <v>0</v>
      </c>
      <c r="X686" s="120">
        <v>6465</v>
      </c>
      <c r="Y686" s="120">
        <v>92824</v>
      </c>
      <c r="Z686" s="119" t="e">
        <f>SUMIF($A$10:$A$938,$A686,$Y$10:$Y$938)+SUMIF('[2]17PJ'!$B$10:$K$889,$A686,'[2]17PJ'!K$10:$K$889)</f>
        <v>#VALUE!</v>
      </c>
      <c r="AB686" s="118">
        <v>0</v>
      </c>
      <c r="AC686" s="118">
        <v>0</v>
      </c>
      <c r="AD686" s="117">
        <v>0</v>
      </c>
      <c r="AE686" s="116"/>
    </row>
    <row r="687" spans="1:31" s="105" customFormat="1" x14ac:dyDescent="0.25">
      <c r="A687" s="125">
        <v>487</v>
      </c>
      <c r="B687" s="125">
        <v>487274165</v>
      </c>
      <c r="C687" s="124" t="s">
        <v>284</v>
      </c>
      <c r="D687" s="125">
        <v>274</v>
      </c>
      <c r="E687" s="124" t="s">
        <v>81</v>
      </c>
      <c r="F687" s="125">
        <v>165</v>
      </c>
      <c r="G687" s="124" t="s">
        <v>28</v>
      </c>
      <c r="H687" s="118">
        <v>62.109999999999992</v>
      </c>
      <c r="I687" s="117">
        <v>10492</v>
      </c>
      <c r="J687" s="117">
        <v>572</v>
      </c>
      <c r="K687" s="117">
        <f t="shared" si="20"/>
        <v>0</v>
      </c>
      <c r="L687" s="117">
        <v>893</v>
      </c>
      <c r="M687" s="123">
        <f t="shared" si="21"/>
        <v>11957</v>
      </c>
      <c r="N687" s="110"/>
      <c r="O687" s="118">
        <v>0</v>
      </c>
      <c r="P687" s="118">
        <v>0</v>
      </c>
      <c r="Q687" s="122">
        <v>9.8299999999999998E-2</v>
      </c>
      <c r="R687" s="122">
        <v>9.8201070211486718E-2</v>
      </c>
      <c r="S687" s="121">
        <v>0</v>
      </c>
      <c r="T687" s="110"/>
      <c r="U687" s="120">
        <v>687185</v>
      </c>
      <c r="V687" s="120">
        <v>0</v>
      </c>
      <c r="W687" s="120">
        <v>0</v>
      </c>
      <c r="X687" s="120">
        <v>55465</v>
      </c>
      <c r="Y687" s="120">
        <v>742650</v>
      </c>
      <c r="Z687" s="119" t="e">
        <f>SUMIF($A$10:$A$938,$A687,$Y$10:$Y$938)+SUMIF('[2]17PJ'!$B$10:$K$889,$A687,'[2]17PJ'!K$10:$K$889)</f>
        <v>#VALUE!</v>
      </c>
      <c r="AB687" s="118">
        <v>30</v>
      </c>
      <c r="AC687" s="118">
        <v>22</v>
      </c>
      <c r="AD687" s="117">
        <v>263054</v>
      </c>
      <c r="AE687" s="116"/>
    </row>
    <row r="688" spans="1:31" s="105" customFormat="1" x14ac:dyDescent="0.25">
      <c r="A688" s="125">
        <v>487</v>
      </c>
      <c r="B688" s="125">
        <v>487274176</v>
      </c>
      <c r="C688" s="124" t="s">
        <v>284</v>
      </c>
      <c r="D688" s="125">
        <v>274</v>
      </c>
      <c r="E688" s="124" t="s">
        <v>81</v>
      </c>
      <c r="F688" s="125">
        <v>176</v>
      </c>
      <c r="G688" s="124" t="s">
        <v>29</v>
      </c>
      <c r="H688" s="118">
        <v>48.569999999999993</v>
      </c>
      <c r="I688" s="117">
        <v>11158</v>
      </c>
      <c r="J688" s="117">
        <v>3686</v>
      </c>
      <c r="K688" s="117">
        <f t="shared" si="20"/>
        <v>0</v>
      </c>
      <c r="L688" s="117">
        <v>893</v>
      </c>
      <c r="M688" s="123">
        <f t="shared" si="21"/>
        <v>15737</v>
      </c>
      <c r="N688" s="110"/>
      <c r="O688" s="118">
        <v>0</v>
      </c>
      <c r="P688" s="118">
        <v>0</v>
      </c>
      <c r="Q688" s="122">
        <v>0.09</v>
      </c>
      <c r="R688" s="122">
        <v>6.645275270560716E-2</v>
      </c>
      <c r="S688" s="121">
        <v>0</v>
      </c>
      <c r="T688" s="110"/>
      <c r="U688" s="120">
        <v>720973</v>
      </c>
      <c r="V688" s="120">
        <v>0</v>
      </c>
      <c r="W688" s="120">
        <v>0</v>
      </c>
      <c r="X688" s="120">
        <v>43373</v>
      </c>
      <c r="Y688" s="120">
        <v>764346</v>
      </c>
      <c r="Z688" s="119" t="e">
        <f>SUMIF($A$10:$A$938,$A688,$Y$10:$Y$938)+SUMIF('[2]17PJ'!$B$10:$K$889,$A688,'[2]17PJ'!K$10:$K$889)</f>
        <v>#VALUE!</v>
      </c>
      <c r="AB688" s="118">
        <v>0</v>
      </c>
      <c r="AC688" s="118">
        <v>0</v>
      </c>
      <c r="AD688" s="117">
        <v>0</v>
      </c>
      <c r="AE688" s="116"/>
    </row>
    <row r="689" spans="1:31" s="105" customFormat="1" x14ac:dyDescent="0.25">
      <c r="A689" s="125">
        <v>487</v>
      </c>
      <c r="B689" s="125">
        <v>487274178</v>
      </c>
      <c r="C689" s="124" t="s">
        <v>284</v>
      </c>
      <c r="D689" s="125">
        <v>274</v>
      </c>
      <c r="E689" s="124" t="s">
        <v>81</v>
      </c>
      <c r="F689" s="125">
        <v>178</v>
      </c>
      <c r="G689" s="124" t="s">
        <v>241</v>
      </c>
      <c r="H689" s="118">
        <v>1</v>
      </c>
      <c r="I689" s="117">
        <v>8689</v>
      </c>
      <c r="J689" s="117">
        <v>906</v>
      </c>
      <c r="K689" s="117">
        <f t="shared" si="20"/>
        <v>0</v>
      </c>
      <c r="L689" s="117">
        <v>893</v>
      </c>
      <c r="M689" s="123">
        <f t="shared" si="21"/>
        <v>10488</v>
      </c>
      <c r="N689" s="110"/>
      <c r="O689" s="118">
        <v>0</v>
      </c>
      <c r="P689" s="118">
        <v>0</v>
      </c>
      <c r="Q689" s="122">
        <v>0.09</v>
      </c>
      <c r="R689" s="122">
        <v>5.8677372275208833E-2</v>
      </c>
      <c r="S689" s="121">
        <v>0</v>
      </c>
      <c r="T689" s="110"/>
      <c r="U689" s="120">
        <v>9595</v>
      </c>
      <c r="V689" s="120">
        <v>0</v>
      </c>
      <c r="W689" s="120">
        <v>0</v>
      </c>
      <c r="X689" s="120">
        <v>893</v>
      </c>
      <c r="Y689" s="120">
        <v>10488</v>
      </c>
      <c r="Z689" s="119" t="e">
        <f>SUMIF($A$10:$A$938,$A689,$Y$10:$Y$938)+SUMIF('[2]17PJ'!$B$10:$K$889,$A689,'[2]17PJ'!K$10:$K$889)</f>
        <v>#VALUE!</v>
      </c>
      <c r="AB689" s="118">
        <v>0</v>
      </c>
      <c r="AC689" s="118">
        <v>0</v>
      </c>
      <c r="AD689" s="117">
        <v>0</v>
      </c>
      <c r="AE689" s="116"/>
    </row>
    <row r="690" spans="1:31" s="105" customFormat="1" x14ac:dyDescent="0.25">
      <c r="A690" s="125">
        <v>487</v>
      </c>
      <c r="B690" s="125">
        <v>487274181</v>
      </c>
      <c r="C690" s="124" t="s">
        <v>284</v>
      </c>
      <c r="D690" s="125">
        <v>274</v>
      </c>
      <c r="E690" s="124" t="s">
        <v>81</v>
      </c>
      <c r="F690" s="125">
        <v>181</v>
      </c>
      <c r="G690" s="124" t="s">
        <v>105</v>
      </c>
      <c r="H690" s="118">
        <v>1</v>
      </c>
      <c r="I690" s="117">
        <v>13000</v>
      </c>
      <c r="J690" s="117">
        <v>877</v>
      </c>
      <c r="K690" s="117">
        <f t="shared" si="20"/>
        <v>0</v>
      </c>
      <c r="L690" s="117">
        <v>893</v>
      </c>
      <c r="M690" s="123">
        <f t="shared" si="21"/>
        <v>14770</v>
      </c>
      <c r="N690" s="110"/>
      <c r="O690" s="118">
        <v>0</v>
      </c>
      <c r="P690" s="118">
        <v>0</v>
      </c>
      <c r="Q690" s="122">
        <v>0.09</v>
      </c>
      <c r="R690" s="122">
        <v>1.5623145980024853E-2</v>
      </c>
      <c r="S690" s="121">
        <v>0</v>
      </c>
      <c r="T690" s="110"/>
      <c r="U690" s="120">
        <v>13877</v>
      </c>
      <c r="V690" s="120">
        <v>0</v>
      </c>
      <c r="W690" s="120">
        <v>0</v>
      </c>
      <c r="X690" s="120">
        <v>893</v>
      </c>
      <c r="Y690" s="120">
        <v>14770</v>
      </c>
      <c r="Z690" s="119" t="e">
        <f>SUMIF($A$10:$A$938,$A690,$Y$10:$Y$938)+SUMIF('[2]17PJ'!$B$10:$K$889,$A690,'[2]17PJ'!K$10:$K$889)</f>
        <v>#VALUE!</v>
      </c>
      <c r="AB690" s="118">
        <v>0</v>
      </c>
      <c r="AC690" s="118">
        <v>0</v>
      </c>
      <c r="AD690" s="117">
        <v>0</v>
      </c>
      <c r="AE690" s="116"/>
    </row>
    <row r="691" spans="1:31" s="105" customFormat="1" x14ac:dyDescent="0.25">
      <c r="A691" s="125">
        <v>487</v>
      </c>
      <c r="B691" s="125">
        <v>487274199</v>
      </c>
      <c r="C691" s="124" t="s">
        <v>284</v>
      </c>
      <c r="D691" s="125">
        <v>274</v>
      </c>
      <c r="E691" s="124" t="s">
        <v>81</v>
      </c>
      <c r="F691" s="125">
        <v>199</v>
      </c>
      <c r="G691" s="124" t="s">
        <v>162</v>
      </c>
      <c r="H691" s="118">
        <v>2</v>
      </c>
      <c r="I691" s="117">
        <v>9914</v>
      </c>
      <c r="J691" s="117">
        <v>6359</v>
      </c>
      <c r="K691" s="117">
        <f t="shared" si="20"/>
        <v>0</v>
      </c>
      <c r="L691" s="117">
        <v>893</v>
      </c>
      <c r="M691" s="123">
        <f t="shared" si="21"/>
        <v>17166</v>
      </c>
      <c r="N691" s="110"/>
      <c r="O691" s="118">
        <v>0</v>
      </c>
      <c r="P691" s="118">
        <v>0</v>
      </c>
      <c r="Q691" s="122">
        <v>0.09</v>
      </c>
      <c r="R691" s="122">
        <v>5.3669586853901296E-4</v>
      </c>
      <c r="S691" s="121">
        <v>0</v>
      </c>
      <c r="T691" s="110"/>
      <c r="U691" s="120">
        <v>32546</v>
      </c>
      <c r="V691" s="120">
        <v>0</v>
      </c>
      <c r="W691" s="120">
        <v>0</v>
      </c>
      <c r="X691" s="120">
        <v>1786</v>
      </c>
      <c r="Y691" s="120">
        <v>34332</v>
      </c>
      <c r="Z691" s="119" t="e">
        <f>SUMIF($A$10:$A$938,$A691,$Y$10:$Y$938)+SUMIF('[2]17PJ'!$B$10:$K$889,$A691,'[2]17PJ'!K$10:$K$889)</f>
        <v>#VALUE!</v>
      </c>
      <c r="AB691" s="118">
        <v>0</v>
      </c>
      <c r="AC691" s="118">
        <v>0</v>
      </c>
      <c r="AD691" s="117">
        <v>0</v>
      </c>
      <c r="AE691" s="116"/>
    </row>
    <row r="692" spans="1:31" s="105" customFormat="1" x14ac:dyDescent="0.25">
      <c r="A692" s="125">
        <v>487</v>
      </c>
      <c r="B692" s="125">
        <v>487274217</v>
      </c>
      <c r="C692" s="124" t="s">
        <v>284</v>
      </c>
      <c r="D692" s="125">
        <v>274</v>
      </c>
      <c r="E692" s="124" t="s">
        <v>81</v>
      </c>
      <c r="F692" s="125">
        <v>217</v>
      </c>
      <c r="G692" s="124" t="s">
        <v>285</v>
      </c>
      <c r="H692" s="118">
        <v>1</v>
      </c>
      <c r="I692" s="117">
        <v>9876</v>
      </c>
      <c r="J692" s="117">
        <v>4307</v>
      </c>
      <c r="K692" s="117">
        <f t="shared" si="20"/>
        <v>0</v>
      </c>
      <c r="L692" s="117">
        <v>893</v>
      </c>
      <c r="M692" s="123">
        <f t="shared" si="21"/>
        <v>15076</v>
      </c>
      <c r="N692" s="110"/>
      <c r="O692" s="118">
        <v>0</v>
      </c>
      <c r="P692" s="118">
        <v>0</v>
      </c>
      <c r="Q692" s="122">
        <v>0.09</v>
      </c>
      <c r="R692" s="122">
        <v>8.1121734679163104E-4</v>
      </c>
      <c r="S692" s="121">
        <v>0</v>
      </c>
      <c r="T692" s="110"/>
      <c r="U692" s="120">
        <v>14183</v>
      </c>
      <c r="V692" s="120">
        <v>0</v>
      </c>
      <c r="W692" s="120">
        <v>0</v>
      </c>
      <c r="X692" s="120">
        <v>893</v>
      </c>
      <c r="Y692" s="120">
        <v>15076</v>
      </c>
      <c r="Z692" s="119" t="e">
        <f>SUMIF($A$10:$A$938,$A692,$Y$10:$Y$938)+SUMIF('[2]17PJ'!$B$10:$K$889,$A692,'[2]17PJ'!K$10:$K$889)</f>
        <v>#VALUE!</v>
      </c>
      <c r="AB692" s="118">
        <v>0</v>
      </c>
      <c r="AC692" s="118">
        <v>0</v>
      </c>
      <c r="AD692" s="117">
        <v>0</v>
      </c>
      <c r="AE692" s="116"/>
    </row>
    <row r="693" spans="1:31" s="105" customFormat="1" x14ac:dyDescent="0.25">
      <c r="A693" s="125">
        <v>487</v>
      </c>
      <c r="B693" s="125">
        <v>487274229</v>
      </c>
      <c r="C693" s="124" t="s">
        <v>284</v>
      </c>
      <c r="D693" s="125">
        <v>274</v>
      </c>
      <c r="E693" s="124" t="s">
        <v>81</v>
      </c>
      <c r="F693" s="125">
        <v>229</v>
      </c>
      <c r="G693" s="124" t="s">
        <v>113</v>
      </c>
      <c r="H693" s="118">
        <v>1.69</v>
      </c>
      <c r="I693" s="117">
        <v>10845</v>
      </c>
      <c r="J693" s="117">
        <v>1870</v>
      </c>
      <c r="K693" s="117">
        <f t="shared" si="20"/>
        <v>0</v>
      </c>
      <c r="L693" s="117">
        <v>893</v>
      </c>
      <c r="M693" s="123">
        <f t="shared" si="21"/>
        <v>13608</v>
      </c>
      <c r="N693" s="110"/>
      <c r="O693" s="118">
        <v>0</v>
      </c>
      <c r="P693" s="118">
        <v>0</v>
      </c>
      <c r="Q693" s="122">
        <v>0.09</v>
      </c>
      <c r="R693" s="122">
        <v>1.1153540828177228E-2</v>
      </c>
      <c r="S693" s="121">
        <v>0</v>
      </c>
      <c r="T693" s="110"/>
      <c r="U693" s="120">
        <v>21488</v>
      </c>
      <c r="V693" s="120">
        <v>0</v>
      </c>
      <c r="W693" s="120">
        <v>0</v>
      </c>
      <c r="X693" s="120">
        <v>1509</v>
      </c>
      <c r="Y693" s="120">
        <v>22997</v>
      </c>
      <c r="Z693" s="119" t="e">
        <f>SUMIF($A$10:$A$938,$A693,$Y$10:$Y$938)+SUMIF('[2]17PJ'!$B$10:$K$889,$A693,'[2]17PJ'!K$10:$K$889)</f>
        <v>#VALUE!</v>
      </c>
      <c r="AB693" s="118">
        <v>0</v>
      </c>
      <c r="AC693" s="118">
        <v>0</v>
      </c>
      <c r="AD693" s="117">
        <v>0</v>
      </c>
      <c r="AE693" s="116"/>
    </row>
    <row r="694" spans="1:31" s="105" customFormat="1" x14ac:dyDescent="0.25">
      <c r="A694" s="125">
        <v>487</v>
      </c>
      <c r="B694" s="125">
        <v>487274243</v>
      </c>
      <c r="C694" s="124" t="s">
        <v>284</v>
      </c>
      <c r="D694" s="125">
        <v>274</v>
      </c>
      <c r="E694" s="124" t="s">
        <v>81</v>
      </c>
      <c r="F694" s="125">
        <v>243</v>
      </c>
      <c r="G694" s="124" t="s">
        <v>74</v>
      </c>
      <c r="H694" s="118">
        <v>1</v>
      </c>
      <c r="I694" s="117">
        <v>12066</v>
      </c>
      <c r="J694" s="117">
        <v>2848</v>
      </c>
      <c r="K694" s="117">
        <f t="shared" si="20"/>
        <v>0</v>
      </c>
      <c r="L694" s="117">
        <v>893</v>
      </c>
      <c r="M694" s="123">
        <f t="shared" si="21"/>
        <v>15807</v>
      </c>
      <c r="N694" s="110"/>
      <c r="O694" s="118">
        <v>0</v>
      </c>
      <c r="P694" s="118">
        <v>0</v>
      </c>
      <c r="Q694" s="122">
        <v>0.09</v>
      </c>
      <c r="R694" s="122">
        <v>5.3763165448022874E-3</v>
      </c>
      <c r="S694" s="121">
        <v>0</v>
      </c>
      <c r="T694" s="110"/>
      <c r="U694" s="120">
        <v>14914</v>
      </c>
      <c r="V694" s="120">
        <v>0</v>
      </c>
      <c r="W694" s="120">
        <v>0</v>
      </c>
      <c r="X694" s="120">
        <v>893</v>
      </c>
      <c r="Y694" s="120">
        <v>15807</v>
      </c>
      <c r="Z694" s="119" t="e">
        <f>SUMIF($A$10:$A$938,$A694,$Y$10:$Y$938)+SUMIF('[2]17PJ'!$B$10:$K$889,$A694,'[2]17PJ'!K$10:$K$889)</f>
        <v>#VALUE!</v>
      </c>
      <c r="AB694" s="118">
        <v>0</v>
      </c>
      <c r="AC694" s="118">
        <v>0</v>
      </c>
      <c r="AD694" s="117">
        <v>0</v>
      </c>
      <c r="AE694" s="116"/>
    </row>
    <row r="695" spans="1:31" s="105" customFormat="1" x14ac:dyDescent="0.25">
      <c r="A695" s="125">
        <v>487</v>
      </c>
      <c r="B695" s="125">
        <v>487274244</v>
      </c>
      <c r="C695" s="124" t="s">
        <v>284</v>
      </c>
      <c r="D695" s="125">
        <v>274</v>
      </c>
      <c r="E695" s="124" t="s">
        <v>81</v>
      </c>
      <c r="F695" s="125">
        <v>244</v>
      </c>
      <c r="G695" s="124" t="s">
        <v>43</v>
      </c>
      <c r="H695" s="118">
        <v>5</v>
      </c>
      <c r="I695" s="117">
        <v>11038</v>
      </c>
      <c r="J695" s="117">
        <v>4472</v>
      </c>
      <c r="K695" s="117">
        <f t="shared" si="20"/>
        <v>0</v>
      </c>
      <c r="L695" s="117">
        <v>893</v>
      </c>
      <c r="M695" s="123">
        <f t="shared" si="21"/>
        <v>16403</v>
      </c>
      <c r="N695" s="110"/>
      <c r="O695" s="118">
        <v>0</v>
      </c>
      <c r="P695" s="118">
        <v>0</v>
      </c>
      <c r="Q695" s="122">
        <v>0.18</v>
      </c>
      <c r="R695" s="122">
        <v>9.1081897987744451E-2</v>
      </c>
      <c r="S695" s="121">
        <v>0</v>
      </c>
      <c r="T695" s="110"/>
      <c r="U695" s="120">
        <v>77550</v>
      </c>
      <c r="V695" s="120">
        <v>0</v>
      </c>
      <c r="W695" s="120">
        <v>0</v>
      </c>
      <c r="X695" s="120">
        <v>4465</v>
      </c>
      <c r="Y695" s="120">
        <v>82015</v>
      </c>
      <c r="Z695" s="119" t="e">
        <f>SUMIF($A$10:$A$938,$A695,$Y$10:$Y$938)+SUMIF('[2]17PJ'!$B$10:$K$889,$A695,'[2]17PJ'!K$10:$K$889)</f>
        <v>#VALUE!</v>
      </c>
      <c r="AB695" s="118">
        <v>0</v>
      </c>
      <c r="AC695" s="118">
        <v>0</v>
      </c>
      <c r="AD695" s="117">
        <v>0</v>
      </c>
      <c r="AE695" s="116"/>
    </row>
    <row r="696" spans="1:31" s="105" customFormat="1" x14ac:dyDescent="0.25">
      <c r="A696" s="125">
        <v>487</v>
      </c>
      <c r="B696" s="125">
        <v>487274248</v>
      </c>
      <c r="C696" s="124" t="s">
        <v>284</v>
      </c>
      <c r="D696" s="125">
        <v>274</v>
      </c>
      <c r="E696" s="124" t="s">
        <v>81</v>
      </c>
      <c r="F696" s="125">
        <v>248</v>
      </c>
      <c r="G696" s="124" t="s">
        <v>30</v>
      </c>
      <c r="H696" s="118">
        <v>14.28</v>
      </c>
      <c r="I696" s="117">
        <v>10783</v>
      </c>
      <c r="J696" s="117">
        <v>1066</v>
      </c>
      <c r="K696" s="117">
        <f t="shared" si="20"/>
        <v>0</v>
      </c>
      <c r="L696" s="117">
        <v>893</v>
      </c>
      <c r="M696" s="123">
        <f t="shared" si="21"/>
        <v>12742</v>
      </c>
      <c r="N696" s="110"/>
      <c r="O696" s="118">
        <v>0</v>
      </c>
      <c r="P696" s="118">
        <v>0</v>
      </c>
      <c r="Q696" s="122">
        <v>0.09</v>
      </c>
      <c r="R696" s="122">
        <v>3.9140350816507199E-2</v>
      </c>
      <c r="S696" s="121">
        <v>0</v>
      </c>
      <c r="T696" s="110"/>
      <c r="U696" s="120">
        <v>169203</v>
      </c>
      <c r="V696" s="120">
        <v>0</v>
      </c>
      <c r="W696" s="120">
        <v>0</v>
      </c>
      <c r="X696" s="120">
        <v>12752</v>
      </c>
      <c r="Y696" s="120">
        <v>181955</v>
      </c>
      <c r="Z696" s="119" t="e">
        <f>SUMIF($A$10:$A$938,$A696,$Y$10:$Y$938)+SUMIF('[2]17PJ'!$B$10:$K$889,$A696,'[2]17PJ'!K$10:$K$889)</f>
        <v>#VALUE!</v>
      </c>
      <c r="AB696" s="118">
        <v>0</v>
      </c>
      <c r="AC696" s="118">
        <v>0</v>
      </c>
      <c r="AD696" s="117">
        <v>0</v>
      </c>
      <c r="AE696" s="116"/>
    </row>
    <row r="697" spans="1:31" s="105" customFormat="1" x14ac:dyDescent="0.25">
      <c r="A697" s="125">
        <v>487</v>
      </c>
      <c r="B697" s="125">
        <v>487274262</v>
      </c>
      <c r="C697" s="124" t="s">
        <v>284</v>
      </c>
      <c r="D697" s="125">
        <v>274</v>
      </c>
      <c r="E697" s="124" t="s">
        <v>81</v>
      </c>
      <c r="F697" s="125">
        <v>262</v>
      </c>
      <c r="G697" s="124" t="s">
        <v>31</v>
      </c>
      <c r="H697" s="118">
        <v>7.86</v>
      </c>
      <c r="I697" s="117">
        <v>10056</v>
      </c>
      <c r="J697" s="117">
        <v>4636</v>
      </c>
      <c r="K697" s="117">
        <f t="shared" si="20"/>
        <v>0</v>
      </c>
      <c r="L697" s="117">
        <v>893</v>
      </c>
      <c r="M697" s="123">
        <f t="shared" si="21"/>
        <v>15585</v>
      </c>
      <c r="N697" s="110"/>
      <c r="O697" s="118">
        <v>0</v>
      </c>
      <c r="P697" s="118">
        <v>0</v>
      </c>
      <c r="Q697" s="122">
        <v>0.09</v>
      </c>
      <c r="R697" s="122">
        <v>5.2966569410615699E-2</v>
      </c>
      <c r="S697" s="121">
        <v>0</v>
      </c>
      <c r="T697" s="110"/>
      <c r="U697" s="120">
        <v>115479</v>
      </c>
      <c r="V697" s="120">
        <v>0</v>
      </c>
      <c r="W697" s="120">
        <v>0</v>
      </c>
      <c r="X697" s="120">
        <v>7019</v>
      </c>
      <c r="Y697" s="120">
        <v>122498</v>
      </c>
      <c r="Z697" s="119" t="e">
        <f>SUMIF($A$10:$A$938,$A697,$Y$10:$Y$938)+SUMIF('[2]17PJ'!$B$10:$K$889,$A697,'[2]17PJ'!K$10:$K$889)</f>
        <v>#VALUE!</v>
      </c>
      <c r="AB697" s="118">
        <v>0</v>
      </c>
      <c r="AC697" s="118">
        <v>0</v>
      </c>
      <c r="AD697" s="117">
        <v>0</v>
      </c>
      <c r="AE697" s="116"/>
    </row>
    <row r="698" spans="1:31" s="105" customFormat="1" x14ac:dyDescent="0.25">
      <c r="A698" s="125">
        <v>487</v>
      </c>
      <c r="B698" s="125">
        <v>487274274</v>
      </c>
      <c r="C698" s="124" t="s">
        <v>284</v>
      </c>
      <c r="D698" s="125">
        <v>274</v>
      </c>
      <c r="E698" s="124" t="s">
        <v>81</v>
      </c>
      <c r="F698" s="125">
        <v>274</v>
      </c>
      <c r="G698" s="124" t="s">
        <v>81</v>
      </c>
      <c r="H698" s="118">
        <v>289.35999999999996</v>
      </c>
      <c r="I698" s="117">
        <v>11540</v>
      </c>
      <c r="J698" s="117">
        <v>5579</v>
      </c>
      <c r="K698" s="117">
        <f t="shared" si="20"/>
        <v>0</v>
      </c>
      <c r="L698" s="117">
        <v>893</v>
      </c>
      <c r="M698" s="123">
        <f t="shared" si="21"/>
        <v>18012</v>
      </c>
      <c r="N698" s="110"/>
      <c r="O698" s="118">
        <v>0</v>
      </c>
      <c r="P698" s="118">
        <v>0</v>
      </c>
      <c r="Q698" s="122">
        <v>0.09</v>
      </c>
      <c r="R698" s="122">
        <v>7.8783261750433251E-2</v>
      </c>
      <c r="S698" s="121">
        <v>0</v>
      </c>
      <c r="T698" s="110"/>
      <c r="U698" s="120">
        <v>4953554</v>
      </c>
      <c r="V698" s="120">
        <v>0</v>
      </c>
      <c r="W698" s="120">
        <v>0</v>
      </c>
      <c r="X698" s="120">
        <v>258398</v>
      </c>
      <c r="Y698" s="120">
        <v>5211952</v>
      </c>
      <c r="Z698" s="119" t="e">
        <f>SUMIF($A$10:$A$938,$A698,$Y$10:$Y$938)+SUMIF('[2]17PJ'!$B$10:$K$889,$A698,'[2]17PJ'!K$10:$K$889)</f>
        <v>#VALUE!</v>
      </c>
      <c r="AB698" s="118">
        <v>0</v>
      </c>
      <c r="AC698" s="118">
        <v>0</v>
      </c>
      <c r="AD698" s="117">
        <v>0</v>
      </c>
      <c r="AE698" s="116"/>
    </row>
    <row r="699" spans="1:31" s="105" customFormat="1" x14ac:dyDescent="0.25">
      <c r="A699" s="125">
        <v>487</v>
      </c>
      <c r="B699" s="125">
        <v>487274284</v>
      </c>
      <c r="C699" s="124" t="s">
        <v>284</v>
      </c>
      <c r="D699" s="125">
        <v>274</v>
      </c>
      <c r="E699" s="124" t="s">
        <v>81</v>
      </c>
      <c r="F699" s="125">
        <v>284</v>
      </c>
      <c r="G699" s="124" t="s">
        <v>163</v>
      </c>
      <c r="H699" s="118">
        <v>0.14000000000000001</v>
      </c>
      <c r="I699" s="117">
        <v>8689</v>
      </c>
      <c r="J699" s="117">
        <v>2958</v>
      </c>
      <c r="K699" s="117">
        <f t="shared" si="20"/>
        <v>0</v>
      </c>
      <c r="L699" s="117">
        <v>893</v>
      </c>
      <c r="M699" s="123">
        <f t="shared" si="21"/>
        <v>12540</v>
      </c>
      <c r="N699" s="110"/>
      <c r="O699" s="118">
        <v>0</v>
      </c>
      <c r="P699" s="118">
        <v>0</v>
      </c>
      <c r="Q699" s="122">
        <v>0.09</v>
      </c>
      <c r="R699" s="122">
        <v>2.6974727649085161E-2</v>
      </c>
      <c r="S699" s="121">
        <v>0</v>
      </c>
      <c r="T699" s="110"/>
      <c r="U699" s="120">
        <v>1631</v>
      </c>
      <c r="V699" s="120">
        <v>0</v>
      </c>
      <c r="W699" s="120">
        <v>0</v>
      </c>
      <c r="X699" s="120">
        <v>125</v>
      </c>
      <c r="Y699" s="120">
        <v>1756</v>
      </c>
      <c r="Z699" s="119" t="e">
        <f>SUMIF($A$10:$A$938,$A699,$Y$10:$Y$938)+SUMIF('[2]17PJ'!$B$10:$K$889,$A699,'[2]17PJ'!K$10:$K$889)</f>
        <v>#VALUE!</v>
      </c>
      <c r="AB699" s="118">
        <v>0</v>
      </c>
      <c r="AC699" s="118">
        <v>0</v>
      </c>
      <c r="AD699" s="117">
        <v>0</v>
      </c>
      <c r="AE699" s="116"/>
    </row>
    <row r="700" spans="1:31" s="105" customFormat="1" x14ac:dyDescent="0.25">
      <c r="A700" s="125">
        <v>487</v>
      </c>
      <c r="B700" s="125">
        <v>487274285</v>
      </c>
      <c r="C700" s="124" t="s">
        <v>284</v>
      </c>
      <c r="D700" s="125">
        <v>274</v>
      </c>
      <c r="E700" s="124" t="s">
        <v>81</v>
      </c>
      <c r="F700" s="125">
        <v>285</v>
      </c>
      <c r="G700" s="124" t="s">
        <v>44</v>
      </c>
      <c r="H700" s="118">
        <v>2</v>
      </c>
      <c r="I700" s="117">
        <v>8689</v>
      </c>
      <c r="J700" s="117">
        <v>2661</v>
      </c>
      <c r="K700" s="117">
        <f t="shared" si="20"/>
        <v>0</v>
      </c>
      <c r="L700" s="117">
        <v>893</v>
      </c>
      <c r="M700" s="123">
        <f t="shared" si="21"/>
        <v>12243</v>
      </c>
      <c r="N700" s="110"/>
      <c r="O700" s="118">
        <v>0</v>
      </c>
      <c r="P700" s="118">
        <v>0</v>
      </c>
      <c r="Q700" s="122">
        <v>0.09</v>
      </c>
      <c r="R700" s="122">
        <v>2.9773128157862844E-2</v>
      </c>
      <c r="S700" s="121">
        <v>0</v>
      </c>
      <c r="T700" s="110"/>
      <c r="U700" s="120">
        <v>22700</v>
      </c>
      <c r="V700" s="120">
        <v>0</v>
      </c>
      <c r="W700" s="120">
        <v>0</v>
      </c>
      <c r="X700" s="120">
        <v>1786</v>
      </c>
      <c r="Y700" s="120">
        <v>24486</v>
      </c>
      <c r="Z700" s="119" t="e">
        <f>SUMIF($A$10:$A$938,$A700,$Y$10:$Y$938)+SUMIF('[2]17PJ'!$B$10:$K$889,$A700,'[2]17PJ'!K$10:$K$889)</f>
        <v>#VALUE!</v>
      </c>
      <c r="AB700" s="118">
        <v>0</v>
      </c>
      <c r="AC700" s="118">
        <v>0</v>
      </c>
      <c r="AD700" s="117">
        <v>0</v>
      </c>
      <c r="AE700" s="116"/>
    </row>
    <row r="701" spans="1:31" s="105" customFormat="1" x14ac:dyDescent="0.25">
      <c r="A701" s="125">
        <v>487</v>
      </c>
      <c r="B701" s="125">
        <v>487274295</v>
      </c>
      <c r="C701" s="124" t="s">
        <v>284</v>
      </c>
      <c r="D701" s="125">
        <v>274</v>
      </c>
      <c r="E701" s="124" t="s">
        <v>81</v>
      </c>
      <c r="F701" s="125">
        <v>295</v>
      </c>
      <c r="G701" s="124" t="s">
        <v>155</v>
      </c>
      <c r="H701" s="118">
        <v>2</v>
      </c>
      <c r="I701" s="117">
        <v>9708</v>
      </c>
      <c r="J701" s="117">
        <v>4643</v>
      </c>
      <c r="K701" s="117">
        <f t="shared" si="20"/>
        <v>0</v>
      </c>
      <c r="L701" s="117">
        <v>893</v>
      </c>
      <c r="M701" s="123">
        <f t="shared" si="21"/>
        <v>15244</v>
      </c>
      <c r="N701" s="110"/>
      <c r="O701" s="118">
        <v>0</v>
      </c>
      <c r="P701" s="118">
        <v>0</v>
      </c>
      <c r="Q701" s="122">
        <v>0.09</v>
      </c>
      <c r="R701" s="122">
        <v>2.037690193406954E-2</v>
      </c>
      <c r="S701" s="121">
        <v>0</v>
      </c>
      <c r="T701" s="110"/>
      <c r="U701" s="120">
        <v>28702</v>
      </c>
      <c r="V701" s="120">
        <v>0</v>
      </c>
      <c r="W701" s="120">
        <v>0</v>
      </c>
      <c r="X701" s="120">
        <v>1786</v>
      </c>
      <c r="Y701" s="120">
        <v>30488</v>
      </c>
      <c r="Z701" s="119" t="e">
        <f>SUMIF($A$10:$A$938,$A701,$Y$10:$Y$938)+SUMIF('[2]17PJ'!$B$10:$K$889,$A701,'[2]17PJ'!K$10:$K$889)</f>
        <v>#VALUE!</v>
      </c>
      <c r="AB701" s="118">
        <v>0</v>
      </c>
      <c r="AC701" s="118">
        <v>0</v>
      </c>
      <c r="AD701" s="117">
        <v>0</v>
      </c>
      <c r="AE701" s="116"/>
    </row>
    <row r="702" spans="1:31" s="105" customFormat="1" x14ac:dyDescent="0.25">
      <c r="A702" s="125">
        <v>487</v>
      </c>
      <c r="B702" s="125">
        <v>487274305</v>
      </c>
      <c r="C702" s="124" t="s">
        <v>284</v>
      </c>
      <c r="D702" s="125">
        <v>274</v>
      </c>
      <c r="E702" s="124" t="s">
        <v>81</v>
      </c>
      <c r="F702" s="125">
        <v>305</v>
      </c>
      <c r="G702" s="124" t="s">
        <v>75</v>
      </c>
      <c r="H702" s="118">
        <v>1</v>
      </c>
      <c r="I702" s="117">
        <v>10092</v>
      </c>
      <c r="J702" s="117">
        <v>3292</v>
      </c>
      <c r="K702" s="117">
        <f t="shared" si="20"/>
        <v>0</v>
      </c>
      <c r="L702" s="117">
        <v>893</v>
      </c>
      <c r="M702" s="123">
        <f t="shared" si="21"/>
        <v>14277</v>
      </c>
      <c r="N702" s="110"/>
      <c r="O702" s="118">
        <v>0</v>
      </c>
      <c r="P702" s="118">
        <v>0</v>
      </c>
      <c r="Q702" s="122">
        <v>0.09</v>
      </c>
      <c r="R702" s="122">
        <v>1.3653013876805516E-2</v>
      </c>
      <c r="S702" s="121">
        <v>0</v>
      </c>
      <c r="T702" s="110"/>
      <c r="U702" s="120">
        <v>13384</v>
      </c>
      <c r="V702" s="120">
        <v>0</v>
      </c>
      <c r="W702" s="120">
        <v>0</v>
      </c>
      <c r="X702" s="120">
        <v>893</v>
      </c>
      <c r="Y702" s="120">
        <v>14277</v>
      </c>
      <c r="Z702" s="119" t="e">
        <f>SUMIF($A$10:$A$938,$A702,$Y$10:$Y$938)+SUMIF('[2]17PJ'!$B$10:$K$889,$A702,'[2]17PJ'!K$10:$K$889)</f>
        <v>#VALUE!</v>
      </c>
      <c r="AB702" s="118">
        <v>0</v>
      </c>
      <c r="AC702" s="118">
        <v>0</v>
      </c>
      <c r="AD702" s="117">
        <v>0</v>
      </c>
      <c r="AE702" s="116"/>
    </row>
    <row r="703" spans="1:31" s="105" customFormat="1" x14ac:dyDescent="0.25">
      <c r="A703" s="125">
        <v>487</v>
      </c>
      <c r="B703" s="125">
        <v>487274308</v>
      </c>
      <c r="C703" s="124" t="s">
        <v>284</v>
      </c>
      <c r="D703" s="125">
        <v>274</v>
      </c>
      <c r="E703" s="124" t="s">
        <v>81</v>
      </c>
      <c r="F703" s="125">
        <v>308</v>
      </c>
      <c r="G703" s="124" t="s">
        <v>32</v>
      </c>
      <c r="H703" s="118">
        <v>1</v>
      </c>
      <c r="I703" s="117">
        <v>11856</v>
      </c>
      <c r="J703" s="117">
        <v>6880</v>
      </c>
      <c r="K703" s="117">
        <f t="shared" si="20"/>
        <v>0</v>
      </c>
      <c r="L703" s="117">
        <v>893</v>
      </c>
      <c r="M703" s="123">
        <f t="shared" si="21"/>
        <v>19629</v>
      </c>
      <c r="N703" s="110"/>
      <c r="O703" s="118">
        <v>0</v>
      </c>
      <c r="P703" s="118">
        <v>0</v>
      </c>
      <c r="Q703" s="122">
        <v>0.09</v>
      </c>
      <c r="R703" s="122">
        <v>2.0352338655245709E-3</v>
      </c>
      <c r="S703" s="121">
        <v>0</v>
      </c>
      <c r="T703" s="110"/>
      <c r="U703" s="120">
        <v>18736</v>
      </c>
      <c r="V703" s="120">
        <v>0</v>
      </c>
      <c r="W703" s="120">
        <v>0</v>
      </c>
      <c r="X703" s="120">
        <v>893</v>
      </c>
      <c r="Y703" s="120">
        <v>19629</v>
      </c>
      <c r="Z703" s="119" t="e">
        <f>SUMIF($A$10:$A$938,$A703,$Y$10:$Y$938)+SUMIF('[2]17PJ'!$B$10:$K$889,$A703,'[2]17PJ'!K$10:$K$889)</f>
        <v>#VALUE!</v>
      </c>
      <c r="AB703" s="118">
        <v>0</v>
      </c>
      <c r="AC703" s="118">
        <v>0</v>
      </c>
      <c r="AD703" s="117">
        <v>0</v>
      </c>
      <c r="AE703" s="116"/>
    </row>
    <row r="704" spans="1:31" s="105" customFormat="1" x14ac:dyDescent="0.25">
      <c r="A704" s="125">
        <v>487</v>
      </c>
      <c r="B704" s="125">
        <v>487274314</v>
      </c>
      <c r="C704" s="124" t="s">
        <v>284</v>
      </c>
      <c r="D704" s="125">
        <v>274</v>
      </c>
      <c r="E704" s="124" t="s">
        <v>81</v>
      </c>
      <c r="F704" s="125">
        <v>314</v>
      </c>
      <c r="G704" s="124" t="s">
        <v>46</v>
      </c>
      <c r="H704" s="118">
        <v>1</v>
      </c>
      <c r="I704" s="117">
        <v>10661</v>
      </c>
      <c r="J704" s="117">
        <v>8271</v>
      </c>
      <c r="K704" s="117">
        <f t="shared" si="20"/>
        <v>0</v>
      </c>
      <c r="L704" s="117">
        <v>893</v>
      </c>
      <c r="M704" s="123">
        <f t="shared" si="21"/>
        <v>19825</v>
      </c>
      <c r="N704" s="110"/>
      <c r="O704" s="118">
        <v>0</v>
      </c>
      <c r="P704" s="118">
        <v>0</v>
      </c>
      <c r="Q704" s="122">
        <v>0.09</v>
      </c>
      <c r="R704" s="122">
        <v>4.7700631071184215E-3</v>
      </c>
      <c r="S704" s="121">
        <v>0</v>
      </c>
      <c r="T704" s="110"/>
      <c r="U704" s="120">
        <v>18932</v>
      </c>
      <c r="V704" s="120">
        <v>0</v>
      </c>
      <c r="W704" s="120">
        <v>0</v>
      </c>
      <c r="X704" s="120">
        <v>893</v>
      </c>
      <c r="Y704" s="120">
        <v>19825</v>
      </c>
      <c r="Z704" s="119" t="e">
        <f>SUMIF($A$10:$A$938,$A704,$Y$10:$Y$938)+SUMIF('[2]17PJ'!$B$10:$K$889,$A704,'[2]17PJ'!K$10:$K$889)</f>
        <v>#VALUE!</v>
      </c>
      <c r="AB704" s="118">
        <v>0</v>
      </c>
      <c r="AC704" s="118">
        <v>0</v>
      </c>
      <c r="AD704" s="117">
        <v>0</v>
      </c>
      <c r="AE704" s="116"/>
    </row>
    <row r="705" spans="1:31" s="105" customFormat="1" x14ac:dyDescent="0.25">
      <c r="A705" s="125">
        <v>487</v>
      </c>
      <c r="B705" s="125">
        <v>487274344</v>
      </c>
      <c r="C705" s="124" t="s">
        <v>284</v>
      </c>
      <c r="D705" s="125">
        <v>274</v>
      </c>
      <c r="E705" s="124" t="s">
        <v>81</v>
      </c>
      <c r="F705" s="125">
        <v>344</v>
      </c>
      <c r="G705" s="124" t="s">
        <v>243</v>
      </c>
      <c r="H705" s="118">
        <v>1</v>
      </c>
      <c r="I705" s="117">
        <v>9629</v>
      </c>
      <c r="J705" s="117">
        <v>3224</v>
      </c>
      <c r="K705" s="117">
        <f t="shared" si="20"/>
        <v>0</v>
      </c>
      <c r="L705" s="117">
        <v>893</v>
      </c>
      <c r="M705" s="123">
        <f t="shared" si="21"/>
        <v>13746</v>
      </c>
      <c r="N705" s="110"/>
      <c r="O705" s="118">
        <v>0</v>
      </c>
      <c r="P705" s="118">
        <v>0</v>
      </c>
      <c r="Q705" s="122">
        <v>0.09</v>
      </c>
      <c r="R705" s="122">
        <v>5.1908722563975937E-4</v>
      </c>
      <c r="S705" s="121">
        <v>0</v>
      </c>
      <c r="T705" s="110"/>
      <c r="U705" s="120">
        <v>12853</v>
      </c>
      <c r="V705" s="120">
        <v>0</v>
      </c>
      <c r="W705" s="120">
        <v>0</v>
      </c>
      <c r="X705" s="120">
        <v>893</v>
      </c>
      <c r="Y705" s="120">
        <v>13746</v>
      </c>
      <c r="Z705" s="119" t="e">
        <f>SUMIF($A$10:$A$938,$A705,$Y$10:$Y$938)+SUMIF('[2]17PJ'!$B$10:$K$889,$A705,'[2]17PJ'!K$10:$K$889)</f>
        <v>#VALUE!</v>
      </c>
      <c r="AB705" s="118">
        <v>0</v>
      </c>
      <c r="AC705" s="118">
        <v>0</v>
      </c>
      <c r="AD705" s="117">
        <v>0</v>
      </c>
      <c r="AE705" s="116"/>
    </row>
    <row r="706" spans="1:31" s="105" customFormat="1" x14ac:dyDescent="0.25">
      <c r="A706" s="125">
        <v>487</v>
      </c>
      <c r="B706" s="125">
        <v>487274347</v>
      </c>
      <c r="C706" s="124" t="s">
        <v>284</v>
      </c>
      <c r="D706" s="125">
        <v>274</v>
      </c>
      <c r="E706" s="124" t="s">
        <v>81</v>
      </c>
      <c r="F706" s="125">
        <v>347</v>
      </c>
      <c r="G706" s="124" t="s">
        <v>106</v>
      </c>
      <c r="H706" s="118">
        <v>5</v>
      </c>
      <c r="I706" s="117">
        <v>11999</v>
      </c>
      <c r="J706" s="117">
        <v>5198</v>
      </c>
      <c r="K706" s="117">
        <f t="shared" si="20"/>
        <v>0</v>
      </c>
      <c r="L706" s="117">
        <v>893</v>
      </c>
      <c r="M706" s="123">
        <f t="shared" si="21"/>
        <v>18090</v>
      </c>
      <c r="N706" s="110"/>
      <c r="O706" s="118">
        <v>0</v>
      </c>
      <c r="P706" s="118">
        <v>0</v>
      </c>
      <c r="Q706" s="122">
        <v>0.09</v>
      </c>
      <c r="R706" s="122">
        <v>4.4022263711121119E-3</v>
      </c>
      <c r="S706" s="121">
        <v>0</v>
      </c>
      <c r="T706" s="110"/>
      <c r="U706" s="120">
        <v>85985</v>
      </c>
      <c r="V706" s="120">
        <v>0</v>
      </c>
      <c r="W706" s="120">
        <v>0</v>
      </c>
      <c r="X706" s="120">
        <v>4465</v>
      </c>
      <c r="Y706" s="120">
        <v>90450</v>
      </c>
      <c r="Z706" s="119" t="e">
        <f>SUMIF($A$10:$A$938,$A706,$Y$10:$Y$938)+SUMIF('[2]17PJ'!$B$10:$K$889,$A706,'[2]17PJ'!K$10:$K$889)</f>
        <v>#VALUE!</v>
      </c>
      <c r="AB706" s="118">
        <v>0</v>
      </c>
      <c r="AC706" s="118">
        <v>0</v>
      </c>
      <c r="AD706" s="117">
        <v>0</v>
      </c>
      <c r="AE706" s="116"/>
    </row>
    <row r="707" spans="1:31" s="105" customFormat="1" x14ac:dyDescent="0.25">
      <c r="A707" s="125">
        <v>488</v>
      </c>
      <c r="B707" s="125">
        <v>488219001</v>
      </c>
      <c r="C707" s="124" t="s">
        <v>286</v>
      </c>
      <c r="D707" s="125">
        <v>219</v>
      </c>
      <c r="E707" s="124" t="s">
        <v>287</v>
      </c>
      <c r="F707" s="125">
        <v>1</v>
      </c>
      <c r="G707" s="124" t="s">
        <v>161</v>
      </c>
      <c r="H707" s="118">
        <v>27.24</v>
      </c>
      <c r="I707" s="117">
        <v>9150</v>
      </c>
      <c r="J707" s="117">
        <v>2592</v>
      </c>
      <c r="K707" s="117">
        <f t="shared" si="20"/>
        <v>0</v>
      </c>
      <c r="L707" s="117">
        <v>893</v>
      </c>
      <c r="M707" s="123">
        <f t="shared" si="21"/>
        <v>12635</v>
      </c>
      <c r="N707" s="110"/>
      <c r="O707" s="118">
        <v>0</v>
      </c>
      <c r="P707" s="118">
        <v>0</v>
      </c>
      <c r="Q707" s="122">
        <v>0.09</v>
      </c>
      <c r="R707" s="122">
        <v>1.2500801014553014E-2</v>
      </c>
      <c r="S707" s="121">
        <v>0</v>
      </c>
      <c r="T707" s="110"/>
      <c r="U707" s="120">
        <v>319852</v>
      </c>
      <c r="V707" s="120">
        <v>0</v>
      </c>
      <c r="W707" s="120">
        <v>0</v>
      </c>
      <c r="X707" s="120">
        <v>24325</v>
      </c>
      <c r="Y707" s="120">
        <v>344177</v>
      </c>
      <c r="Z707" s="119" t="e">
        <f>SUMIF($A$10:$A$938,$A707,$Y$10:$Y$938)+SUMIF('[2]17PJ'!$B$10:$K$889,$A707,'[2]17PJ'!K$10:$K$889)</f>
        <v>#VALUE!</v>
      </c>
      <c r="AB707" s="118">
        <v>0</v>
      </c>
      <c r="AC707" s="118">
        <v>0</v>
      </c>
      <c r="AD707" s="117">
        <v>0</v>
      </c>
      <c r="AE707" s="116"/>
    </row>
    <row r="708" spans="1:31" s="105" customFormat="1" x14ac:dyDescent="0.25">
      <c r="A708" s="125">
        <v>488</v>
      </c>
      <c r="B708" s="125">
        <v>488219035</v>
      </c>
      <c r="C708" s="124" t="s">
        <v>286</v>
      </c>
      <c r="D708" s="125">
        <v>219</v>
      </c>
      <c r="E708" s="124" t="s">
        <v>287</v>
      </c>
      <c r="F708" s="125">
        <v>35</v>
      </c>
      <c r="G708" s="124" t="s">
        <v>22</v>
      </c>
      <c r="H708" s="118">
        <v>6.2</v>
      </c>
      <c r="I708" s="117">
        <v>11697</v>
      </c>
      <c r="J708" s="117">
        <v>4112</v>
      </c>
      <c r="K708" s="117">
        <f t="shared" si="20"/>
        <v>0</v>
      </c>
      <c r="L708" s="117">
        <v>893</v>
      </c>
      <c r="M708" s="123">
        <f t="shared" si="21"/>
        <v>16702</v>
      </c>
      <c r="N708" s="110"/>
      <c r="O708" s="118">
        <v>0</v>
      </c>
      <c r="P708" s="118">
        <v>0</v>
      </c>
      <c r="Q708" s="122">
        <v>0.18</v>
      </c>
      <c r="R708" s="122">
        <v>0.14456084490991788</v>
      </c>
      <c r="S708" s="121">
        <v>0</v>
      </c>
      <c r="T708" s="110"/>
      <c r="U708" s="120">
        <v>98018</v>
      </c>
      <c r="V708" s="120">
        <v>0</v>
      </c>
      <c r="W708" s="120">
        <v>0</v>
      </c>
      <c r="X708" s="120">
        <v>5536</v>
      </c>
      <c r="Y708" s="120">
        <v>103554</v>
      </c>
      <c r="Z708" s="119" t="e">
        <f>SUMIF($A$10:$A$938,$A708,$Y$10:$Y$938)+SUMIF('[2]17PJ'!$B$10:$K$889,$A708,'[2]17PJ'!K$10:$K$889)</f>
        <v>#VALUE!</v>
      </c>
      <c r="AB708" s="118">
        <v>0</v>
      </c>
      <c r="AC708" s="118">
        <v>0</v>
      </c>
      <c r="AD708" s="117">
        <v>0</v>
      </c>
      <c r="AE708" s="116"/>
    </row>
    <row r="709" spans="1:31" s="105" customFormat="1" x14ac:dyDescent="0.25">
      <c r="A709" s="125">
        <v>488</v>
      </c>
      <c r="B709" s="125">
        <v>488219040</v>
      </c>
      <c r="C709" s="124" t="s">
        <v>286</v>
      </c>
      <c r="D709" s="125">
        <v>219</v>
      </c>
      <c r="E709" s="124" t="s">
        <v>287</v>
      </c>
      <c r="F709" s="125">
        <v>40</v>
      </c>
      <c r="G709" s="124" t="s">
        <v>95</v>
      </c>
      <c r="H709" s="118">
        <v>11.84</v>
      </c>
      <c r="I709" s="117">
        <v>10996</v>
      </c>
      <c r="J709" s="117">
        <v>2925</v>
      </c>
      <c r="K709" s="117">
        <f t="shared" si="20"/>
        <v>0</v>
      </c>
      <c r="L709" s="117">
        <v>893</v>
      </c>
      <c r="M709" s="123">
        <f t="shared" si="21"/>
        <v>14814</v>
      </c>
      <c r="N709" s="110"/>
      <c r="O709" s="118">
        <v>0</v>
      </c>
      <c r="P709" s="118">
        <v>0</v>
      </c>
      <c r="Q709" s="122">
        <v>0.09</v>
      </c>
      <c r="R709" s="122">
        <v>2.5491470760483671E-3</v>
      </c>
      <c r="S709" s="121">
        <v>0</v>
      </c>
      <c r="T709" s="110"/>
      <c r="U709" s="120">
        <v>164824</v>
      </c>
      <c r="V709" s="120">
        <v>0</v>
      </c>
      <c r="W709" s="120">
        <v>0</v>
      </c>
      <c r="X709" s="120">
        <v>10573</v>
      </c>
      <c r="Y709" s="120">
        <v>175397</v>
      </c>
      <c r="Z709" s="119" t="e">
        <f>SUMIF($A$10:$A$938,$A709,$Y$10:$Y$938)+SUMIF('[2]17PJ'!$B$10:$K$889,$A709,'[2]17PJ'!K$10:$K$889)</f>
        <v>#VALUE!</v>
      </c>
      <c r="AB709" s="118">
        <v>0</v>
      </c>
      <c r="AC709" s="118">
        <v>0</v>
      </c>
      <c r="AD709" s="117">
        <v>0</v>
      </c>
      <c r="AE709" s="116"/>
    </row>
    <row r="710" spans="1:31" s="105" customFormat="1" x14ac:dyDescent="0.25">
      <c r="A710" s="125">
        <v>488</v>
      </c>
      <c r="B710" s="125">
        <v>488219044</v>
      </c>
      <c r="C710" s="124" t="s">
        <v>286</v>
      </c>
      <c r="D710" s="125">
        <v>219</v>
      </c>
      <c r="E710" s="124" t="s">
        <v>287</v>
      </c>
      <c r="F710" s="125">
        <v>44</v>
      </c>
      <c r="G710" s="124" t="s">
        <v>35</v>
      </c>
      <c r="H710" s="118">
        <v>79.09999999999998</v>
      </c>
      <c r="I710" s="117">
        <v>11054</v>
      </c>
      <c r="J710" s="117">
        <v>253</v>
      </c>
      <c r="K710" s="117">
        <f t="shared" si="20"/>
        <v>0</v>
      </c>
      <c r="L710" s="117">
        <v>893</v>
      </c>
      <c r="M710" s="123">
        <f t="shared" si="21"/>
        <v>12200</v>
      </c>
      <c r="N710" s="110"/>
      <c r="O710" s="118">
        <v>0</v>
      </c>
      <c r="P710" s="118">
        <v>0</v>
      </c>
      <c r="Q710" s="122">
        <v>0.09</v>
      </c>
      <c r="R710" s="122">
        <v>4.5747299026763673E-2</v>
      </c>
      <c r="S710" s="121">
        <v>0</v>
      </c>
      <c r="T710" s="110"/>
      <c r="U710" s="120">
        <v>894384</v>
      </c>
      <c r="V710" s="120">
        <v>0</v>
      </c>
      <c r="W710" s="120">
        <v>0</v>
      </c>
      <c r="X710" s="120">
        <v>70636</v>
      </c>
      <c r="Y710" s="120">
        <v>965020</v>
      </c>
      <c r="Z710" s="119" t="e">
        <f>SUMIF($A$10:$A$938,$A710,$Y$10:$Y$938)+SUMIF('[2]17PJ'!$B$10:$K$889,$A710,'[2]17PJ'!K$10:$K$889)</f>
        <v>#VALUE!</v>
      </c>
      <c r="AB710" s="118">
        <v>0</v>
      </c>
      <c r="AC710" s="118">
        <v>0</v>
      </c>
      <c r="AD710" s="117">
        <v>0</v>
      </c>
      <c r="AE710" s="116"/>
    </row>
    <row r="711" spans="1:31" s="105" customFormat="1" x14ac:dyDescent="0.25">
      <c r="A711" s="125">
        <v>488</v>
      </c>
      <c r="B711" s="125">
        <v>488219050</v>
      </c>
      <c r="C711" s="124" t="s">
        <v>286</v>
      </c>
      <c r="D711" s="125">
        <v>219</v>
      </c>
      <c r="E711" s="124" t="s">
        <v>287</v>
      </c>
      <c r="F711" s="125">
        <v>50</v>
      </c>
      <c r="G711" s="124" t="s">
        <v>112</v>
      </c>
      <c r="H711" s="118">
        <v>1</v>
      </c>
      <c r="I711" s="117">
        <v>10210</v>
      </c>
      <c r="J711" s="117">
        <v>4810</v>
      </c>
      <c r="K711" s="117">
        <f t="shared" si="20"/>
        <v>0</v>
      </c>
      <c r="L711" s="117">
        <v>893</v>
      </c>
      <c r="M711" s="123">
        <f t="shared" si="21"/>
        <v>15913</v>
      </c>
      <c r="N711" s="110"/>
      <c r="O711" s="118">
        <v>0</v>
      </c>
      <c r="P711" s="118">
        <v>0</v>
      </c>
      <c r="Q711" s="122">
        <v>0.09</v>
      </c>
      <c r="R711" s="122">
        <v>2.7567702807502416E-3</v>
      </c>
      <c r="S711" s="121">
        <v>0</v>
      </c>
      <c r="T711" s="110"/>
      <c r="U711" s="120">
        <v>15020</v>
      </c>
      <c r="V711" s="120">
        <v>0</v>
      </c>
      <c r="W711" s="120">
        <v>0</v>
      </c>
      <c r="X711" s="120">
        <v>893</v>
      </c>
      <c r="Y711" s="120">
        <v>15913</v>
      </c>
      <c r="Z711" s="119" t="e">
        <f>SUMIF($A$10:$A$938,$A711,$Y$10:$Y$938)+SUMIF('[2]17PJ'!$B$10:$K$889,$A711,'[2]17PJ'!K$10:$K$889)</f>
        <v>#VALUE!</v>
      </c>
      <c r="AB711" s="118">
        <v>0</v>
      </c>
      <c r="AC711" s="118">
        <v>0</v>
      </c>
      <c r="AD711" s="117">
        <v>0</v>
      </c>
      <c r="AE711" s="116"/>
    </row>
    <row r="712" spans="1:31" s="105" customFormat="1" x14ac:dyDescent="0.25">
      <c r="A712" s="125">
        <v>488</v>
      </c>
      <c r="B712" s="125">
        <v>488219065</v>
      </c>
      <c r="C712" s="124" t="s">
        <v>286</v>
      </c>
      <c r="D712" s="125">
        <v>219</v>
      </c>
      <c r="E712" s="124" t="s">
        <v>287</v>
      </c>
      <c r="F712" s="125">
        <v>65</v>
      </c>
      <c r="G712" s="124" t="s">
        <v>288</v>
      </c>
      <c r="H712" s="118">
        <v>3</v>
      </c>
      <c r="I712" s="117">
        <v>10210</v>
      </c>
      <c r="J712" s="117">
        <v>5943</v>
      </c>
      <c r="K712" s="117">
        <f t="shared" si="20"/>
        <v>0</v>
      </c>
      <c r="L712" s="117">
        <v>893</v>
      </c>
      <c r="M712" s="123">
        <f t="shared" si="21"/>
        <v>17046</v>
      </c>
      <c r="N712" s="110"/>
      <c r="O712" s="118">
        <v>0</v>
      </c>
      <c r="P712" s="118">
        <v>0</v>
      </c>
      <c r="Q712" s="122">
        <v>0.09</v>
      </c>
      <c r="R712" s="122">
        <v>2.0860590020830355E-3</v>
      </c>
      <c r="S712" s="121">
        <v>0</v>
      </c>
      <c r="T712" s="110"/>
      <c r="U712" s="120">
        <v>48459</v>
      </c>
      <c r="V712" s="120">
        <v>0</v>
      </c>
      <c r="W712" s="120">
        <v>0</v>
      </c>
      <c r="X712" s="120">
        <v>2679</v>
      </c>
      <c r="Y712" s="120">
        <v>51138</v>
      </c>
      <c r="Z712" s="119" t="e">
        <f>SUMIF($A$10:$A$938,$A712,$Y$10:$Y$938)+SUMIF('[2]17PJ'!$B$10:$K$889,$A712,'[2]17PJ'!K$10:$K$889)</f>
        <v>#VALUE!</v>
      </c>
      <c r="AB712" s="118">
        <v>0</v>
      </c>
      <c r="AC712" s="118">
        <v>0</v>
      </c>
      <c r="AD712" s="117">
        <v>0</v>
      </c>
      <c r="AE712" s="116"/>
    </row>
    <row r="713" spans="1:31" s="105" customFormat="1" x14ac:dyDescent="0.25">
      <c r="A713" s="125">
        <v>488</v>
      </c>
      <c r="B713" s="125">
        <v>488219082</v>
      </c>
      <c r="C713" s="124" t="s">
        <v>286</v>
      </c>
      <c r="D713" s="125">
        <v>219</v>
      </c>
      <c r="E713" s="124" t="s">
        <v>287</v>
      </c>
      <c r="F713" s="125">
        <v>82</v>
      </c>
      <c r="G713" s="124" t="s">
        <v>269</v>
      </c>
      <c r="H713" s="118">
        <v>8</v>
      </c>
      <c r="I713" s="117">
        <v>10346</v>
      </c>
      <c r="J713" s="117">
        <v>3308</v>
      </c>
      <c r="K713" s="117">
        <f t="shared" si="20"/>
        <v>0</v>
      </c>
      <c r="L713" s="117">
        <v>893</v>
      </c>
      <c r="M713" s="123">
        <f t="shared" si="21"/>
        <v>14547</v>
      </c>
      <c r="N713" s="110"/>
      <c r="O713" s="118">
        <v>0</v>
      </c>
      <c r="P713" s="118">
        <v>0</v>
      </c>
      <c r="Q713" s="122">
        <v>0.09</v>
      </c>
      <c r="R713" s="122">
        <v>4.5134997656821859E-3</v>
      </c>
      <c r="S713" s="121">
        <v>0</v>
      </c>
      <c r="T713" s="110"/>
      <c r="U713" s="120">
        <v>109232</v>
      </c>
      <c r="V713" s="120">
        <v>0</v>
      </c>
      <c r="W713" s="120">
        <v>0</v>
      </c>
      <c r="X713" s="120">
        <v>7144</v>
      </c>
      <c r="Y713" s="120">
        <v>116376</v>
      </c>
      <c r="Z713" s="119" t="e">
        <f>SUMIF($A$10:$A$938,$A713,$Y$10:$Y$938)+SUMIF('[2]17PJ'!$B$10:$K$889,$A713,'[2]17PJ'!K$10:$K$889)</f>
        <v>#VALUE!</v>
      </c>
      <c r="AB713" s="118">
        <v>0</v>
      </c>
      <c r="AC713" s="118">
        <v>0</v>
      </c>
      <c r="AD713" s="117">
        <v>0</v>
      </c>
      <c r="AE713" s="116"/>
    </row>
    <row r="714" spans="1:31" s="105" customFormat="1" x14ac:dyDescent="0.25">
      <c r="A714" s="125">
        <v>488</v>
      </c>
      <c r="B714" s="125">
        <v>488219083</v>
      </c>
      <c r="C714" s="124" t="s">
        <v>286</v>
      </c>
      <c r="D714" s="125">
        <v>219</v>
      </c>
      <c r="E714" s="124" t="s">
        <v>287</v>
      </c>
      <c r="F714" s="125">
        <v>83</v>
      </c>
      <c r="G714" s="124" t="s">
        <v>189</v>
      </c>
      <c r="H714" s="118">
        <v>7.3900000000000006</v>
      </c>
      <c r="I714" s="117">
        <v>8808</v>
      </c>
      <c r="J714" s="117">
        <v>1524</v>
      </c>
      <c r="K714" s="117">
        <f t="shared" si="20"/>
        <v>0</v>
      </c>
      <c r="L714" s="117">
        <v>893</v>
      </c>
      <c r="M714" s="123">
        <f t="shared" si="21"/>
        <v>11225</v>
      </c>
      <c r="N714" s="110"/>
      <c r="O714" s="118">
        <v>0</v>
      </c>
      <c r="P714" s="118">
        <v>0</v>
      </c>
      <c r="Q714" s="122">
        <v>0.09</v>
      </c>
      <c r="R714" s="122">
        <v>3.9675313185430425E-3</v>
      </c>
      <c r="S714" s="121">
        <v>0</v>
      </c>
      <c r="T714" s="110"/>
      <c r="U714" s="120">
        <v>76354</v>
      </c>
      <c r="V714" s="120">
        <v>0</v>
      </c>
      <c r="W714" s="120">
        <v>0</v>
      </c>
      <c r="X714" s="120">
        <v>6600</v>
      </c>
      <c r="Y714" s="120">
        <v>82954</v>
      </c>
      <c r="Z714" s="119" t="e">
        <f>SUMIF($A$10:$A$938,$A714,$Y$10:$Y$938)+SUMIF('[2]17PJ'!$B$10:$K$889,$A714,'[2]17PJ'!K$10:$K$889)</f>
        <v>#VALUE!</v>
      </c>
      <c r="AB714" s="118">
        <v>0</v>
      </c>
      <c r="AC714" s="118">
        <v>0</v>
      </c>
      <c r="AD714" s="117">
        <v>0</v>
      </c>
      <c r="AE714" s="116"/>
    </row>
    <row r="715" spans="1:31" s="105" customFormat="1" x14ac:dyDescent="0.25">
      <c r="A715" s="125">
        <v>488</v>
      </c>
      <c r="B715" s="125">
        <v>488219122</v>
      </c>
      <c r="C715" s="124" t="s">
        <v>286</v>
      </c>
      <c r="D715" s="125">
        <v>219</v>
      </c>
      <c r="E715" s="124" t="s">
        <v>287</v>
      </c>
      <c r="F715" s="125">
        <v>122</v>
      </c>
      <c r="G715" s="124" t="s">
        <v>289</v>
      </c>
      <c r="H715" s="118">
        <v>26.48</v>
      </c>
      <c r="I715" s="117">
        <v>9679</v>
      </c>
      <c r="J715" s="117">
        <v>3133</v>
      </c>
      <c r="K715" s="117">
        <f t="shared" ref="K715:K778" si="22">IFERROR(V715/H715,0)</f>
        <v>0</v>
      </c>
      <c r="L715" s="117">
        <v>893</v>
      </c>
      <c r="M715" s="123">
        <f t="shared" ref="M715:M778" si="23">SUM(I715:L715)</f>
        <v>13705</v>
      </c>
      <c r="N715" s="110"/>
      <c r="O715" s="118">
        <v>0</v>
      </c>
      <c r="P715" s="118">
        <v>0</v>
      </c>
      <c r="Q715" s="122">
        <v>0.09</v>
      </c>
      <c r="R715" s="122">
        <v>1.0521763179298422E-2</v>
      </c>
      <c r="S715" s="121">
        <v>0</v>
      </c>
      <c r="T715" s="110"/>
      <c r="U715" s="120">
        <v>339262</v>
      </c>
      <c r="V715" s="120">
        <v>0</v>
      </c>
      <c r="W715" s="120">
        <v>0</v>
      </c>
      <c r="X715" s="120">
        <v>23647</v>
      </c>
      <c r="Y715" s="120">
        <v>362909</v>
      </c>
      <c r="Z715" s="119" t="e">
        <f>SUMIF($A$10:$A$938,$A715,$Y$10:$Y$938)+SUMIF('[2]17PJ'!$B$10:$K$889,$A715,'[2]17PJ'!K$10:$K$889)</f>
        <v>#VALUE!</v>
      </c>
      <c r="AB715" s="118">
        <v>0</v>
      </c>
      <c r="AC715" s="118">
        <v>0</v>
      </c>
      <c r="AD715" s="117">
        <v>0</v>
      </c>
      <c r="AE715" s="116"/>
    </row>
    <row r="716" spans="1:31" s="105" customFormat="1" x14ac:dyDescent="0.25">
      <c r="A716" s="125">
        <v>488</v>
      </c>
      <c r="B716" s="125">
        <v>488219131</v>
      </c>
      <c r="C716" s="124" t="s">
        <v>286</v>
      </c>
      <c r="D716" s="125">
        <v>219</v>
      </c>
      <c r="E716" s="124" t="s">
        <v>287</v>
      </c>
      <c r="F716" s="125">
        <v>131</v>
      </c>
      <c r="G716" s="124" t="s">
        <v>290</v>
      </c>
      <c r="H716" s="118">
        <v>11</v>
      </c>
      <c r="I716" s="117">
        <v>9256</v>
      </c>
      <c r="J716" s="117">
        <v>2284</v>
      </c>
      <c r="K716" s="117">
        <f t="shared" si="22"/>
        <v>0</v>
      </c>
      <c r="L716" s="117">
        <v>893</v>
      </c>
      <c r="M716" s="123">
        <f t="shared" si="23"/>
        <v>12433</v>
      </c>
      <c r="N716" s="110"/>
      <c r="O716" s="118">
        <v>0</v>
      </c>
      <c r="P716" s="118">
        <v>0</v>
      </c>
      <c r="Q716" s="122">
        <v>0.09</v>
      </c>
      <c r="R716" s="122">
        <v>2.2021605972439369E-3</v>
      </c>
      <c r="S716" s="121">
        <v>0</v>
      </c>
      <c r="T716" s="110"/>
      <c r="U716" s="120">
        <v>126940</v>
      </c>
      <c r="V716" s="120">
        <v>0</v>
      </c>
      <c r="W716" s="120">
        <v>0</v>
      </c>
      <c r="X716" s="120">
        <v>9823</v>
      </c>
      <c r="Y716" s="120">
        <v>136763</v>
      </c>
      <c r="Z716" s="119" t="e">
        <f>SUMIF($A$10:$A$938,$A716,$Y$10:$Y$938)+SUMIF('[2]17PJ'!$B$10:$K$889,$A716,'[2]17PJ'!K$10:$K$889)</f>
        <v>#VALUE!</v>
      </c>
      <c r="AB716" s="118">
        <v>0</v>
      </c>
      <c r="AC716" s="118">
        <v>0</v>
      </c>
      <c r="AD716" s="117">
        <v>0</v>
      </c>
      <c r="AE716" s="116"/>
    </row>
    <row r="717" spans="1:31" s="105" customFormat="1" x14ac:dyDescent="0.25">
      <c r="A717" s="125">
        <v>488</v>
      </c>
      <c r="B717" s="125">
        <v>488219133</v>
      </c>
      <c r="C717" s="124" t="s">
        <v>286</v>
      </c>
      <c r="D717" s="125">
        <v>219</v>
      </c>
      <c r="E717" s="124" t="s">
        <v>287</v>
      </c>
      <c r="F717" s="125">
        <v>133</v>
      </c>
      <c r="G717" s="124" t="s">
        <v>73</v>
      </c>
      <c r="H717" s="118">
        <v>27</v>
      </c>
      <c r="I717" s="117">
        <v>10222</v>
      </c>
      <c r="J717" s="117">
        <v>3204</v>
      </c>
      <c r="K717" s="117">
        <f t="shared" si="22"/>
        <v>0</v>
      </c>
      <c r="L717" s="117">
        <v>893</v>
      </c>
      <c r="M717" s="123">
        <f t="shared" si="23"/>
        <v>14319</v>
      </c>
      <c r="N717" s="110"/>
      <c r="O717" s="118">
        <v>0</v>
      </c>
      <c r="P717" s="118">
        <v>0</v>
      </c>
      <c r="Q717" s="122">
        <v>0.09</v>
      </c>
      <c r="R717" s="122">
        <v>2.5802336413393717E-2</v>
      </c>
      <c r="S717" s="121">
        <v>0</v>
      </c>
      <c r="T717" s="110"/>
      <c r="U717" s="120">
        <v>362502</v>
      </c>
      <c r="V717" s="120">
        <v>0</v>
      </c>
      <c r="W717" s="120">
        <v>0</v>
      </c>
      <c r="X717" s="120">
        <v>24111</v>
      </c>
      <c r="Y717" s="120">
        <v>386613</v>
      </c>
      <c r="Z717" s="119" t="e">
        <f>SUMIF($A$10:$A$938,$A717,$Y$10:$Y$938)+SUMIF('[2]17PJ'!$B$10:$K$889,$A717,'[2]17PJ'!K$10:$K$889)</f>
        <v>#VALUE!</v>
      </c>
      <c r="AB717" s="118">
        <v>0</v>
      </c>
      <c r="AC717" s="118">
        <v>0</v>
      </c>
      <c r="AD717" s="117">
        <v>0</v>
      </c>
      <c r="AE717" s="116"/>
    </row>
    <row r="718" spans="1:31" s="105" customFormat="1" x14ac:dyDescent="0.25">
      <c r="A718" s="125">
        <v>488</v>
      </c>
      <c r="B718" s="125">
        <v>488219142</v>
      </c>
      <c r="C718" s="124" t="s">
        <v>286</v>
      </c>
      <c r="D718" s="125">
        <v>219</v>
      </c>
      <c r="E718" s="124" t="s">
        <v>287</v>
      </c>
      <c r="F718" s="125">
        <v>142</v>
      </c>
      <c r="G718" s="124" t="s">
        <v>291</v>
      </c>
      <c r="H718" s="118">
        <v>37.9</v>
      </c>
      <c r="I718" s="117">
        <v>10130</v>
      </c>
      <c r="J718" s="117">
        <v>7409</v>
      </c>
      <c r="K718" s="117">
        <f t="shared" si="22"/>
        <v>0</v>
      </c>
      <c r="L718" s="117">
        <v>893</v>
      </c>
      <c r="M718" s="123">
        <f t="shared" si="23"/>
        <v>18432</v>
      </c>
      <c r="N718" s="110"/>
      <c r="O718" s="118">
        <v>0</v>
      </c>
      <c r="P718" s="118">
        <v>0</v>
      </c>
      <c r="Q718" s="122">
        <v>0.09</v>
      </c>
      <c r="R718" s="122">
        <v>3.4991969071152894E-2</v>
      </c>
      <c r="S718" s="121">
        <v>0</v>
      </c>
      <c r="T718" s="110"/>
      <c r="U718" s="120">
        <v>664729</v>
      </c>
      <c r="V718" s="120">
        <v>0</v>
      </c>
      <c r="W718" s="120">
        <v>0</v>
      </c>
      <c r="X718" s="120">
        <v>33845</v>
      </c>
      <c r="Y718" s="120">
        <v>698574</v>
      </c>
      <c r="Z718" s="119" t="e">
        <f>SUMIF($A$10:$A$938,$A718,$Y$10:$Y$938)+SUMIF('[2]17PJ'!$B$10:$K$889,$A718,'[2]17PJ'!K$10:$K$889)</f>
        <v>#VALUE!</v>
      </c>
      <c r="AB718" s="118">
        <v>0</v>
      </c>
      <c r="AC718" s="118">
        <v>0</v>
      </c>
      <c r="AD718" s="117">
        <v>0</v>
      </c>
      <c r="AE718" s="116"/>
    </row>
    <row r="719" spans="1:31" s="105" customFormat="1" x14ac:dyDescent="0.25">
      <c r="A719" s="125">
        <v>488</v>
      </c>
      <c r="B719" s="125">
        <v>488219145</v>
      </c>
      <c r="C719" s="124" t="s">
        <v>286</v>
      </c>
      <c r="D719" s="125">
        <v>219</v>
      </c>
      <c r="E719" s="124" t="s">
        <v>287</v>
      </c>
      <c r="F719" s="125">
        <v>145</v>
      </c>
      <c r="G719" s="124" t="s">
        <v>271</v>
      </c>
      <c r="H719" s="118">
        <v>5</v>
      </c>
      <c r="I719" s="117">
        <v>8621</v>
      </c>
      <c r="J719" s="117">
        <v>2614</v>
      </c>
      <c r="K719" s="117">
        <f t="shared" si="22"/>
        <v>0</v>
      </c>
      <c r="L719" s="117">
        <v>893</v>
      </c>
      <c r="M719" s="123">
        <f t="shared" si="23"/>
        <v>12128</v>
      </c>
      <c r="N719" s="110"/>
      <c r="O719" s="118">
        <v>0</v>
      </c>
      <c r="P719" s="118">
        <v>0</v>
      </c>
      <c r="Q719" s="122">
        <v>0.09</v>
      </c>
      <c r="R719" s="122">
        <v>8.1247182578174544E-3</v>
      </c>
      <c r="S719" s="121">
        <v>0</v>
      </c>
      <c r="T719" s="110"/>
      <c r="U719" s="120">
        <v>56175</v>
      </c>
      <c r="V719" s="120">
        <v>0</v>
      </c>
      <c r="W719" s="120">
        <v>0</v>
      </c>
      <c r="X719" s="120">
        <v>4465</v>
      </c>
      <c r="Y719" s="120">
        <v>60640</v>
      </c>
      <c r="Z719" s="119" t="e">
        <f>SUMIF($A$10:$A$938,$A719,$Y$10:$Y$938)+SUMIF('[2]17PJ'!$B$10:$K$889,$A719,'[2]17PJ'!K$10:$K$889)</f>
        <v>#VALUE!</v>
      </c>
      <c r="AB719" s="118">
        <v>0</v>
      </c>
      <c r="AC719" s="118">
        <v>0</v>
      </c>
      <c r="AD719" s="117">
        <v>0</v>
      </c>
      <c r="AE719" s="116"/>
    </row>
    <row r="720" spans="1:31" s="105" customFormat="1" x14ac:dyDescent="0.25">
      <c r="A720" s="125">
        <v>488</v>
      </c>
      <c r="B720" s="125">
        <v>488219171</v>
      </c>
      <c r="C720" s="124" t="s">
        <v>286</v>
      </c>
      <c r="D720" s="125">
        <v>219</v>
      </c>
      <c r="E720" s="124" t="s">
        <v>287</v>
      </c>
      <c r="F720" s="125">
        <v>171</v>
      </c>
      <c r="G720" s="124" t="s">
        <v>272</v>
      </c>
      <c r="H720" s="118">
        <v>15.120000000000001</v>
      </c>
      <c r="I720" s="117">
        <v>9501</v>
      </c>
      <c r="J720" s="117">
        <v>2255</v>
      </c>
      <c r="K720" s="117">
        <f t="shared" si="22"/>
        <v>0</v>
      </c>
      <c r="L720" s="117">
        <v>893</v>
      </c>
      <c r="M720" s="123">
        <f t="shared" si="23"/>
        <v>12649</v>
      </c>
      <c r="N720" s="110"/>
      <c r="O720" s="118">
        <v>0</v>
      </c>
      <c r="P720" s="118">
        <v>0</v>
      </c>
      <c r="Q720" s="122">
        <v>0.09</v>
      </c>
      <c r="R720" s="122">
        <v>4.8040215325574846E-3</v>
      </c>
      <c r="S720" s="121">
        <v>0</v>
      </c>
      <c r="T720" s="110"/>
      <c r="U720" s="120">
        <v>177751</v>
      </c>
      <c r="V720" s="120">
        <v>0</v>
      </c>
      <c r="W720" s="120">
        <v>0</v>
      </c>
      <c r="X720" s="120">
        <v>13502</v>
      </c>
      <c r="Y720" s="120">
        <v>191253</v>
      </c>
      <c r="Z720" s="119" t="e">
        <f>SUMIF($A$10:$A$938,$A720,$Y$10:$Y$938)+SUMIF('[2]17PJ'!$B$10:$K$889,$A720,'[2]17PJ'!K$10:$K$889)</f>
        <v>#VALUE!</v>
      </c>
      <c r="AB720" s="118">
        <v>0</v>
      </c>
      <c r="AC720" s="118">
        <v>0</v>
      </c>
      <c r="AD720" s="117">
        <v>0</v>
      </c>
      <c r="AE720" s="116"/>
    </row>
    <row r="721" spans="1:31" s="105" customFormat="1" x14ac:dyDescent="0.25">
      <c r="A721" s="125">
        <v>488</v>
      </c>
      <c r="B721" s="125">
        <v>488219189</v>
      </c>
      <c r="C721" s="124" t="s">
        <v>286</v>
      </c>
      <c r="D721" s="125">
        <v>219</v>
      </c>
      <c r="E721" s="124" t="s">
        <v>287</v>
      </c>
      <c r="F721" s="125">
        <v>189</v>
      </c>
      <c r="G721" s="124" t="s">
        <v>38</v>
      </c>
      <c r="H721" s="118">
        <v>1</v>
      </c>
      <c r="I721" s="117">
        <v>9699</v>
      </c>
      <c r="J721" s="117">
        <v>3886</v>
      </c>
      <c r="K721" s="117">
        <f t="shared" si="22"/>
        <v>0</v>
      </c>
      <c r="L721" s="117">
        <v>893</v>
      </c>
      <c r="M721" s="123">
        <f t="shared" si="23"/>
        <v>14478</v>
      </c>
      <c r="N721" s="110"/>
      <c r="O721" s="118">
        <v>0</v>
      </c>
      <c r="P721" s="118">
        <v>0</v>
      </c>
      <c r="Q721" s="122">
        <v>0.09</v>
      </c>
      <c r="R721" s="122">
        <v>2.9108240576110694E-3</v>
      </c>
      <c r="S721" s="121">
        <v>0</v>
      </c>
      <c r="T721" s="110"/>
      <c r="U721" s="120">
        <v>13585</v>
      </c>
      <c r="V721" s="120">
        <v>0</v>
      </c>
      <c r="W721" s="120">
        <v>0</v>
      </c>
      <c r="X721" s="120">
        <v>893</v>
      </c>
      <c r="Y721" s="120">
        <v>14478</v>
      </c>
      <c r="Z721" s="119" t="e">
        <f>SUMIF($A$10:$A$938,$A721,$Y$10:$Y$938)+SUMIF('[2]17PJ'!$B$10:$K$889,$A721,'[2]17PJ'!K$10:$K$889)</f>
        <v>#VALUE!</v>
      </c>
      <c r="AB721" s="118">
        <v>0</v>
      </c>
      <c r="AC721" s="118">
        <v>0</v>
      </c>
      <c r="AD721" s="117">
        <v>0</v>
      </c>
      <c r="AE721" s="116"/>
    </row>
    <row r="722" spans="1:31" s="105" customFormat="1" x14ac:dyDescent="0.25">
      <c r="A722" s="125">
        <v>488</v>
      </c>
      <c r="B722" s="125">
        <v>488219219</v>
      </c>
      <c r="C722" s="124" t="s">
        <v>286</v>
      </c>
      <c r="D722" s="125">
        <v>219</v>
      </c>
      <c r="E722" s="124" t="s">
        <v>287</v>
      </c>
      <c r="F722" s="125">
        <v>219</v>
      </c>
      <c r="G722" s="124" t="s">
        <v>287</v>
      </c>
      <c r="H722" s="118">
        <v>9.6</v>
      </c>
      <c r="I722" s="117">
        <v>10336</v>
      </c>
      <c r="J722" s="117">
        <v>4908</v>
      </c>
      <c r="K722" s="117">
        <f t="shared" si="22"/>
        <v>0</v>
      </c>
      <c r="L722" s="117">
        <v>893</v>
      </c>
      <c r="M722" s="123">
        <f t="shared" si="23"/>
        <v>16137</v>
      </c>
      <c r="N722" s="110"/>
      <c r="O722" s="118">
        <v>0</v>
      </c>
      <c r="P722" s="118">
        <v>0</v>
      </c>
      <c r="Q722" s="122">
        <v>0.09</v>
      </c>
      <c r="R722" s="122">
        <v>4.7225174825764674E-3</v>
      </c>
      <c r="S722" s="121">
        <v>0</v>
      </c>
      <c r="T722" s="110"/>
      <c r="U722" s="120">
        <v>146342</v>
      </c>
      <c r="V722" s="120">
        <v>0</v>
      </c>
      <c r="W722" s="120">
        <v>0</v>
      </c>
      <c r="X722" s="120">
        <v>8573</v>
      </c>
      <c r="Y722" s="120">
        <v>154915</v>
      </c>
      <c r="Z722" s="119" t="e">
        <f>SUMIF($A$10:$A$938,$A722,$Y$10:$Y$938)+SUMIF('[2]17PJ'!$B$10:$K$889,$A722,'[2]17PJ'!K$10:$K$889)</f>
        <v>#VALUE!</v>
      </c>
      <c r="AB722" s="118">
        <v>0</v>
      </c>
      <c r="AC722" s="118">
        <v>0</v>
      </c>
      <c r="AD722" s="117">
        <v>0</v>
      </c>
      <c r="AE722" s="116"/>
    </row>
    <row r="723" spans="1:31" s="105" customFormat="1" x14ac:dyDescent="0.25">
      <c r="A723" s="125">
        <v>488</v>
      </c>
      <c r="B723" s="125">
        <v>488219231</v>
      </c>
      <c r="C723" s="124" t="s">
        <v>286</v>
      </c>
      <c r="D723" s="125">
        <v>219</v>
      </c>
      <c r="E723" s="124" t="s">
        <v>287</v>
      </c>
      <c r="F723" s="125">
        <v>231</v>
      </c>
      <c r="G723" s="124" t="s">
        <v>274</v>
      </c>
      <c r="H723" s="118">
        <v>27.95</v>
      </c>
      <c r="I723" s="117">
        <v>9229</v>
      </c>
      <c r="J723" s="117">
        <v>2093</v>
      </c>
      <c r="K723" s="117">
        <f t="shared" si="22"/>
        <v>0</v>
      </c>
      <c r="L723" s="117">
        <v>893</v>
      </c>
      <c r="M723" s="123">
        <f t="shared" si="23"/>
        <v>12215</v>
      </c>
      <c r="N723" s="110"/>
      <c r="O723" s="118">
        <v>0</v>
      </c>
      <c r="P723" s="118">
        <v>0</v>
      </c>
      <c r="Q723" s="122">
        <v>0.09</v>
      </c>
      <c r="R723" s="122">
        <v>9.3482863216938546E-3</v>
      </c>
      <c r="S723" s="121">
        <v>0</v>
      </c>
      <c r="T723" s="110"/>
      <c r="U723" s="120">
        <v>316450</v>
      </c>
      <c r="V723" s="120">
        <v>0</v>
      </c>
      <c r="W723" s="120">
        <v>0</v>
      </c>
      <c r="X723" s="120">
        <v>24960</v>
      </c>
      <c r="Y723" s="120">
        <v>341410</v>
      </c>
      <c r="Z723" s="119" t="e">
        <f>SUMIF($A$10:$A$938,$A723,$Y$10:$Y$938)+SUMIF('[2]17PJ'!$B$10:$K$889,$A723,'[2]17PJ'!K$10:$K$889)</f>
        <v>#VALUE!</v>
      </c>
      <c r="AB723" s="118">
        <v>0</v>
      </c>
      <c r="AC723" s="118">
        <v>0</v>
      </c>
      <c r="AD723" s="117">
        <v>0</v>
      </c>
      <c r="AE723" s="116"/>
    </row>
    <row r="724" spans="1:31" s="105" customFormat="1" x14ac:dyDescent="0.25">
      <c r="A724" s="125">
        <v>488</v>
      </c>
      <c r="B724" s="125">
        <v>488219239</v>
      </c>
      <c r="C724" s="124" t="s">
        <v>286</v>
      </c>
      <c r="D724" s="125">
        <v>219</v>
      </c>
      <c r="E724" s="124" t="s">
        <v>287</v>
      </c>
      <c r="F724" s="125">
        <v>239</v>
      </c>
      <c r="G724" s="124" t="s">
        <v>267</v>
      </c>
      <c r="H724" s="118">
        <v>11.51</v>
      </c>
      <c r="I724" s="117">
        <v>9178</v>
      </c>
      <c r="J724" s="117">
        <v>3176</v>
      </c>
      <c r="K724" s="117">
        <f t="shared" si="22"/>
        <v>0</v>
      </c>
      <c r="L724" s="117">
        <v>893</v>
      </c>
      <c r="M724" s="123">
        <f t="shared" si="23"/>
        <v>13247</v>
      </c>
      <c r="N724" s="110"/>
      <c r="O724" s="118">
        <v>0</v>
      </c>
      <c r="P724" s="118">
        <v>0</v>
      </c>
      <c r="Q724" s="122">
        <v>0.09</v>
      </c>
      <c r="R724" s="122">
        <v>5.1436113305338968E-2</v>
      </c>
      <c r="S724" s="121">
        <v>0</v>
      </c>
      <c r="T724" s="110"/>
      <c r="U724" s="120">
        <v>142195</v>
      </c>
      <c r="V724" s="120">
        <v>0</v>
      </c>
      <c r="W724" s="120">
        <v>0</v>
      </c>
      <c r="X724" s="120">
        <v>10278</v>
      </c>
      <c r="Y724" s="120">
        <v>152473</v>
      </c>
      <c r="Z724" s="119" t="e">
        <f>SUMIF($A$10:$A$938,$A724,$Y$10:$Y$938)+SUMIF('[2]17PJ'!$B$10:$K$889,$A724,'[2]17PJ'!K$10:$K$889)</f>
        <v>#VALUE!</v>
      </c>
      <c r="AB724" s="118">
        <v>0</v>
      </c>
      <c r="AC724" s="118">
        <v>0</v>
      </c>
      <c r="AD724" s="117">
        <v>0</v>
      </c>
      <c r="AE724" s="116"/>
    </row>
    <row r="725" spans="1:31" s="105" customFormat="1" x14ac:dyDescent="0.25">
      <c r="A725" s="125">
        <v>488</v>
      </c>
      <c r="B725" s="125">
        <v>488219243</v>
      </c>
      <c r="C725" s="124" t="s">
        <v>286</v>
      </c>
      <c r="D725" s="125">
        <v>219</v>
      </c>
      <c r="E725" s="124" t="s">
        <v>287</v>
      </c>
      <c r="F725" s="125">
        <v>243</v>
      </c>
      <c r="G725" s="124" t="s">
        <v>74</v>
      </c>
      <c r="H725" s="118">
        <v>33.049999999999997</v>
      </c>
      <c r="I725" s="117">
        <v>10794</v>
      </c>
      <c r="J725" s="117">
        <v>2548</v>
      </c>
      <c r="K725" s="117">
        <f t="shared" si="22"/>
        <v>0</v>
      </c>
      <c r="L725" s="117">
        <v>893</v>
      </c>
      <c r="M725" s="123">
        <f t="shared" si="23"/>
        <v>14235</v>
      </c>
      <c r="N725" s="110"/>
      <c r="O725" s="118">
        <v>0</v>
      </c>
      <c r="P725" s="118">
        <v>0</v>
      </c>
      <c r="Q725" s="122">
        <v>0.09</v>
      </c>
      <c r="R725" s="122">
        <v>5.3763165448022874E-3</v>
      </c>
      <c r="S725" s="121">
        <v>0</v>
      </c>
      <c r="T725" s="110"/>
      <c r="U725" s="120">
        <v>440954</v>
      </c>
      <c r="V725" s="120">
        <v>0</v>
      </c>
      <c r="W725" s="120">
        <v>0</v>
      </c>
      <c r="X725" s="120">
        <v>29514</v>
      </c>
      <c r="Y725" s="120">
        <v>470468</v>
      </c>
      <c r="Z725" s="119" t="e">
        <f>SUMIF($A$10:$A$938,$A725,$Y$10:$Y$938)+SUMIF('[2]17PJ'!$B$10:$K$889,$A725,'[2]17PJ'!K$10:$K$889)</f>
        <v>#VALUE!</v>
      </c>
      <c r="AB725" s="118">
        <v>0</v>
      </c>
      <c r="AC725" s="118">
        <v>0</v>
      </c>
      <c r="AD725" s="117">
        <v>0</v>
      </c>
      <c r="AE725" s="116"/>
    </row>
    <row r="726" spans="1:31" s="105" customFormat="1" x14ac:dyDescent="0.25">
      <c r="A726" s="125">
        <v>488</v>
      </c>
      <c r="B726" s="125">
        <v>488219244</v>
      </c>
      <c r="C726" s="124" t="s">
        <v>286</v>
      </c>
      <c r="D726" s="125">
        <v>219</v>
      </c>
      <c r="E726" s="124" t="s">
        <v>287</v>
      </c>
      <c r="F726" s="125">
        <v>244</v>
      </c>
      <c r="G726" s="124" t="s">
        <v>43</v>
      </c>
      <c r="H726" s="118">
        <v>166.98000000000002</v>
      </c>
      <c r="I726" s="117">
        <v>10943</v>
      </c>
      <c r="J726" s="117">
        <v>4434</v>
      </c>
      <c r="K726" s="117">
        <f t="shared" si="22"/>
        <v>0</v>
      </c>
      <c r="L726" s="117">
        <v>893</v>
      </c>
      <c r="M726" s="123">
        <f t="shared" si="23"/>
        <v>16270</v>
      </c>
      <c r="N726" s="110"/>
      <c r="O726" s="118">
        <v>0</v>
      </c>
      <c r="P726" s="118">
        <v>0</v>
      </c>
      <c r="Q726" s="122">
        <v>0.18</v>
      </c>
      <c r="R726" s="122">
        <v>9.1081897987744451E-2</v>
      </c>
      <c r="S726" s="121">
        <v>0</v>
      </c>
      <c r="T726" s="110"/>
      <c r="U726" s="120">
        <v>2567651</v>
      </c>
      <c r="V726" s="120">
        <v>0</v>
      </c>
      <c r="W726" s="120">
        <v>0</v>
      </c>
      <c r="X726" s="120">
        <v>149113</v>
      </c>
      <c r="Y726" s="120">
        <v>2716764</v>
      </c>
      <c r="Z726" s="119" t="e">
        <f>SUMIF($A$10:$A$938,$A726,$Y$10:$Y$938)+SUMIF('[2]17PJ'!$B$10:$K$889,$A726,'[2]17PJ'!K$10:$K$889)</f>
        <v>#VALUE!</v>
      </c>
      <c r="AB726" s="118">
        <v>0</v>
      </c>
      <c r="AC726" s="118">
        <v>0</v>
      </c>
      <c r="AD726" s="117">
        <v>0</v>
      </c>
      <c r="AE726" s="116"/>
    </row>
    <row r="727" spans="1:31" s="105" customFormat="1" x14ac:dyDescent="0.25">
      <c r="A727" s="125">
        <v>488</v>
      </c>
      <c r="B727" s="125">
        <v>488219251</v>
      </c>
      <c r="C727" s="124" t="s">
        <v>286</v>
      </c>
      <c r="D727" s="125">
        <v>219</v>
      </c>
      <c r="E727" s="124" t="s">
        <v>287</v>
      </c>
      <c r="F727" s="125">
        <v>251</v>
      </c>
      <c r="G727" s="124" t="s">
        <v>292</v>
      </c>
      <c r="H727" s="118">
        <v>106.85000000000002</v>
      </c>
      <c r="I727" s="117">
        <v>9725</v>
      </c>
      <c r="J727" s="117">
        <v>2146</v>
      </c>
      <c r="K727" s="117">
        <f t="shared" si="22"/>
        <v>0</v>
      </c>
      <c r="L727" s="117">
        <v>893</v>
      </c>
      <c r="M727" s="123">
        <f t="shared" si="23"/>
        <v>12764</v>
      </c>
      <c r="N727" s="110"/>
      <c r="O727" s="118">
        <v>0</v>
      </c>
      <c r="P727" s="118">
        <v>0</v>
      </c>
      <c r="Q727" s="122">
        <v>0.18</v>
      </c>
      <c r="R727" s="122">
        <v>3.9328348523416642E-2</v>
      </c>
      <c r="S727" s="121">
        <v>0</v>
      </c>
      <c r="T727" s="110"/>
      <c r="U727" s="120">
        <v>1268416</v>
      </c>
      <c r="V727" s="120">
        <v>0</v>
      </c>
      <c r="W727" s="120">
        <v>0</v>
      </c>
      <c r="X727" s="120">
        <v>95418</v>
      </c>
      <c r="Y727" s="120">
        <v>1363834</v>
      </c>
      <c r="Z727" s="119" t="e">
        <f>SUMIF($A$10:$A$938,$A727,$Y$10:$Y$938)+SUMIF('[2]17PJ'!$B$10:$K$889,$A727,'[2]17PJ'!K$10:$K$889)</f>
        <v>#VALUE!</v>
      </c>
      <c r="AB727" s="118">
        <v>0</v>
      </c>
      <c r="AC727" s="118">
        <v>0</v>
      </c>
      <c r="AD727" s="117">
        <v>0</v>
      </c>
      <c r="AE727" s="116"/>
    </row>
    <row r="728" spans="1:31" s="105" customFormat="1" x14ac:dyDescent="0.25">
      <c r="A728" s="125">
        <v>488</v>
      </c>
      <c r="B728" s="125">
        <v>488219264</v>
      </c>
      <c r="C728" s="124" t="s">
        <v>286</v>
      </c>
      <c r="D728" s="125">
        <v>219</v>
      </c>
      <c r="E728" s="124" t="s">
        <v>287</v>
      </c>
      <c r="F728" s="125">
        <v>264</v>
      </c>
      <c r="G728" s="124" t="s">
        <v>293</v>
      </c>
      <c r="H728" s="118">
        <v>23.54</v>
      </c>
      <c r="I728" s="117">
        <v>9446</v>
      </c>
      <c r="J728" s="117">
        <v>4261</v>
      </c>
      <c r="K728" s="117">
        <f t="shared" si="22"/>
        <v>0</v>
      </c>
      <c r="L728" s="117">
        <v>893</v>
      </c>
      <c r="M728" s="123">
        <f t="shared" si="23"/>
        <v>14600</v>
      </c>
      <c r="N728" s="110"/>
      <c r="O728" s="118">
        <v>0</v>
      </c>
      <c r="P728" s="118">
        <v>0</v>
      </c>
      <c r="Q728" s="122">
        <v>0.09</v>
      </c>
      <c r="R728" s="122">
        <v>8.0351283196254918E-3</v>
      </c>
      <c r="S728" s="121">
        <v>0</v>
      </c>
      <c r="T728" s="110"/>
      <c r="U728" s="120">
        <v>322663</v>
      </c>
      <c r="V728" s="120">
        <v>0</v>
      </c>
      <c r="W728" s="120">
        <v>0</v>
      </c>
      <c r="X728" s="120">
        <v>21021</v>
      </c>
      <c r="Y728" s="120">
        <v>343684</v>
      </c>
      <c r="Z728" s="119" t="e">
        <f>SUMIF($A$10:$A$938,$A728,$Y$10:$Y$938)+SUMIF('[2]17PJ'!$B$10:$K$889,$A728,'[2]17PJ'!K$10:$K$889)</f>
        <v>#VALUE!</v>
      </c>
      <c r="AB728" s="118">
        <v>0</v>
      </c>
      <c r="AC728" s="118">
        <v>0</v>
      </c>
      <c r="AD728" s="117">
        <v>0</v>
      </c>
      <c r="AE728" s="116"/>
    </row>
    <row r="729" spans="1:31" s="105" customFormat="1" x14ac:dyDescent="0.25">
      <c r="A729" s="125">
        <v>488</v>
      </c>
      <c r="B729" s="125">
        <v>488219285</v>
      </c>
      <c r="C729" s="124" t="s">
        <v>286</v>
      </c>
      <c r="D729" s="125">
        <v>219</v>
      </c>
      <c r="E729" s="124" t="s">
        <v>287</v>
      </c>
      <c r="F729" s="125">
        <v>285</v>
      </c>
      <c r="G729" s="124" t="s">
        <v>44</v>
      </c>
      <c r="H729" s="118">
        <v>1</v>
      </c>
      <c r="I729" s="117">
        <v>10636</v>
      </c>
      <c r="J729" s="117">
        <v>3258</v>
      </c>
      <c r="K729" s="117">
        <f t="shared" si="22"/>
        <v>0</v>
      </c>
      <c r="L729" s="117">
        <v>893</v>
      </c>
      <c r="M729" s="123">
        <f t="shared" si="23"/>
        <v>14787</v>
      </c>
      <c r="N729" s="110"/>
      <c r="O729" s="118">
        <v>0</v>
      </c>
      <c r="P729" s="118">
        <v>0</v>
      </c>
      <c r="Q729" s="122">
        <v>0.09</v>
      </c>
      <c r="R729" s="122">
        <v>2.9773128157862844E-2</v>
      </c>
      <c r="S729" s="121">
        <v>0</v>
      </c>
      <c r="T729" s="110"/>
      <c r="U729" s="120">
        <v>13894</v>
      </c>
      <c r="V729" s="120">
        <v>0</v>
      </c>
      <c r="W729" s="120">
        <v>0</v>
      </c>
      <c r="X729" s="120">
        <v>893</v>
      </c>
      <c r="Y729" s="120">
        <v>14787</v>
      </c>
      <c r="Z729" s="119" t="e">
        <f>SUMIF($A$10:$A$938,$A729,$Y$10:$Y$938)+SUMIF('[2]17PJ'!$B$10:$K$889,$A729,'[2]17PJ'!K$10:$K$889)</f>
        <v>#VALUE!</v>
      </c>
      <c r="AB729" s="118">
        <v>0</v>
      </c>
      <c r="AC729" s="118">
        <v>0</v>
      </c>
      <c r="AD729" s="117">
        <v>0</v>
      </c>
      <c r="AE729" s="116"/>
    </row>
    <row r="730" spans="1:31" s="105" customFormat="1" x14ac:dyDescent="0.25">
      <c r="A730" s="125">
        <v>488</v>
      </c>
      <c r="B730" s="125">
        <v>488219336</v>
      </c>
      <c r="C730" s="124" t="s">
        <v>286</v>
      </c>
      <c r="D730" s="125">
        <v>219</v>
      </c>
      <c r="E730" s="124" t="s">
        <v>287</v>
      </c>
      <c r="F730" s="125">
        <v>336</v>
      </c>
      <c r="G730" s="124" t="s">
        <v>48</v>
      </c>
      <c r="H730" s="118">
        <v>224.96</v>
      </c>
      <c r="I730" s="117">
        <v>9838</v>
      </c>
      <c r="J730" s="117">
        <v>1857</v>
      </c>
      <c r="K730" s="117">
        <f t="shared" si="22"/>
        <v>0</v>
      </c>
      <c r="L730" s="117">
        <v>893</v>
      </c>
      <c r="M730" s="123">
        <f t="shared" si="23"/>
        <v>12588</v>
      </c>
      <c r="N730" s="110"/>
      <c r="O730" s="118">
        <v>0</v>
      </c>
      <c r="P730" s="118">
        <v>0</v>
      </c>
      <c r="Q730" s="122">
        <v>0.09</v>
      </c>
      <c r="R730" s="122">
        <v>3.1548327319751546E-2</v>
      </c>
      <c r="S730" s="121">
        <v>0</v>
      </c>
      <c r="T730" s="110"/>
      <c r="U730" s="120">
        <v>2630905</v>
      </c>
      <c r="V730" s="120">
        <v>0</v>
      </c>
      <c r="W730" s="120">
        <v>0</v>
      </c>
      <c r="X730" s="120">
        <v>200891</v>
      </c>
      <c r="Y730" s="120">
        <v>2831796</v>
      </c>
      <c r="Z730" s="119" t="e">
        <f>SUMIF($A$10:$A$938,$A730,$Y$10:$Y$938)+SUMIF('[2]17PJ'!$B$10:$K$889,$A730,'[2]17PJ'!K$10:$K$889)</f>
        <v>#VALUE!</v>
      </c>
      <c r="AB730" s="118">
        <v>0</v>
      </c>
      <c r="AC730" s="118">
        <v>0</v>
      </c>
      <c r="AD730" s="117">
        <v>0</v>
      </c>
      <c r="AE730" s="116"/>
    </row>
    <row r="731" spans="1:31" s="105" customFormat="1" x14ac:dyDescent="0.25">
      <c r="A731" s="125">
        <v>488</v>
      </c>
      <c r="B731" s="125">
        <v>488219625</v>
      </c>
      <c r="C731" s="124" t="s">
        <v>286</v>
      </c>
      <c r="D731" s="125">
        <v>219</v>
      </c>
      <c r="E731" s="124" t="s">
        <v>287</v>
      </c>
      <c r="F731" s="125">
        <v>625</v>
      </c>
      <c r="G731" s="124" t="s">
        <v>49</v>
      </c>
      <c r="H731" s="118">
        <v>1</v>
      </c>
      <c r="I731" s="117">
        <v>8808</v>
      </c>
      <c r="J731" s="117">
        <v>1663</v>
      </c>
      <c r="K731" s="117">
        <f t="shared" si="22"/>
        <v>0</v>
      </c>
      <c r="L731" s="117">
        <v>893</v>
      </c>
      <c r="M731" s="123">
        <f t="shared" si="23"/>
        <v>11364</v>
      </c>
      <c r="N731" s="110"/>
      <c r="O731" s="118">
        <v>0</v>
      </c>
      <c r="P731" s="118">
        <v>0</v>
      </c>
      <c r="Q731" s="122">
        <v>0.09</v>
      </c>
      <c r="R731" s="122">
        <v>2.5702490583282295E-3</v>
      </c>
      <c r="S731" s="121">
        <v>0</v>
      </c>
      <c r="T731" s="110"/>
      <c r="U731" s="120">
        <v>10471</v>
      </c>
      <c r="V731" s="120">
        <v>0</v>
      </c>
      <c r="W731" s="120">
        <v>0</v>
      </c>
      <c r="X731" s="120">
        <v>893</v>
      </c>
      <c r="Y731" s="120">
        <v>11364</v>
      </c>
      <c r="Z731" s="119" t="e">
        <f>SUMIF($A$10:$A$938,$A731,$Y$10:$Y$938)+SUMIF('[2]17PJ'!$B$10:$K$889,$A731,'[2]17PJ'!K$10:$K$889)</f>
        <v>#VALUE!</v>
      </c>
      <c r="AB731" s="118">
        <v>0</v>
      </c>
      <c r="AC731" s="118">
        <v>0</v>
      </c>
      <c r="AD731" s="117">
        <v>0</v>
      </c>
      <c r="AE731" s="116"/>
    </row>
    <row r="732" spans="1:31" s="105" customFormat="1" x14ac:dyDescent="0.25">
      <c r="A732" s="125">
        <v>488</v>
      </c>
      <c r="B732" s="125">
        <v>488219760</v>
      </c>
      <c r="C732" s="124" t="s">
        <v>286</v>
      </c>
      <c r="D732" s="125">
        <v>219</v>
      </c>
      <c r="E732" s="124" t="s">
        <v>287</v>
      </c>
      <c r="F732" s="125">
        <v>760</v>
      </c>
      <c r="G732" s="124" t="s">
        <v>279</v>
      </c>
      <c r="H732" s="118">
        <v>4</v>
      </c>
      <c r="I732" s="117">
        <v>10210</v>
      </c>
      <c r="J732" s="117">
        <v>2002</v>
      </c>
      <c r="K732" s="117">
        <f t="shared" si="22"/>
        <v>0</v>
      </c>
      <c r="L732" s="117">
        <v>893</v>
      </c>
      <c r="M732" s="123">
        <f t="shared" si="23"/>
        <v>13105</v>
      </c>
      <c r="N732" s="110"/>
      <c r="O732" s="118">
        <v>0</v>
      </c>
      <c r="P732" s="118">
        <v>0</v>
      </c>
      <c r="Q732" s="122">
        <v>0.09</v>
      </c>
      <c r="R732" s="122">
        <v>2.6812547744526048E-2</v>
      </c>
      <c r="S732" s="121">
        <v>0</v>
      </c>
      <c r="T732" s="110"/>
      <c r="U732" s="120">
        <v>48848</v>
      </c>
      <c r="V732" s="120">
        <v>0</v>
      </c>
      <c r="W732" s="120">
        <v>0</v>
      </c>
      <c r="X732" s="120">
        <v>3572</v>
      </c>
      <c r="Y732" s="120">
        <v>52420</v>
      </c>
      <c r="Z732" s="119" t="e">
        <f>SUMIF($A$10:$A$938,$A732,$Y$10:$Y$938)+SUMIF('[2]17PJ'!$B$10:$K$889,$A732,'[2]17PJ'!K$10:$K$889)</f>
        <v>#VALUE!</v>
      </c>
      <c r="AB732" s="118">
        <v>0</v>
      </c>
      <c r="AC732" s="118">
        <v>0</v>
      </c>
      <c r="AD732" s="117">
        <v>0</v>
      </c>
      <c r="AE732" s="116"/>
    </row>
    <row r="733" spans="1:31" s="105" customFormat="1" x14ac:dyDescent="0.25">
      <c r="A733" s="125">
        <v>488</v>
      </c>
      <c r="B733" s="125">
        <v>488219780</v>
      </c>
      <c r="C733" s="124" t="s">
        <v>286</v>
      </c>
      <c r="D733" s="125">
        <v>219</v>
      </c>
      <c r="E733" s="124" t="s">
        <v>287</v>
      </c>
      <c r="F733" s="125">
        <v>780</v>
      </c>
      <c r="G733" s="124" t="s">
        <v>261</v>
      </c>
      <c r="H733" s="118">
        <v>46</v>
      </c>
      <c r="I733" s="117">
        <v>10861</v>
      </c>
      <c r="J733" s="117">
        <v>1790</v>
      </c>
      <c r="K733" s="117">
        <f t="shared" si="22"/>
        <v>0</v>
      </c>
      <c r="L733" s="117">
        <v>893</v>
      </c>
      <c r="M733" s="123">
        <f t="shared" si="23"/>
        <v>13544</v>
      </c>
      <c r="N733" s="110"/>
      <c r="O733" s="118">
        <v>0</v>
      </c>
      <c r="P733" s="118">
        <v>0</v>
      </c>
      <c r="Q733" s="122">
        <v>0.09</v>
      </c>
      <c r="R733" s="122">
        <v>1.3054632197041003E-2</v>
      </c>
      <c r="S733" s="121">
        <v>0</v>
      </c>
      <c r="T733" s="110"/>
      <c r="U733" s="120">
        <v>581946</v>
      </c>
      <c r="V733" s="120">
        <v>0</v>
      </c>
      <c r="W733" s="120">
        <v>0</v>
      </c>
      <c r="X733" s="120">
        <v>41078</v>
      </c>
      <c r="Y733" s="120">
        <v>623024</v>
      </c>
      <c r="Z733" s="119" t="e">
        <f>SUMIF($A$10:$A$938,$A733,$Y$10:$Y$938)+SUMIF('[2]17PJ'!$B$10:$K$889,$A733,'[2]17PJ'!K$10:$K$889)</f>
        <v>#VALUE!</v>
      </c>
      <c r="AB733" s="118">
        <v>0</v>
      </c>
      <c r="AC733" s="118">
        <v>0</v>
      </c>
      <c r="AD733" s="117">
        <v>0</v>
      </c>
      <c r="AE733" s="116"/>
    </row>
    <row r="734" spans="1:31" s="105" customFormat="1" x14ac:dyDescent="0.25">
      <c r="A734" s="125">
        <v>489</v>
      </c>
      <c r="B734" s="125">
        <v>489020020</v>
      </c>
      <c r="C734" s="124" t="s">
        <v>294</v>
      </c>
      <c r="D734" s="125">
        <v>20</v>
      </c>
      <c r="E734" s="124" t="s">
        <v>142</v>
      </c>
      <c r="F734" s="125">
        <v>20</v>
      </c>
      <c r="G734" s="124" t="s">
        <v>142</v>
      </c>
      <c r="H734" s="118">
        <v>160.96000000000004</v>
      </c>
      <c r="I734" s="117">
        <v>10653</v>
      </c>
      <c r="J734" s="117">
        <v>3081</v>
      </c>
      <c r="K734" s="117">
        <f t="shared" si="22"/>
        <v>0</v>
      </c>
      <c r="L734" s="117">
        <v>893</v>
      </c>
      <c r="M734" s="123">
        <f t="shared" si="23"/>
        <v>14627</v>
      </c>
      <c r="N734" s="110"/>
      <c r="O734" s="118">
        <v>0</v>
      </c>
      <c r="P734" s="118">
        <v>0</v>
      </c>
      <c r="Q734" s="122">
        <v>0.09</v>
      </c>
      <c r="R734" s="122">
        <v>3.557826066077191E-2</v>
      </c>
      <c r="S734" s="121">
        <v>0</v>
      </c>
      <c r="T734" s="110"/>
      <c r="U734" s="120">
        <v>2210625</v>
      </c>
      <c r="V734" s="120">
        <v>0</v>
      </c>
      <c r="W734" s="120">
        <v>0</v>
      </c>
      <c r="X734" s="120">
        <v>143739</v>
      </c>
      <c r="Y734" s="120">
        <v>2354364</v>
      </c>
      <c r="Z734" s="119" t="e">
        <f>SUMIF($A$10:$A$938,$A734,$Y$10:$Y$938)+SUMIF('[2]17PJ'!$B$10:$K$889,$A734,'[2]17PJ'!K$10:$K$889)</f>
        <v>#VALUE!</v>
      </c>
      <c r="AB734" s="118">
        <v>0</v>
      </c>
      <c r="AC734" s="118">
        <v>0</v>
      </c>
      <c r="AD734" s="117">
        <v>0</v>
      </c>
      <c r="AE734" s="116"/>
    </row>
    <row r="735" spans="1:31" s="105" customFormat="1" x14ac:dyDescent="0.25">
      <c r="A735" s="125">
        <v>489</v>
      </c>
      <c r="B735" s="125">
        <v>489020036</v>
      </c>
      <c r="C735" s="124" t="s">
        <v>294</v>
      </c>
      <c r="D735" s="125">
        <v>20</v>
      </c>
      <c r="E735" s="124" t="s">
        <v>142</v>
      </c>
      <c r="F735" s="125">
        <v>36</v>
      </c>
      <c r="G735" s="124" t="s">
        <v>143</v>
      </c>
      <c r="H735" s="118">
        <v>110.24999999999999</v>
      </c>
      <c r="I735" s="117">
        <v>10298</v>
      </c>
      <c r="J735" s="117">
        <v>4535</v>
      </c>
      <c r="K735" s="117">
        <f t="shared" si="22"/>
        <v>0</v>
      </c>
      <c r="L735" s="117">
        <v>893</v>
      </c>
      <c r="M735" s="123">
        <f t="shared" si="23"/>
        <v>15726</v>
      </c>
      <c r="N735" s="110"/>
      <c r="O735" s="118">
        <v>0</v>
      </c>
      <c r="P735" s="118">
        <v>0</v>
      </c>
      <c r="Q735" s="122">
        <v>0.09</v>
      </c>
      <c r="R735" s="122">
        <v>6.4194127397029788E-2</v>
      </c>
      <c r="S735" s="121">
        <v>0</v>
      </c>
      <c r="T735" s="110"/>
      <c r="U735" s="120">
        <v>1635340</v>
      </c>
      <c r="V735" s="120">
        <v>0</v>
      </c>
      <c r="W735" s="120">
        <v>0</v>
      </c>
      <c r="X735" s="120">
        <v>98456</v>
      </c>
      <c r="Y735" s="120">
        <v>1733796</v>
      </c>
      <c r="Z735" s="119" t="e">
        <f>SUMIF($A$10:$A$938,$A735,$Y$10:$Y$938)+SUMIF('[2]17PJ'!$B$10:$K$889,$A735,'[2]17PJ'!K$10:$K$889)</f>
        <v>#VALUE!</v>
      </c>
      <c r="AB735" s="118">
        <v>0</v>
      </c>
      <c r="AC735" s="118">
        <v>0</v>
      </c>
      <c r="AD735" s="117">
        <v>0</v>
      </c>
      <c r="AE735" s="116"/>
    </row>
    <row r="736" spans="1:31" s="105" customFormat="1" x14ac:dyDescent="0.25">
      <c r="A736" s="125">
        <v>489</v>
      </c>
      <c r="B736" s="125">
        <v>489020052</v>
      </c>
      <c r="C736" s="124" t="s">
        <v>294</v>
      </c>
      <c r="D736" s="125">
        <v>20</v>
      </c>
      <c r="E736" s="124" t="s">
        <v>142</v>
      </c>
      <c r="F736" s="125">
        <v>52</v>
      </c>
      <c r="G736" s="124" t="s">
        <v>268</v>
      </c>
      <c r="H736" s="118">
        <v>12.139999999999999</v>
      </c>
      <c r="I736" s="117">
        <v>11024</v>
      </c>
      <c r="J736" s="117">
        <v>3359</v>
      </c>
      <c r="K736" s="117">
        <f t="shared" si="22"/>
        <v>0</v>
      </c>
      <c r="L736" s="117">
        <v>893</v>
      </c>
      <c r="M736" s="123">
        <f t="shared" si="23"/>
        <v>15276</v>
      </c>
      <c r="N736" s="110"/>
      <c r="O736" s="118">
        <v>0</v>
      </c>
      <c r="P736" s="118">
        <v>0</v>
      </c>
      <c r="Q736" s="122">
        <v>0.09</v>
      </c>
      <c r="R736" s="122">
        <v>2.6305424683999615E-2</v>
      </c>
      <c r="S736" s="121">
        <v>0</v>
      </c>
      <c r="T736" s="110"/>
      <c r="U736" s="120">
        <v>174609</v>
      </c>
      <c r="V736" s="120">
        <v>0</v>
      </c>
      <c r="W736" s="120">
        <v>0</v>
      </c>
      <c r="X736" s="120">
        <v>10841</v>
      </c>
      <c r="Y736" s="120">
        <v>185450</v>
      </c>
      <c r="Z736" s="119" t="e">
        <f>SUMIF($A$10:$A$938,$A736,$Y$10:$Y$938)+SUMIF('[2]17PJ'!$B$10:$K$889,$A736,'[2]17PJ'!K$10:$K$889)</f>
        <v>#VALUE!</v>
      </c>
      <c r="AB736" s="118">
        <v>0</v>
      </c>
      <c r="AC736" s="118">
        <v>0</v>
      </c>
      <c r="AD736" s="117">
        <v>0</v>
      </c>
      <c r="AE736" s="116"/>
    </row>
    <row r="737" spans="1:31" s="105" customFormat="1" x14ac:dyDescent="0.25">
      <c r="A737" s="125">
        <v>489</v>
      </c>
      <c r="B737" s="125">
        <v>489020096</v>
      </c>
      <c r="C737" s="124" t="s">
        <v>294</v>
      </c>
      <c r="D737" s="125">
        <v>20</v>
      </c>
      <c r="E737" s="124" t="s">
        <v>142</v>
      </c>
      <c r="F737" s="125">
        <v>96</v>
      </c>
      <c r="G737" s="124" t="s">
        <v>234</v>
      </c>
      <c r="H737" s="118">
        <v>70.580000000000013</v>
      </c>
      <c r="I737" s="117">
        <v>10751</v>
      </c>
      <c r="J737" s="117">
        <v>5813</v>
      </c>
      <c r="K737" s="117">
        <f t="shared" si="22"/>
        <v>0</v>
      </c>
      <c r="L737" s="117">
        <v>893</v>
      </c>
      <c r="M737" s="123">
        <f t="shared" si="23"/>
        <v>17457</v>
      </c>
      <c r="N737" s="110"/>
      <c r="O737" s="118">
        <v>0</v>
      </c>
      <c r="P737" s="118">
        <v>0</v>
      </c>
      <c r="Q737" s="122">
        <v>0.09</v>
      </c>
      <c r="R737" s="122">
        <v>2.0699154414389076E-2</v>
      </c>
      <c r="S737" s="121">
        <v>0</v>
      </c>
      <c r="T737" s="110"/>
      <c r="U737" s="120">
        <v>1169087</v>
      </c>
      <c r="V737" s="120">
        <v>0</v>
      </c>
      <c r="W737" s="120">
        <v>0</v>
      </c>
      <c r="X737" s="120">
        <v>63027</v>
      </c>
      <c r="Y737" s="120">
        <v>1232114</v>
      </c>
      <c r="Z737" s="119" t="e">
        <f>SUMIF($A$10:$A$938,$A737,$Y$10:$Y$938)+SUMIF('[2]17PJ'!$B$10:$K$889,$A737,'[2]17PJ'!K$10:$K$889)</f>
        <v>#VALUE!</v>
      </c>
      <c r="AB737" s="118">
        <v>0</v>
      </c>
      <c r="AC737" s="118">
        <v>0</v>
      </c>
      <c r="AD737" s="117">
        <v>0</v>
      </c>
      <c r="AE737" s="116"/>
    </row>
    <row r="738" spans="1:31" s="105" customFormat="1" x14ac:dyDescent="0.25">
      <c r="A738" s="125">
        <v>489</v>
      </c>
      <c r="B738" s="125">
        <v>489020172</v>
      </c>
      <c r="C738" s="124" t="s">
        <v>294</v>
      </c>
      <c r="D738" s="125">
        <v>20</v>
      </c>
      <c r="E738" s="124" t="s">
        <v>142</v>
      </c>
      <c r="F738" s="125">
        <v>172</v>
      </c>
      <c r="G738" s="124" t="s">
        <v>144</v>
      </c>
      <c r="H738" s="118">
        <v>47.88</v>
      </c>
      <c r="I738" s="117">
        <v>10227</v>
      </c>
      <c r="J738" s="117">
        <v>6701</v>
      </c>
      <c r="K738" s="117">
        <f t="shared" si="22"/>
        <v>0</v>
      </c>
      <c r="L738" s="117">
        <v>893</v>
      </c>
      <c r="M738" s="123">
        <f t="shared" si="23"/>
        <v>17821</v>
      </c>
      <c r="N738" s="110"/>
      <c r="O738" s="118">
        <v>0</v>
      </c>
      <c r="P738" s="118">
        <v>0</v>
      </c>
      <c r="Q738" s="122">
        <v>0.09</v>
      </c>
      <c r="R738" s="122">
        <v>2.9410648906522629E-2</v>
      </c>
      <c r="S738" s="121">
        <v>0</v>
      </c>
      <c r="T738" s="110"/>
      <c r="U738" s="120">
        <v>810513</v>
      </c>
      <c r="V738" s="120">
        <v>0</v>
      </c>
      <c r="W738" s="120">
        <v>0</v>
      </c>
      <c r="X738" s="120">
        <v>42757</v>
      </c>
      <c r="Y738" s="120">
        <v>853270</v>
      </c>
      <c r="Z738" s="119" t="e">
        <f>SUMIF($A$10:$A$938,$A738,$Y$10:$Y$938)+SUMIF('[2]17PJ'!$B$10:$K$889,$A738,'[2]17PJ'!K$10:$K$889)</f>
        <v>#VALUE!</v>
      </c>
      <c r="AB738" s="118">
        <v>0</v>
      </c>
      <c r="AC738" s="118">
        <v>0</v>
      </c>
      <c r="AD738" s="117">
        <v>0</v>
      </c>
      <c r="AE738" s="116"/>
    </row>
    <row r="739" spans="1:31" s="105" customFormat="1" x14ac:dyDescent="0.25">
      <c r="A739" s="125">
        <v>489</v>
      </c>
      <c r="B739" s="125">
        <v>489020201</v>
      </c>
      <c r="C739" s="124" t="s">
        <v>294</v>
      </c>
      <c r="D739" s="125">
        <v>20</v>
      </c>
      <c r="E739" s="124" t="s">
        <v>142</v>
      </c>
      <c r="F739" s="125">
        <v>201</v>
      </c>
      <c r="G739" s="124" t="s">
        <v>17</v>
      </c>
      <c r="H739" s="118">
        <v>1.34</v>
      </c>
      <c r="I739" s="117">
        <v>12111</v>
      </c>
      <c r="J739" s="117">
        <v>202</v>
      </c>
      <c r="K739" s="117">
        <f t="shared" si="22"/>
        <v>0</v>
      </c>
      <c r="L739" s="117">
        <v>893</v>
      </c>
      <c r="M739" s="123">
        <f t="shared" si="23"/>
        <v>13206</v>
      </c>
      <c r="N739" s="110"/>
      <c r="O739" s="118">
        <v>0</v>
      </c>
      <c r="P739" s="118">
        <v>0</v>
      </c>
      <c r="Q739" s="122">
        <v>0.18</v>
      </c>
      <c r="R739" s="122">
        <v>7.7533854534599503E-2</v>
      </c>
      <c r="S739" s="121">
        <v>0</v>
      </c>
      <c r="T739" s="110"/>
      <c r="U739" s="120">
        <v>16500</v>
      </c>
      <c r="V739" s="120">
        <v>0</v>
      </c>
      <c r="W739" s="120">
        <v>0</v>
      </c>
      <c r="X739" s="120">
        <v>1196</v>
      </c>
      <c r="Y739" s="120">
        <v>17696</v>
      </c>
      <c r="Z739" s="119" t="e">
        <f>SUMIF($A$10:$A$938,$A739,$Y$10:$Y$938)+SUMIF('[2]17PJ'!$B$10:$K$889,$A739,'[2]17PJ'!K$10:$K$889)</f>
        <v>#VALUE!</v>
      </c>
      <c r="AB739" s="118">
        <v>0</v>
      </c>
      <c r="AC739" s="118">
        <v>0</v>
      </c>
      <c r="AD739" s="117">
        <v>0</v>
      </c>
      <c r="AE739" s="116"/>
    </row>
    <row r="740" spans="1:31" s="105" customFormat="1" x14ac:dyDescent="0.25">
      <c r="A740" s="125">
        <v>489</v>
      </c>
      <c r="B740" s="125">
        <v>489020239</v>
      </c>
      <c r="C740" s="124" t="s">
        <v>294</v>
      </c>
      <c r="D740" s="125">
        <v>20</v>
      </c>
      <c r="E740" s="124" t="s">
        <v>142</v>
      </c>
      <c r="F740" s="125">
        <v>239</v>
      </c>
      <c r="G740" s="124" t="s">
        <v>267</v>
      </c>
      <c r="H740" s="118">
        <v>75.34</v>
      </c>
      <c r="I740" s="117">
        <v>10350</v>
      </c>
      <c r="J740" s="117">
        <v>3581</v>
      </c>
      <c r="K740" s="117">
        <f t="shared" si="22"/>
        <v>0</v>
      </c>
      <c r="L740" s="117">
        <v>893</v>
      </c>
      <c r="M740" s="123">
        <f t="shared" si="23"/>
        <v>14824</v>
      </c>
      <c r="N740" s="110"/>
      <c r="O740" s="118">
        <v>0</v>
      </c>
      <c r="P740" s="118">
        <v>0</v>
      </c>
      <c r="Q740" s="122">
        <v>0.09</v>
      </c>
      <c r="R740" s="122">
        <v>5.1436113305338968E-2</v>
      </c>
      <c r="S740" s="121">
        <v>0</v>
      </c>
      <c r="T740" s="110"/>
      <c r="U740" s="120">
        <v>1049561</v>
      </c>
      <c r="V740" s="120">
        <v>0</v>
      </c>
      <c r="W740" s="120">
        <v>0</v>
      </c>
      <c r="X740" s="120">
        <v>67277</v>
      </c>
      <c r="Y740" s="120">
        <v>1116838</v>
      </c>
      <c r="Z740" s="119" t="e">
        <f>SUMIF($A$10:$A$938,$A740,$Y$10:$Y$938)+SUMIF('[2]17PJ'!$B$10:$K$889,$A740,'[2]17PJ'!K$10:$K$889)</f>
        <v>#VALUE!</v>
      </c>
      <c r="AB740" s="118">
        <v>0</v>
      </c>
      <c r="AC740" s="118">
        <v>0</v>
      </c>
      <c r="AD740" s="117">
        <v>0</v>
      </c>
      <c r="AE740" s="116"/>
    </row>
    <row r="741" spans="1:31" s="105" customFormat="1" x14ac:dyDescent="0.25">
      <c r="A741" s="125">
        <v>489</v>
      </c>
      <c r="B741" s="125">
        <v>489020242</v>
      </c>
      <c r="C741" s="124" t="s">
        <v>294</v>
      </c>
      <c r="D741" s="125">
        <v>20</v>
      </c>
      <c r="E741" s="124" t="s">
        <v>142</v>
      </c>
      <c r="F741" s="125">
        <v>242</v>
      </c>
      <c r="G741" s="124" t="s">
        <v>145</v>
      </c>
      <c r="H741" s="118">
        <v>3.71</v>
      </c>
      <c r="I741" s="117">
        <v>11160</v>
      </c>
      <c r="J741" s="117">
        <v>30430</v>
      </c>
      <c r="K741" s="117">
        <f t="shared" si="22"/>
        <v>0</v>
      </c>
      <c r="L741" s="117">
        <v>893</v>
      </c>
      <c r="M741" s="123">
        <f t="shared" si="23"/>
        <v>42483</v>
      </c>
      <c r="N741" s="110"/>
      <c r="O741" s="118">
        <v>0</v>
      </c>
      <c r="P741" s="118">
        <v>0</v>
      </c>
      <c r="Q741" s="122">
        <v>0.09</v>
      </c>
      <c r="R741" s="122">
        <v>3.0921138289995299E-2</v>
      </c>
      <c r="S741" s="121">
        <v>0</v>
      </c>
      <c r="T741" s="110"/>
      <c r="U741" s="120">
        <v>154299</v>
      </c>
      <c r="V741" s="120">
        <v>0</v>
      </c>
      <c r="W741" s="120">
        <v>0</v>
      </c>
      <c r="X741" s="120">
        <v>3313</v>
      </c>
      <c r="Y741" s="120">
        <v>157612</v>
      </c>
      <c r="Z741" s="119" t="e">
        <f>SUMIF($A$10:$A$938,$A741,$Y$10:$Y$938)+SUMIF('[2]17PJ'!$B$10:$K$889,$A741,'[2]17PJ'!K$10:$K$889)</f>
        <v>#VALUE!</v>
      </c>
      <c r="AB741" s="118">
        <v>0</v>
      </c>
      <c r="AC741" s="118">
        <v>0</v>
      </c>
      <c r="AD741" s="117">
        <v>0</v>
      </c>
      <c r="AE741" s="116"/>
    </row>
    <row r="742" spans="1:31" s="105" customFormat="1" x14ac:dyDescent="0.25">
      <c r="A742" s="125">
        <v>489</v>
      </c>
      <c r="B742" s="125">
        <v>489020261</v>
      </c>
      <c r="C742" s="124" t="s">
        <v>294</v>
      </c>
      <c r="D742" s="125">
        <v>20</v>
      </c>
      <c r="E742" s="124" t="s">
        <v>142</v>
      </c>
      <c r="F742" s="125">
        <v>261</v>
      </c>
      <c r="G742" s="124" t="s">
        <v>146</v>
      </c>
      <c r="H742" s="118">
        <v>187.76999999999995</v>
      </c>
      <c r="I742" s="117">
        <v>10132</v>
      </c>
      <c r="J742" s="117">
        <v>5385</v>
      </c>
      <c r="K742" s="117">
        <f t="shared" si="22"/>
        <v>0</v>
      </c>
      <c r="L742" s="117">
        <v>893</v>
      </c>
      <c r="M742" s="123">
        <f t="shared" si="23"/>
        <v>16410</v>
      </c>
      <c r="N742" s="110"/>
      <c r="O742" s="118">
        <v>0</v>
      </c>
      <c r="P742" s="118">
        <v>0</v>
      </c>
      <c r="Q742" s="122">
        <v>0.09</v>
      </c>
      <c r="R742" s="122">
        <v>6.8857387860706928E-2</v>
      </c>
      <c r="S742" s="121">
        <v>0</v>
      </c>
      <c r="T742" s="110"/>
      <c r="U742" s="120">
        <v>2913627</v>
      </c>
      <c r="V742" s="120">
        <v>0</v>
      </c>
      <c r="W742" s="120">
        <v>0</v>
      </c>
      <c r="X742" s="120">
        <v>167681</v>
      </c>
      <c r="Y742" s="120">
        <v>3081308</v>
      </c>
      <c r="Z742" s="119" t="e">
        <f>SUMIF($A$10:$A$938,$A742,$Y$10:$Y$938)+SUMIF('[2]17PJ'!$B$10:$K$889,$A742,'[2]17PJ'!K$10:$K$889)</f>
        <v>#VALUE!</v>
      </c>
      <c r="AB742" s="118">
        <v>0</v>
      </c>
      <c r="AC742" s="118">
        <v>0</v>
      </c>
      <c r="AD742" s="117">
        <v>0</v>
      </c>
      <c r="AE742" s="116"/>
    </row>
    <row r="743" spans="1:31" s="105" customFormat="1" x14ac:dyDescent="0.25">
      <c r="A743" s="125">
        <v>489</v>
      </c>
      <c r="B743" s="125">
        <v>489020264</v>
      </c>
      <c r="C743" s="124" t="s">
        <v>294</v>
      </c>
      <c r="D743" s="125">
        <v>20</v>
      </c>
      <c r="E743" s="124" t="s">
        <v>142</v>
      </c>
      <c r="F743" s="125">
        <v>264</v>
      </c>
      <c r="G743" s="124" t="s">
        <v>293</v>
      </c>
      <c r="H743" s="118">
        <v>1</v>
      </c>
      <c r="I743" s="117">
        <v>9794</v>
      </c>
      <c r="J743" s="117">
        <v>4417</v>
      </c>
      <c r="K743" s="117">
        <f t="shared" si="22"/>
        <v>0</v>
      </c>
      <c r="L743" s="117">
        <v>893</v>
      </c>
      <c r="M743" s="123">
        <f t="shared" si="23"/>
        <v>15104</v>
      </c>
      <c r="N743" s="110"/>
      <c r="O743" s="118">
        <v>0</v>
      </c>
      <c r="P743" s="118">
        <v>0</v>
      </c>
      <c r="Q743" s="122">
        <v>0.09</v>
      </c>
      <c r="R743" s="122">
        <v>8.0351283196254918E-3</v>
      </c>
      <c r="S743" s="121">
        <v>0</v>
      </c>
      <c r="T743" s="110"/>
      <c r="U743" s="120">
        <v>14211</v>
      </c>
      <c r="V743" s="120">
        <v>0</v>
      </c>
      <c r="W743" s="120">
        <v>0</v>
      </c>
      <c r="X743" s="120">
        <v>893</v>
      </c>
      <c r="Y743" s="120">
        <v>15104</v>
      </c>
      <c r="Z743" s="119" t="e">
        <f>SUMIF($A$10:$A$938,$A743,$Y$10:$Y$938)+SUMIF('[2]17PJ'!$B$10:$K$889,$A743,'[2]17PJ'!K$10:$K$889)</f>
        <v>#VALUE!</v>
      </c>
      <c r="AB743" s="118">
        <v>0</v>
      </c>
      <c r="AC743" s="118">
        <v>0</v>
      </c>
      <c r="AD743" s="117">
        <v>0</v>
      </c>
      <c r="AE743" s="116"/>
    </row>
    <row r="744" spans="1:31" s="105" customFormat="1" x14ac:dyDescent="0.25">
      <c r="A744" s="125">
        <v>489</v>
      </c>
      <c r="B744" s="125">
        <v>489020300</v>
      </c>
      <c r="C744" s="124" t="s">
        <v>294</v>
      </c>
      <c r="D744" s="125">
        <v>20</v>
      </c>
      <c r="E744" s="124" t="s">
        <v>142</v>
      </c>
      <c r="F744" s="125">
        <v>300</v>
      </c>
      <c r="G744" s="124" t="s">
        <v>147</v>
      </c>
      <c r="H744" s="118">
        <v>2</v>
      </c>
      <c r="I744" s="117">
        <v>9794</v>
      </c>
      <c r="J744" s="117">
        <v>20248</v>
      </c>
      <c r="K744" s="117">
        <f t="shared" si="22"/>
        <v>0</v>
      </c>
      <c r="L744" s="117">
        <v>893</v>
      </c>
      <c r="M744" s="123">
        <f t="shared" si="23"/>
        <v>30935</v>
      </c>
      <c r="N744" s="110"/>
      <c r="O744" s="118">
        <v>0</v>
      </c>
      <c r="P744" s="118">
        <v>0</v>
      </c>
      <c r="Q744" s="122">
        <v>0.09</v>
      </c>
      <c r="R744" s="122">
        <v>2.0636412181967833E-2</v>
      </c>
      <c r="S744" s="121">
        <v>0</v>
      </c>
      <c r="T744" s="110"/>
      <c r="U744" s="120">
        <v>60084</v>
      </c>
      <c r="V744" s="120">
        <v>0</v>
      </c>
      <c r="W744" s="120">
        <v>0</v>
      </c>
      <c r="X744" s="120">
        <v>1786</v>
      </c>
      <c r="Y744" s="120">
        <v>61870</v>
      </c>
      <c r="Z744" s="119" t="e">
        <f>SUMIF($A$10:$A$938,$A744,$Y$10:$Y$938)+SUMIF('[2]17PJ'!$B$10:$K$889,$A744,'[2]17PJ'!K$10:$K$889)</f>
        <v>#VALUE!</v>
      </c>
      <c r="AB744" s="118">
        <v>0</v>
      </c>
      <c r="AC744" s="118">
        <v>0</v>
      </c>
      <c r="AD744" s="117">
        <v>0</v>
      </c>
      <c r="AE744" s="116"/>
    </row>
    <row r="745" spans="1:31" s="105" customFormat="1" x14ac:dyDescent="0.25">
      <c r="A745" s="125">
        <v>489</v>
      </c>
      <c r="B745" s="125">
        <v>489020310</v>
      </c>
      <c r="C745" s="124" t="s">
        <v>294</v>
      </c>
      <c r="D745" s="125">
        <v>20</v>
      </c>
      <c r="E745" s="124" t="s">
        <v>142</v>
      </c>
      <c r="F745" s="125">
        <v>310</v>
      </c>
      <c r="G745" s="124" t="s">
        <v>277</v>
      </c>
      <c r="H745" s="118">
        <v>26.310000000000002</v>
      </c>
      <c r="I745" s="117">
        <v>10559</v>
      </c>
      <c r="J745" s="117">
        <v>2265</v>
      </c>
      <c r="K745" s="117">
        <f t="shared" si="22"/>
        <v>0</v>
      </c>
      <c r="L745" s="117">
        <v>893</v>
      </c>
      <c r="M745" s="123">
        <f t="shared" si="23"/>
        <v>13717</v>
      </c>
      <c r="N745" s="110"/>
      <c r="O745" s="118">
        <v>0</v>
      </c>
      <c r="P745" s="118">
        <v>0</v>
      </c>
      <c r="Q745" s="122">
        <v>0.18</v>
      </c>
      <c r="R745" s="122">
        <v>2.101262456335018E-2</v>
      </c>
      <c r="S745" s="121">
        <v>0</v>
      </c>
      <c r="T745" s="110"/>
      <c r="U745" s="120">
        <v>337399</v>
      </c>
      <c r="V745" s="120">
        <v>0</v>
      </c>
      <c r="W745" s="120">
        <v>0</v>
      </c>
      <c r="X745" s="120">
        <v>23495</v>
      </c>
      <c r="Y745" s="120">
        <v>360894</v>
      </c>
      <c r="Z745" s="119" t="e">
        <f>SUMIF($A$10:$A$938,$A745,$Y$10:$Y$938)+SUMIF('[2]17PJ'!$B$10:$K$889,$A745,'[2]17PJ'!K$10:$K$889)</f>
        <v>#VALUE!</v>
      </c>
      <c r="AB745" s="118">
        <v>0</v>
      </c>
      <c r="AC745" s="118">
        <v>0</v>
      </c>
      <c r="AD745" s="117">
        <v>0</v>
      </c>
      <c r="AE745" s="116"/>
    </row>
    <row r="746" spans="1:31" s="105" customFormat="1" x14ac:dyDescent="0.25">
      <c r="A746" s="125">
        <v>489</v>
      </c>
      <c r="B746" s="125">
        <v>489020645</v>
      </c>
      <c r="C746" s="124" t="s">
        <v>294</v>
      </c>
      <c r="D746" s="125">
        <v>20</v>
      </c>
      <c r="E746" s="124" t="s">
        <v>142</v>
      </c>
      <c r="F746" s="125">
        <v>645</v>
      </c>
      <c r="G746" s="124" t="s">
        <v>148</v>
      </c>
      <c r="H746" s="118">
        <v>72.410000000000011</v>
      </c>
      <c r="I746" s="117">
        <v>10527</v>
      </c>
      <c r="J746" s="117">
        <v>4461</v>
      </c>
      <c r="K746" s="117">
        <f t="shared" si="22"/>
        <v>0</v>
      </c>
      <c r="L746" s="117">
        <v>893</v>
      </c>
      <c r="M746" s="123">
        <f t="shared" si="23"/>
        <v>15881</v>
      </c>
      <c r="N746" s="110"/>
      <c r="O746" s="118">
        <v>0</v>
      </c>
      <c r="P746" s="118">
        <v>0</v>
      </c>
      <c r="Q746" s="122">
        <v>0.09</v>
      </c>
      <c r="R746" s="122">
        <v>3.3577529375790865E-2</v>
      </c>
      <c r="S746" s="121">
        <v>0</v>
      </c>
      <c r="T746" s="110"/>
      <c r="U746" s="120">
        <v>1085282</v>
      </c>
      <c r="V746" s="120">
        <v>0</v>
      </c>
      <c r="W746" s="120">
        <v>0</v>
      </c>
      <c r="X746" s="120">
        <v>64662</v>
      </c>
      <c r="Y746" s="120">
        <v>1149944</v>
      </c>
      <c r="Z746" s="119" t="e">
        <f>SUMIF($A$10:$A$938,$A746,$Y$10:$Y$938)+SUMIF('[2]17PJ'!$B$10:$K$889,$A746,'[2]17PJ'!K$10:$K$889)</f>
        <v>#VALUE!</v>
      </c>
      <c r="AB746" s="118">
        <v>0</v>
      </c>
      <c r="AC746" s="118">
        <v>0</v>
      </c>
      <c r="AD746" s="117">
        <v>0</v>
      </c>
      <c r="AE746" s="116"/>
    </row>
    <row r="747" spans="1:31" s="105" customFormat="1" x14ac:dyDescent="0.25">
      <c r="A747" s="125">
        <v>489</v>
      </c>
      <c r="B747" s="125">
        <v>489020660</v>
      </c>
      <c r="C747" s="124" t="s">
        <v>294</v>
      </c>
      <c r="D747" s="125">
        <v>20</v>
      </c>
      <c r="E747" s="124" t="s">
        <v>142</v>
      </c>
      <c r="F747" s="125">
        <v>660</v>
      </c>
      <c r="G747" s="124" t="s">
        <v>149</v>
      </c>
      <c r="H747" s="118">
        <v>16.25</v>
      </c>
      <c r="I747" s="117">
        <v>10988</v>
      </c>
      <c r="J747" s="117">
        <v>10065</v>
      </c>
      <c r="K747" s="117">
        <f t="shared" si="22"/>
        <v>0</v>
      </c>
      <c r="L747" s="117">
        <v>893</v>
      </c>
      <c r="M747" s="123">
        <f t="shared" si="23"/>
        <v>21946</v>
      </c>
      <c r="N747" s="110"/>
      <c r="O747" s="118">
        <v>0</v>
      </c>
      <c r="P747" s="118">
        <v>0</v>
      </c>
      <c r="Q747" s="122">
        <v>0.09</v>
      </c>
      <c r="R747" s="122">
        <v>5.6496471990371312E-2</v>
      </c>
      <c r="S747" s="121">
        <v>0</v>
      </c>
      <c r="T747" s="110"/>
      <c r="U747" s="120">
        <v>342111</v>
      </c>
      <c r="V747" s="120">
        <v>0</v>
      </c>
      <c r="W747" s="120">
        <v>0</v>
      </c>
      <c r="X747" s="120">
        <v>14511</v>
      </c>
      <c r="Y747" s="120">
        <v>356622</v>
      </c>
      <c r="Z747" s="119" t="e">
        <f>SUMIF($A$10:$A$938,$A747,$Y$10:$Y$938)+SUMIF('[2]17PJ'!$B$10:$K$889,$A747,'[2]17PJ'!K$10:$K$889)</f>
        <v>#VALUE!</v>
      </c>
      <c r="AB747" s="118">
        <v>0</v>
      </c>
      <c r="AC747" s="118">
        <v>0</v>
      </c>
      <c r="AD747" s="117">
        <v>0</v>
      </c>
      <c r="AE747" s="116"/>
    </row>
    <row r="748" spans="1:31" s="105" customFormat="1" x14ac:dyDescent="0.25">
      <c r="A748" s="125">
        <v>489</v>
      </c>
      <c r="B748" s="125">
        <v>489020712</v>
      </c>
      <c r="C748" s="124" t="s">
        <v>294</v>
      </c>
      <c r="D748" s="125">
        <v>20</v>
      </c>
      <c r="E748" s="124" t="s">
        <v>142</v>
      </c>
      <c r="F748" s="125">
        <v>712</v>
      </c>
      <c r="G748" s="124" t="s">
        <v>141</v>
      </c>
      <c r="H748" s="118">
        <v>31.17</v>
      </c>
      <c r="I748" s="117">
        <v>10559</v>
      </c>
      <c r="J748" s="117">
        <v>7696</v>
      </c>
      <c r="K748" s="117">
        <f t="shared" si="22"/>
        <v>0</v>
      </c>
      <c r="L748" s="117">
        <v>893</v>
      </c>
      <c r="M748" s="123">
        <f t="shared" si="23"/>
        <v>19148</v>
      </c>
      <c r="N748" s="110"/>
      <c r="O748" s="118">
        <v>0</v>
      </c>
      <c r="P748" s="118">
        <v>0</v>
      </c>
      <c r="Q748" s="122">
        <v>0.09</v>
      </c>
      <c r="R748" s="122">
        <v>3.1785196308491345E-2</v>
      </c>
      <c r="S748" s="121">
        <v>0</v>
      </c>
      <c r="T748" s="110"/>
      <c r="U748" s="120">
        <v>569009</v>
      </c>
      <c r="V748" s="120">
        <v>0</v>
      </c>
      <c r="W748" s="120">
        <v>0</v>
      </c>
      <c r="X748" s="120">
        <v>27835</v>
      </c>
      <c r="Y748" s="120">
        <v>596844</v>
      </c>
      <c r="Z748" s="119" t="e">
        <f>SUMIF($A$10:$A$938,$A748,$Y$10:$Y$938)+SUMIF('[2]17PJ'!$B$10:$K$889,$A748,'[2]17PJ'!K$10:$K$889)</f>
        <v>#VALUE!</v>
      </c>
      <c r="AB748" s="118">
        <v>0</v>
      </c>
      <c r="AC748" s="118">
        <v>0</v>
      </c>
      <c r="AD748" s="117">
        <v>0</v>
      </c>
      <c r="AE748" s="116"/>
    </row>
    <row r="749" spans="1:31" s="105" customFormat="1" x14ac:dyDescent="0.25">
      <c r="A749" s="125">
        <v>491</v>
      </c>
      <c r="B749" s="125">
        <v>491095072</v>
      </c>
      <c r="C749" s="124" t="s">
        <v>295</v>
      </c>
      <c r="D749" s="125">
        <v>95</v>
      </c>
      <c r="E749" s="124" t="s">
        <v>296</v>
      </c>
      <c r="F749" s="125">
        <v>72</v>
      </c>
      <c r="G749" s="124" t="s">
        <v>18</v>
      </c>
      <c r="H749" s="118">
        <v>1</v>
      </c>
      <c r="I749" s="117">
        <v>10185</v>
      </c>
      <c r="J749" s="117">
        <v>2412</v>
      </c>
      <c r="K749" s="117">
        <f t="shared" si="22"/>
        <v>0</v>
      </c>
      <c r="L749" s="117">
        <v>893</v>
      </c>
      <c r="M749" s="123">
        <f t="shared" si="23"/>
        <v>13490</v>
      </c>
      <c r="N749" s="110"/>
      <c r="O749" s="118">
        <v>0</v>
      </c>
      <c r="P749" s="118">
        <v>0</v>
      </c>
      <c r="Q749" s="122">
        <v>0.09</v>
      </c>
      <c r="R749" s="122">
        <v>2.5479357059066247E-3</v>
      </c>
      <c r="S749" s="121">
        <v>0</v>
      </c>
      <c r="T749" s="110"/>
      <c r="U749" s="120">
        <v>12597</v>
      </c>
      <c r="V749" s="120">
        <v>0</v>
      </c>
      <c r="W749" s="120">
        <v>0</v>
      </c>
      <c r="X749" s="120">
        <v>893</v>
      </c>
      <c r="Y749" s="120">
        <v>13490</v>
      </c>
      <c r="Z749" s="119" t="e">
        <f>SUMIF($A$10:$A$938,$A749,$Y$10:$Y$938)+SUMIF('[2]17PJ'!$B$10:$K$889,$A749,'[2]17PJ'!K$10:$K$889)</f>
        <v>#VALUE!</v>
      </c>
      <c r="AB749" s="118">
        <v>0</v>
      </c>
      <c r="AC749" s="118">
        <v>0</v>
      </c>
      <c r="AD749" s="117">
        <v>0</v>
      </c>
      <c r="AE749" s="116"/>
    </row>
    <row r="750" spans="1:31" s="105" customFormat="1" x14ac:dyDescent="0.25">
      <c r="A750" s="125">
        <v>491</v>
      </c>
      <c r="B750" s="125">
        <v>491095095</v>
      </c>
      <c r="C750" s="124" t="s">
        <v>295</v>
      </c>
      <c r="D750" s="125">
        <v>95</v>
      </c>
      <c r="E750" s="124" t="s">
        <v>296</v>
      </c>
      <c r="F750" s="125">
        <v>95</v>
      </c>
      <c r="G750" s="124" t="s">
        <v>296</v>
      </c>
      <c r="H750" s="118">
        <v>1170</v>
      </c>
      <c r="I750" s="117">
        <v>10612</v>
      </c>
      <c r="J750" s="117">
        <v>91</v>
      </c>
      <c r="K750" s="117">
        <f t="shared" si="22"/>
        <v>0</v>
      </c>
      <c r="L750" s="117">
        <v>893</v>
      </c>
      <c r="M750" s="123">
        <f t="shared" si="23"/>
        <v>11596</v>
      </c>
      <c r="N750" s="110"/>
      <c r="O750" s="118">
        <v>0</v>
      </c>
      <c r="P750" s="118">
        <v>0</v>
      </c>
      <c r="Q750" s="122">
        <v>0.15329999999999999</v>
      </c>
      <c r="R750" s="122">
        <v>0.11761289582141479</v>
      </c>
      <c r="S750" s="121">
        <v>0</v>
      </c>
      <c r="T750" s="110"/>
      <c r="U750" s="120">
        <v>12522513</v>
      </c>
      <c r="V750" s="120">
        <v>0</v>
      </c>
      <c r="W750" s="120">
        <v>0</v>
      </c>
      <c r="X750" s="120">
        <v>1044810</v>
      </c>
      <c r="Y750" s="120">
        <v>13567323</v>
      </c>
      <c r="Z750" s="119" t="e">
        <f>SUMIF($A$10:$A$938,$A750,$Y$10:$Y$938)+SUMIF('[2]17PJ'!$B$10:$K$889,$A750,'[2]17PJ'!K$10:$K$889)</f>
        <v>#VALUE!</v>
      </c>
      <c r="AB750" s="118">
        <v>0</v>
      </c>
      <c r="AC750" s="118">
        <v>0</v>
      </c>
      <c r="AD750" s="117">
        <v>0</v>
      </c>
      <c r="AE750" s="116"/>
    </row>
    <row r="751" spans="1:31" s="105" customFormat="1" x14ac:dyDescent="0.25">
      <c r="A751" s="125">
        <v>491</v>
      </c>
      <c r="B751" s="125">
        <v>491095201</v>
      </c>
      <c r="C751" s="124" t="s">
        <v>295</v>
      </c>
      <c r="D751" s="125">
        <v>95</v>
      </c>
      <c r="E751" s="124" t="s">
        <v>296</v>
      </c>
      <c r="F751" s="125">
        <v>201</v>
      </c>
      <c r="G751" s="124" t="s">
        <v>17</v>
      </c>
      <c r="H751" s="118">
        <v>1.05</v>
      </c>
      <c r="I751" s="117">
        <v>12111</v>
      </c>
      <c r="J751" s="117">
        <v>202</v>
      </c>
      <c r="K751" s="117">
        <f t="shared" si="22"/>
        <v>0</v>
      </c>
      <c r="L751" s="117">
        <v>893</v>
      </c>
      <c r="M751" s="123">
        <f t="shared" si="23"/>
        <v>13206</v>
      </c>
      <c r="N751" s="110"/>
      <c r="O751" s="118">
        <v>0</v>
      </c>
      <c r="P751" s="118">
        <v>0</v>
      </c>
      <c r="Q751" s="122">
        <v>0.18</v>
      </c>
      <c r="R751" s="122">
        <v>7.7533854534599503E-2</v>
      </c>
      <c r="S751" s="121">
        <v>0</v>
      </c>
      <c r="T751" s="110"/>
      <c r="U751" s="120">
        <v>12929</v>
      </c>
      <c r="V751" s="120">
        <v>0</v>
      </c>
      <c r="W751" s="120">
        <v>0</v>
      </c>
      <c r="X751" s="120">
        <v>938</v>
      </c>
      <c r="Y751" s="120">
        <v>13867</v>
      </c>
      <c r="Z751" s="119" t="e">
        <f>SUMIF($A$10:$A$938,$A751,$Y$10:$Y$938)+SUMIF('[2]17PJ'!$B$10:$K$889,$A751,'[2]17PJ'!K$10:$K$889)</f>
        <v>#VALUE!</v>
      </c>
      <c r="AB751" s="118">
        <v>0</v>
      </c>
      <c r="AC751" s="118">
        <v>0</v>
      </c>
      <c r="AD751" s="117">
        <v>0</v>
      </c>
      <c r="AE751" s="116"/>
    </row>
    <row r="752" spans="1:31" s="105" customFormat="1" x14ac:dyDescent="0.25">
      <c r="A752" s="125">
        <v>491</v>
      </c>
      <c r="B752" s="125">
        <v>491095218</v>
      </c>
      <c r="C752" s="124" t="s">
        <v>295</v>
      </c>
      <c r="D752" s="125">
        <v>95</v>
      </c>
      <c r="E752" s="124" t="s">
        <v>296</v>
      </c>
      <c r="F752" s="125">
        <v>218</v>
      </c>
      <c r="G752" s="124" t="s">
        <v>193</v>
      </c>
      <c r="H752" s="118">
        <v>0.88</v>
      </c>
      <c r="I752" s="117">
        <v>9776</v>
      </c>
      <c r="J752" s="117">
        <v>3230</v>
      </c>
      <c r="K752" s="117">
        <f t="shared" si="22"/>
        <v>0</v>
      </c>
      <c r="L752" s="117">
        <v>893</v>
      </c>
      <c r="M752" s="123">
        <f t="shared" si="23"/>
        <v>13899</v>
      </c>
      <c r="N752" s="110"/>
      <c r="O752" s="118">
        <v>0</v>
      </c>
      <c r="P752" s="118">
        <v>0</v>
      </c>
      <c r="Q752" s="122">
        <v>0.09</v>
      </c>
      <c r="R752" s="122">
        <v>4.0541296305223004E-2</v>
      </c>
      <c r="S752" s="121">
        <v>0</v>
      </c>
      <c r="T752" s="110"/>
      <c r="U752" s="120">
        <v>11445</v>
      </c>
      <c r="V752" s="120">
        <v>0</v>
      </c>
      <c r="W752" s="120">
        <v>0</v>
      </c>
      <c r="X752" s="120">
        <v>786</v>
      </c>
      <c r="Y752" s="120">
        <v>12231</v>
      </c>
      <c r="Z752" s="119" t="e">
        <f>SUMIF($A$10:$A$938,$A752,$Y$10:$Y$938)+SUMIF('[2]17PJ'!$B$10:$K$889,$A752,'[2]17PJ'!K$10:$K$889)</f>
        <v>#VALUE!</v>
      </c>
      <c r="AB752" s="118">
        <v>0</v>
      </c>
      <c r="AC752" s="118">
        <v>0</v>
      </c>
      <c r="AD752" s="117">
        <v>0</v>
      </c>
      <c r="AE752" s="116"/>
    </row>
    <row r="753" spans="1:31" s="105" customFormat="1" x14ac:dyDescent="0.25">
      <c r="A753" s="125">
        <v>491</v>
      </c>
      <c r="B753" s="125">
        <v>491095273</v>
      </c>
      <c r="C753" s="124" t="s">
        <v>295</v>
      </c>
      <c r="D753" s="125">
        <v>95</v>
      </c>
      <c r="E753" s="124" t="s">
        <v>296</v>
      </c>
      <c r="F753" s="125">
        <v>273</v>
      </c>
      <c r="G753" s="124" t="s">
        <v>297</v>
      </c>
      <c r="H753" s="118">
        <v>5.08</v>
      </c>
      <c r="I753" s="117">
        <v>10413</v>
      </c>
      <c r="J753" s="117">
        <v>2767</v>
      </c>
      <c r="K753" s="117">
        <f t="shared" si="22"/>
        <v>0</v>
      </c>
      <c r="L753" s="117">
        <v>893</v>
      </c>
      <c r="M753" s="123">
        <f t="shared" si="23"/>
        <v>14073</v>
      </c>
      <c r="N753" s="110"/>
      <c r="O753" s="118">
        <v>0</v>
      </c>
      <c r="P753" s="118">
        <v>0</v>
      </c>
      <c r="Q753" s="122">
        <v>0.09</v>
      </c>
      <c r="R753" s="122">
        <v>3.0220097087904655E-3</v>
      </c>
      <c r="S753" s="121">
        <v>0</v>
      </c>
      <c r="T753" s="110"/>
      <c r="U753" s="120">
        <v>66954</v>
      </c>
      <c r="V753" s="120">
        <v>0</v>
      </c>
      <c r="W753" s="120">
        <v>0</v>
      </c>
      <c r="X753" s="120">
        <v>4536</v>
      </c>
      <c r="Y753" s="120">
        <v>71490</v>
      </c>
      <c r="Z753" s="119" t="e">
        <f>SUMIF($A$10:$A$938,$A753,$Y$10:$Y$938)+SUMIF('[2]17PJ'!$B$10:$K$889,$A753,'[2]17PJ'!K$10:$K$889)</f>
        <v>#VALUE!</v>
      </c>
      <c r="AB753" s="118">
        <v>0</v>
      </c>
      <c r="AC753" s="118">
        <v>0</v>
      </c>
      <c r="AD753" s="117">
        <v>0</v>
      </c>
      <c r="AE753" s="116"/>
    </row>
    <row r="754" spans="1:31" s="105" customFormat="1" x14ac:dyDescent="0.25">
      <c r="A754" s="125">
        <v>491</v>
      </c>
      <c r="B754" s="125">
        <v>491095292</v>
      </c>
      <c r="C754" s="124" t="s">
        <v>295</v>
      </c>
      <c r="D754" s="125">
        <v>95</v>
      </c>
      <c r="E754" s="124" t="s">
        <v>296</v>
      </c>
      <c r="F754" s="125">
        <v>292</v>
      </c>
      <c r="G754" s="124" t="s">
        <v>298</v>
      </c>
      <c r="H754" s="118">
        <v>7</v>
      </c>
      <c r="I754" s="117">
        <v>9892</v>
      </c>
      <c r="J754" s="117">
        <v>2050</v>
      </c>
      <c r="K754" s="117">
        <f t="shared" si="22"/>
        <v>0</v>
      </c>
      <c r="L754" s="117">
        <v>893</v>
      </c>
      <c r="M754" s="123">
        <f t="shared" si="23"/>
        <v>12835</v>
      </c>
      <c r="N754" s="110"/>
      <c r="O754" s="118">
        <v>0</v>
      </c>
      <c r="P754" s="118">
        <v>0</v>
      </c>
      <c r="Q754" s="122">
        <v>0.09</v>
      </c>
      <c r="R754" s="122">
        <v>3.4042691655887776E-3</v>
      </c>
      <c r="S754" s="121">
        <v>0</v>
      </c>
      <c r="T754" s="110"/>
      <c r="U754" s="120">
        <v>83594</v>
      </c>
      <c r="V754" s="120">
        <v>0</v>
      </c>
      <c r="W754" s="120">
        <v>0</v>
      </c>
      <c r="X754" s="120">
        <v>6251</v>
      </c>
      <c r="Y754" s="120">
        <v>89845</v>
      </c>
      <c r="Z754" s="119" t="e">
        <f>SUMIF($A$10:$A$938,$A754,$Y$10:$Y$938)+SUMIF('[2]17PJ'!$B$10:$K$889,$A754,'[2]17PJ'!K$10:$K$889)</f>
        <v>#VALUE!</v>
      </c>
      <c r="AB754" s="118">
        <v>0</v>
      </c>
      <c r="AC754" s="118">
        <v>0</v>
      </c>
      <c r="AD754" s="117">
        <v>0</v>
      </c>
      <c r="AE754" s="116"/>
    </row>
    <row r="755" spans="1:31" s="105" customFormat="1" x14ac:dyDescent="0.25">
      <c r="A755" s="125">
        <v>491</v>
      </c>
      <c r="B755" s="125">
        <v>491095331</v>
      </c>
      <c r="C755" s="124" t="s">
        <v>295</v>
      </c>
      <c r="D755" s="125">
        <v>95</v>
      </c>
      <c r="E755" s="124" t="s">
        <v>296</v>
      </c>
      <c r="F755" s="125">
        <v>331</v>
      </c>
      <c r="G755" s="124" t="s">
        <v>20</v>
      </c>
      <c r="H755" s="118">
        <v>19.91</v>
      </c>
      <c r="I755" s="117">
        <v>10502</v>
      </c>
      <c r="J755" s="117">
        <v>3725</v>
      </c>
      <c r="K755" s="117">
        <f t="shared" si="22"/>
        <v>0</v>
      </c>
      <c r="L755" s="117">
        <v>893</v>
      </c>
      <c r="M755" s="123">
        <f t="shared" si="23"/>
        <v>15120</v>
      </c>
      <c r="N755" s="110"/>
      <c r="O755" s="118">
        <v>0</v>
      </c>
      <c r="P755" s="118">
        <v>0</v>
      </c>
      <c r="Q755" s="122">
        <v>0.09</v>
      </c>
      <c r="R755" s="122">
        <v>1.6812408384238219E-2</v>
      </c>
      <c r="S755" s="121">
        <v>0</v>
      </c>
      <c r="T755" s="110"/>
      <c r="U755" s="120">
        <v>283259</v>
      </c>
      <c r="V755" s="120">
        <v>0</v>
      </c>
      <c r="W755" s="120">
        <v>0</v>
      </c>
      <c r="X755" s="120">
        <v>17779</v>
      </c>
      <c r="Y755" s="120">
        <v>301038</v>
      </c>
      <c r="Z755" s="119" t="e">
        <f>SUMIF($A$10:$A$938,$A755,$Y$10:$Y$938)+SUMIF('[2]17PJ'!$B$10:$K$889,$A755,'[2]17PJ'!K$10:$K$889)</f>
        <v>#VALUE!</v>
      </c>
      <c r="AB755" s="118">
        <v>0</v>
      </c>
      <c r="AC755" s="118">
        <v>0</v>
      </c>
      <c r="AD755" s="117">
        <v>0</v>
      </c>
      <c r="AE755" s="116"/>
    </row>
    <row r="756" spans="1:31" s="105" customFormat="1" x14ac:dyDescent="0.25">
      <c r="A756" s="125">
        <v>491</v>
      </c>
      <c r="B756" s="125">
        <v>491095650</v>
      </c>
      <c r="C756" s="124" t="s">
        <v>295</v>
      </c>
      <c r="D756" s="125">
        <v>95</v>
      </c>
      <c r="E756" s="124" t="s">
        <v>296</v>
      </c>
      <c r="F756" s="125">
        <v>650</v>
      </c>
      <c r="G756" s="124" t="s">
        <v>199</v>
      </c>
      <c r="H756" s="118">
        <v>1</v>
      </c>
      <c r="I756" s="117">
        <v>12631</v>
      </c>
      <c r="J756" s="117">
        <v>3567</v>
      </c>
      <c r="K756" s="117">
        <f t="shared" si="22"/>
        <v>0</v>
      </c>
      <c r="L756" s="117">
        <v>893</v>
      </c>
      <c r="M756" s="123">
        <f t="shared" si="23"/>
        <v>17091</v>
      </c>
      <c r="N756" s="110"/>
      <c r="O756" s="118">
        <v>0</v>
      </c>
      <c r="P756" s="118">
        <v>0</v>
      </c>
      <c r="Q756" s="122">
        <v>0.09</v>
      </c>
      <c r="R756" s="122">
        <v>7.7792918397568257E-4</v>
      </c>
      <c r="S756" s="121">
        <v>0</v>
      </c>
      <c r="T756" s="110"/>
      <c r="U756" s="120">
        <v>16198</v>
      </c>
      <c r="V756" s="120">
        <v>0</v>
      </c>
      <c r="W756" s="120">
        <v>0</v>
      </c>
      <c r="X756" s="120">
        <v>893</v>
      </c>
      <c r="Y756" s="120">
        <v>17091</v>
      </c>
      <c r="Z756" s="119" t="e">
        <f>SUMIF($A$10:$A$938,$A756,$Y$10:$Y$938)+SUMIF('[2]17PJ'!$B$10:$K$889,$A756,'[2]17PJ'!K$10:$K$889)</f>
        <v>#VALUE!</v>
      </c>
      <c r="AB756" s="118">
        <v>0</v>
      </c>
      <c r="AC756" s="118">
        <v>0</v>
      </c>
      <c r="AD756" s="117">
        <v>0</v>
      </c>
      <c r="AE756" s="116"/>
    </row>
    <row r="757" spans="1:31" s="105" customFormat="1" x14ac:dyDescent="0.25">
      <c r="A757" s="125">
        <v>491</v>
      </c>
      <c r="B757" s="125">
        <v>491095665</v>
      </c>
      <c r="C757" s="124" t="s">
        <v>295</v>
      </c>
      <c r="D757" s="125">
        <v>95</v>
      </c>
      <c r="E757" s="124" t="s">
        <v>296</v>
      </c>
      <c r="F757" s="125">
        <v>665</v>
      </c>
      <c r="G757" s="124" t="s">
        <v>278</v>
      </c>
      <c r="H757" s="118">
        <v>1</v>
      </c>
      <c r="I757" s="117">
        <v>9666</v>
      </c>
      <c r="J757" s="117">
        <v>1787</v>
      </c>
      <c r="K757" s="117">
        <f t="shared" si="22"/>
        <v>0</v>
      </c>
      <c r="L757" s="117">
        <v>893</v>
      </c>
      <c r="M757" s="123">
        <f t="shared" si="23"/>
        <v>12346</v>
      </c>
      <c r="N757" s="110"/>
      <c r="O757" s="118">
        <v>0</v>
      </c>
      <c r="P757" s="118">
        <v>0</v>
      </c>
      <c r="Q757" s="122">
        <v>0.09</v>
      </c>
      <c r="R757" s="122">
        <v>5.8283582183530514E-3</v>
      </c>
      <c r="S757" s="121">
        <v>0</v>
      </c>
      <c r="T757" s="110"/>
      <c r="U757" s="120">
        <v>11453</v>
      </c>
      <c r="V757" s="120">
        <v>0</v>
      </c>
      <c r="W757" s="120">
        <v>0</v>
      </c>
      <c r="X757" s="120">
        <v>893</v>
      </c>
      <c r="Y757" s="120">
        <v>12346</v>
      </c>
      <c r="Z757" s="119" t="e">
        <f>SUMIF($A$10:$A$938,$A757,$Y$10:$Y$938)+SUMIF('[2]17PJ'!$B$10:$K$889,$A757,'[2]17PJ'!K$10:$K$889)</f>
        <v>#VALUE!</v>
      </c>
      <c r="AB757" s="118">
        <v>0</v>
      </c>
      <c r="AC757" s="118">
        <v>0</v>
      </c>
      <c r="AD757" s="117">
        <v>0</v>
      </c>
      <c r="AE757" s="116"/>
    </row>
    <row r="758" spans="1:31" s="105" customFormat="1" x14ac:dyDescent="0.25">
      <c r="A758" s="125">
        <v>491</v>
      </c>
      <c r="B758" s="125">
        <v>491095763</v>
      </c>
      <c r="C758" s="124" t="s">
        <v>295</v>
      </c>
      <c r="D758" s="125">
        <v>95</v>
      </c>
      <c r="E758" s="124" t="s">
        <v>296</v>
      </c>
      <c r="F758" s="125">
        <v>763</v>
      </c>
      <c r="G758" s="124" t="s">
        <v>299</v>
      </c>
      <c r="H758" s="118">
        <v>2.85</v>
      </c>
      <c r="I758" s="117">
        <v>9794</v>
      </c>
      <c r="J758" s="117">
        <v>2549</v>
      </c>
      <c r="K758" s="117">
        <f t="shared" si="22"/>
        <v>0</v>
      </c>
      <c r="L758" s="117">
        <v>893</v>
      </c>
      <c r="M758" s="123">
        <f t="shared" si="23"/>
        <v>13236</v>
      </c>
      <c r="N758" s="110"/>
      <c r="O758" s="118">
        <v>0</v>
      </c>
      <c r="P758" s="118">
        <v>0</v>
      </c>
      <c r="Q758" s="122">
        <v>0.09</v>
      </c>
      <c r="R758" s="122">
        <v>3.5802117514394855E-3</v>
      </c>
      <c r="S758" s="121">
        <v>0</v>
      </c>
      <c r="T758" s="110"/>
      <c r="U758" s="120">
        <v>35178</v>
      </c>
      <c r="V758" s="120">
        <v>0</v>
      </c>
      <c r="W758" s="120">
        <v>0</v>
      </c>
      <c r="X758" s="120">
        <v>2545</v>
      </c>
      <c r="Y758" s="120">
        <v>37723</v>
      </c>
      <c r="Z758" s="119" t="e">
        <f>SUMIF($A$10:$A$938,$A758,$Y$10:$Y$938)+SUMIF('[2]17PJ'!$B$10:$K$889,$A758,'[2]17PJ'!K$10:$K$889)</f>
        <v>#VALUE!</v>
      </c>
      <c r="AB758" s="118">
        <v>0</v>
      </c>
      <c r="AC758" s="118">
        <v>0</v>
      </c>
      <c r="AD758" s="117">
        <v>0</v>
      </c>
      <c r="AE758" s="116"/>
    </row>
    <row r="759" spans="1:31" s="105" customFormat="1" x14ac:dyDescent="0.25">
      <c r="A759" s="125">
        <v>492</v>
      </c>
      <c r="B759" s="125">
        <v>492281137</v>
      </c>
      <c r="C759" s="124" t="s">
        <v>300</v>
      </c>
      <c r="D759" s="125">
        <v>281</v>
      </c>
      <c r="E759" s="124" t="s">
        <v>169</v>
      </c>
      <c r="F759" s="125">
        <v>137</v>
      </c>
      <c r="G759" s="124" t="s">
        <v>210</v>
      </c>
      <c r="H759" s="118">
        <v>3.46</v>
      </c>
      <c r="I759" s="117">
        <v>11795</v>
      </c>
      <c r="J759" s="117">
        <v>20</v>
      </c>
      <c r="K759" s="117">
        <f t="shared" si="22"/>
        <v>0</v>
      </c>
      <c r="L759" s="117">
        <v>893</v>
      </c>
      <c r="M759" s="123">
        <f t="shared" si="23"/>
        <v>12708</v>
      </c>
      <c r="N759" s="110"/>
      <c r="O759" s="118">
        <v>0</v>
      </c>
      <c r="P759" s="118">
        <v>0</v>
      </c>
      <c r="Q759" s="122">
        <v>0.18</v>
      </c>
      <c r="R759" s="122">
        <v>0.11736259389397866</v>
      </c>
      <c r="S759" s="121">
        <v>0</v>
      </c>
      <c r="T759" s="110"/>
      <c r="U759" s="120">
        <v>40880</v>
      </c>
      <c r="V759" s="120">
        <v>0</v>
      </c>
      <c r="W759" s="120">
        <v>0</v>
      </c>
      <c r="X759" s="120">
        <v>3089</v>
      </c>
      <c r="Y759" s="120">
        <v>43969</v>
      </c>
      <c r="Z759" s="119" t="e">
        <f>SUMIF($A$10:$A$938,$A759,$Y$10:$Y$938)+SUMIF('[2]17PJ'!$B$10:$K$889,$A759,'[2]17PJ'!K$10:$K$889)</f>
        <v>#VALUE!</v>
      </c>
      <c r="AB759" s="118">
        <v>0</v>
      </c>
      <c r="AC759" s="118">
        <v>0</v>
      </c>
      <c r="AD759" s="117">
        <v>0</v>
      </c>
      <c r="AE759" s="116"/>
    </row>
    <row r="760" spans="1:31" s="105" customFormat="1" x14ac:dyDescent="0.25">
      <c r="A760" s="125">
        <v>492</v>
      </c>
      <c r="B760" s="125">
        <v>492281281</v>
      </c>
      <c r="C760" s="124" t="s">
        <v>300</v>
      </c>
      <c r="D760" s="125">
        <v>281</v>
      </c>
      <c r="E760" s="124" t="s">
        <v>169</v>
      </c>
      <c r="F760" s="125">
        <v>281</v>
      </c>
      <c r="G760" s="124" t="s">
        <v>169</v>
      </c>
      <c r="H760" s="118">
        <v>353.14</v>
      </c>
      <c r="I760" s="117">
        <v>12118</v>
      </c>
      <c r="J760" s="117">
        <v>19</v>
      </c>
      <c r="K760" s="117">
        <f t="shared" si="22"/>
        <v>0</v>
      </c>
      <c r="L760" s="117">
        <v>893</v>
      </c>
      <c r="M760" s="123">
        <f t="shared" si="23"/>
        <v>13030</v>
      </c>
      <c r="N760" s="110"/>
      <c r="O760" s="118">
        <v>0</v>
      </c>
      <c r="P760" s="118">
        <v>0</v>
      </c>
      <c r="Q760" s="122">
        <v>0.18</v>
      </c>
      <c r="R760" s="122">
        <v>0.11309545177303622</v>
      </c>
      <c r="S760" s="121">
        <v>0</v>
      </c>
      <c r="T760" s="110"/>
      <c r="U760" s="120">
        <v>4286063</v>
      </c>
      <c r="V760" s="120">
        <v>0</v>
      </c>
      <c r="W760" s="120">
        <v>0</v>
      </c>
      <c r="X760" s="120">
        <v>315354</v>
      </c>
      <c r="Y760" s="120">
        <v>4601417</v>
      </c>
      <c r="Z760" s="119" t="e">
        <f>SUMIF($A$10:$A$938,$A760,$Y$10:$Y$938)+SUMIF('[2]17PJ'!$B$10:$K$889,$A760,'[2]17PJ'!K$10:$K$889)</f>
        <v>#VALUE!</v>
      </c>
      <c r="AB760" s="118">
        <v>0</v>
      </c>
      <c r="AC760" s="118">
        <v>0</v>
      </c>
      <c r="AD760" s="117">
        <v>0</v>
      </c>
      <c r="AE760" s="116"/>
    </row>
    <row r="761" spans="1:31" s="105" customFormat="1" x14ac:dyDescent="0.25">
      <c r="A761" s="125">
        <v>493</v>
      </c>
      <c r="B761" s="125">
        <v>493093035</v>
      </c>
      <c r="C761" s="124" t="s">
        <v>301</v>
      </c>
      <c r="D761" s="125">
        <v>93</v>
      </c>
      <c r="E761" s="124" t="s">
        <v>25</v>
      </c>
      <c r="F761" s="125">
        <v>35</v>
      </c>
      <c r="G761" s="124" t="s">
        <v>22</v>
      </c>
      <c r="H761" s="118">
        <v>34.68</v>
      </c>
      <c r="I761" s="117">
        <v>12569</v>
      </c>
      <c r="J761" s="117">
        <v>4419</v>
      </c>
      <c r="K761" s="117">
        <f t="shared" si="22"/>
        <v>0</v>
      </c>
      <c r="L761" s="117">
        <v>893</v>
      </c>
      <c r="M761" s="123">
        <f t="shared" si="23"/>
        <v>17881</v>
      </c>
      <c r="N761" s="110"/>
      <c r="O761" s="118">
        <v>1.5619401261437136</v>
      </c>
      <c r="P761" s="118">
        <v>0</v>
      </c>
      <c r="Q761" s="122">
        <v>0.18</v>
      </c>
      <c r="R761" s="122">
        <v>0.14456084490991788</v>
      </c>
      <c r="S761" s="121">
        <v>0</v>
      </c>
      <c r="T761" s="110"/>
      <c r="U761" s="120">
        <v>562614</v>
      </c>
      <c r="V761" s="120">
        <v>0</v>
      </c>
      <c r="W761" s="120">
        <v>0</v>
      </c>
      <c r="X761" s="120">
        <v>29580</v>
      </c>
      <c r="Y761" s="120">
        <v>592194</v>
      </c>
      <c r="Z761" s="119" t="e">
        <f>SUMIF($A$10:$A$938,$A761,$Y$10:$Y$938)+SUMIF('[2]17PJ'!$B$10:$K$889,$A761,'[2]17PJ'!K$10:$K$889)</f>
        <v>#VALUE!</v>
      </c>
      <c r="AB761" s="118">
        <v>3.76</v>
      </c>
      <c r="AC761" s="118">
        <v>0</v>
      </c>
      <c r="AD761" s="117">
        <v>0</v>
      </c>
      <c r="AE761" s="116"/>
    </row>
    <row r="762" spans="1:31" s="105" customFormat="1" x14ac:dyDescent="0.25">
      <c r="A762" s="125">
        <v>493</v>
      </c>
      <c r="B762" s="125">
        <v>493093049</v>
      </c>
      <c r="C762" s="124" t="s">
        <v>301</v>
      </c>
      <c r="D762" s="125">
        <v>93</v>
      </c>
      <c r="E762" s="124" t="s">
        <v>25</v>
      </c>
      <c r="F762" s="125">
        <v>49</v>
      </c>
      <c r="G762" s="124" t="s">
        <v>96</v>
      </c>
      <c r="H762" s="118">
        <v>1</v>
      </c>
      <c r="I762" s="117">
        <v>11741</v>
      </c>
      <c r="J762" s="117">
        <v>14859</v>
      </c>
      <c r="K762" s="117">
        <f t="shared" si="22"/>
        <v>0</v>
      </c>
      <c r="L762" s="117">
        <v>893</v>
      </c>
      <c r="M762" s="123">
        <f t="shared" si="23"/>
        <v>27493</v>
      </c>
      <c r="N762" s="110"/>
      <c r="O762" s="118">
        <v>4.5038642622367765E-2</v>
      </c>
      <c r="P762" s="118">
        <v>0</v>
      </c>
      <c r="Q762" s="122">
        <v>0.09</v>
      </c>
      <c r="R762" s="122">
        <v>6.8189522195801267E-2</v>
      </c>
      <c r="S762" s="121">
        <v>0</v>
      </c>
      <c r="T762" s="110"/>
      <c r="U762" s="120">
        <v>25402</v>
      </c>
      <c r="V762" s="120">
        <v>0</v>
      </c>
      <c r="W762" s="120">
        <v>0</v>
      </c>
      <c r="X762" s="120">
        <v>853</v>
      </c>
      <c r="Y762" s="120">
        <v>26255</v>
      </c>
      <c r="Z762" s="119" t="e">
        <f>SUMIF($A$10:$A$938,$A762,$Y$10:$Y$938)+SUMIF('[2]17PJ'!$B$10:$K$889,$A762,'[2]17PJ'!K$10:$K$889)</f>
        <v>#VALUE!</v>
      </c>
      <c r="AB762" s="118">
        <v>0</v>
      </c>
      <c r="AC762" s="118">
        <v>0</v>
      </c>
      <c r="AD762" s="117">
        <v>0</v>
      </c>
      <c r="AE762" s="116"/>
    </row>
    <row r="763" spans="1:31" s="105" customFormat="1" x14ac:dyDescent="0.25">
      <c r="A763" s="125">
        <v>493</v>
      </c>
      <c r="B763" s="125">
        <v>493093057</v>
      </c>
      <c r="C763" s="124" t="s">
        <v>301</v>
      </c>
      <c r="D763" s="125">
        <v>93</v>
      </c>
      <c r="E763" s="124" t="s">
        <v>25</v>
      </c>
      <c r="F763" s="125">
        <v>57</v>
      </c>
      <c r="G763" s="124" t="s">
        <v>23</v>
      </c>
      <c r="H763" s="118">
        <v>97.57</v>
      </c>
      <c r="I763" s="117">
        <v>12306</v>
      </c>
      <c r="J763" s="117">
        <v>626</v>
      </c>
      <c r="K763" s="117">
        <f t="shared" si="22"/>
        <v>0</v>
      </c>
      <c r="L763" s="117">
        <v>893</v>
      </c>
      <c r="M763" s="123">
        <f t="shared" si="23"/>
        <v>13825</v>
      </c>
      <c r="N763" s="110"/>
      <c r="O763" s="118">
        <v>4.3944203606644203</v>
      </c>
      <c r="P763" s="118">
        <v>0</v>
      </c>
      <c r="Q763" s="122">
        <v>0.18</v>
      </c>
      <c r="R763" s="122">
        <v>0.11752257884657875</v>
      </c>
      <c r="S763" s="121">
        <v>0</v>
      </c>
      <c r="T763" s="110"/>
      <c r="U763" s="120">
        <v>1204981</v>
      </c>
      <c r="V763" s="120">
        <v>0</v>
      </c>
      <c r="W763" s="120">
        <v>0</v>
      </c>
      <c r="X763" s="120">
        <v>83221</v>
      </c>
      <c r="Y763" s="120">
        <v>1288202</v>
      </c>
      <c r="Z763" s="119" t="e">
        <f>SUMIF($A$10:$A$938,$A763,$Y$10:$Y$938)+SUMIF('[2]17PJ'!$B$10:$K$889,$A763,'[2]17PJ'!K$10:$K$889)</f>
        <v>#VALUE!</v>
      </c>
      <c r="AB763" s="118">
        <v>4.43</v>
      </c>
      <c r="AC763" s="118">
        <v>0</v>
      </c>
      <c r="AD763" s="117">
        <v>0</v>
      </c>
      <c r="AE763" s="116"/>
    </row>
    <row r="764" spans="1:31" s="105" customFormat="1" x14ac:dyDescent="0.25">
      <c r="A764" s="125">
        <v>493</v>
      </c>
      <c r="B764" s="125">
        <v>493093093</v>
      </c>
      <c r="C764" s="124" t="s">
        <v>301</v>
      </c>
      <c r="D764" s="125">
        <v>93</v>
      </c>
      <c r="E764" s="124" t="s">
        <v>25</v>
      </c>
      <c r="F764" s="125">
        <v>93</v>
      </c>
      <c r="G764" s="124" t="s">
        <v>25</v>
      </c>
      <c r="H764" s="118">
        <v>51.140000000000008</v>
      </c>
      <c r="I764" s="117">
        <v>11171</v>
      </c>
      <c r="J764" s="117">
        <v>320</v>
      </c>
      <c r="K764" s="117">
        <f t="shared" si="22"/>
        <v>0</v>
      </c>
      <c r="L764" s="117">
        <v>893</v>
      </c>
      <c r="M764" s="123">
        <f t="shared" si="23"/>
        <v>12384</v>
      </c>
      <c r="N764" s="110"/>
      <c r="O764" s="118">
        <v>2.3032761837078861</v>
      </c>
      <c r="P764" s="118">
        <v>0</v>
      </c>
      <c r="Q764" s="122">
        <v>0.09</v>
      </c>
      <c r="R764" s="122">
        <v>8.9870379446020443E-2</v>
      </c>
      <c r="S764" s="121">
        <v>0</v>
      </c>
      <c r="T764" s="110"/>
      <c r="U764" s="120">
        <v>561164</v>
      </c>
      <c r="V764" s="120">
        <v>0</v>
      </c>
      <c r="W764" s="120">
        <v>0</v>
      </c>
      <c r="X764" s="120">
        <v>43621</v>
      </c>
      <c r="Y764" s="120">
        <v>604785</v>
      </c>
      <c r="Z764" s="119" t="e">
        <f>SUMIF($A$10:$A$938,$A764,$Y$10:$Y$938)+SUMIF('[2]17PJ'!$B$10:$K$889,$A764,'[2]17PJ'!K$10:$K$889)</f>
        <v>#VALUE!</v>
      </c>
      <c r="AB764" s="118">
        <v>1.6800000000000002</v>
      </c>
      <c r="AC764" s="118">
        <v>1.6800000000000002</v>
      </c>
      <c r="AD764" s="117">
        <v>19868</v>
      </c>
      <c r="AE764" s="116"/>
    </row>
    <row r="765" spans="1:31" s="105" customFormat="1" x14ac:dyDescent="0.25">
      <c r="A765" s="125">
        <v>493</v>
      </c>
      <c r="B765" s="125">
        <v>493093163</v>
      </c>
      <c r="C765" s="124" t="s">
        <v>301</v>
      </c>
      <c r="D765" s="125">
        <v>93</v>
      </c>
      <c r="E765" s="124" t="s">
        <v>25</v>
      </c>
      <c r="F765" s="125">
        <v>163</v>
      </c>
      <c r="G765" s="124" t="s">
        <v>27</v>
      </c>
      <c r="H765" s="118">
        <v>6.8</v>
      </c>
      <c r="I765" s="117">
        <v>13206</v>
      </c>
      <c r="J765" s="117">
        <v>558</v>
      </c>
      <c r="K765" s="117">
        <f t="shared" si="22"/>
        <v>0</v>
      </c>
      <c r="L765" s="117">
        <v>893</v>
      </c>
      <c r="M765" s="123">
        <f t="shared" si="23"/>
        <v>14657</v>
      </c>
      <c r="N765" s="110"/>
      <c r="O765" s="118">
        <v>0.30626276983210082</v>
      </c>
      <c r="P765" s="118">
        <v>0</v>
      </c>
      <c r="Q765" s="122">
        <v>0.18</v>
      </c>
      <c r="R765" s="122">
        <v>8.6929728917015628E-2</v>
      </c>
      <c r="S765" s="121">
        <v>0</v>
      </c>
      <c r="T765" s="110"/>
      <c r="U765" s="120">
        <v>89380</v>
      </c>
      <c r="V765" s="120">
        <v>0</v>
      </c>
      <c r="W765" s="120">
        <v>0</v>
      </c>
      <c r="X765" s="120">
        <v>5801</v>
      </c>
      <c r="Y765" s="120">
        <v>95181</v>
      </c>
      <c r="Z765" s="119" t="e">
        <f>SUMIF($A$10:$A$938,$A765,$Y$10:$Y$938)+SUMIF('[2]17PJ'!$B$10:$K$889,$A765,'[2]17PJ'!K$10:$K$889)</f>
        <v>#VALUE!</v>
      </c>
      <c r="AB765" s="118">
        <v>2</v>
      </c>
      <c r="AC765" s="118">
        <v>0</v>
      </c>
      <c r="AD765" s="117">
        <v>0</v>
      </c>
      <c r="AE765" s="116"/>
    </row>
    <row r="766" spans="1:31" s="105" customFormat="1" x14ac:dyDescent="0.25">
      <c r="A766" s="125">
        <v>493</v>
      </c>
      <c r="B766" s="125">
        <v>493093165</v>
      </c>
      <c r="C766" s="124" t="s">
        <v>301</v>
      </c>
      <c r="D766" s="125">
        <v>93</v>
      </c>
      <c r="E766" s="124" t="s">
        <v>25</v>
      </c>
      <c r="F766" s="125">
        <v>165</v>
      </c>
      <c r="G766" s="124" t="s">
        <v>28</v>
      </c>
      <c r="H766" s="118">
        <v>10.45</v>
      </c>
      <c r="I766" s="117">
        <v>11692</v>
      </c>
      <c r="J766" s="117">
        <v>638</v>
      </c>
      <c r="K766" s="117">
        <f t="shared" si="22"/>
        <v>0</v>
      </c>
      <c r="L766" s="117">
        <v>893</v>
      </c>
      <c r="M766" s="123">
        <f t="shared" si="23"/>
        <v>13223</v>
      </c>
      <c r="N766" s="110"/>
      <c r="O766" s="118">
        <v>0.47065381540374324</v>
      </c>
      <c r="P766" s="118">
        <v>0</v>
      </c>
      <c r="Q766" s="122">
        <v>9.8299999999999998E-2</v>
      </c>
      <c r="R766" s="122">
        <v>9.8201070211486718E-2</v>
      </c>
      <c r="S766" s="121">
        <v>0</v>
      </c>
      <c r="T766" s="110"/>
      <c r="U766" s="120">
        <v>123047</v>
      </c>
      <c r="V766" s="120">
        <v>0</v>
      </c>
      <c r="W766" s="120">
        <v>0</v>
      </c>
      <c r="X766" s="120">
        <v>8914</v>
      </c>
      <c r="Y766" s="120">
        <v>131961</v>
      </c>
      <c r="Z766" s="119" t="e">
        <f>SUMIF($A$10:$A$938,$A766,$Y$10:$Y$938)+SUMIF('[2]17PJ'!$B$10:$K$889,$A766,'[2]17PJ'!K$10:$K$889)</f>
        <v>#VALUE!</v>
      </c>
      <c r="AB766" s="118">
        <v>1</v>
      </c>
      <c r="AC766" s="118">
        <v>0</v>
      </c>
      <c r="AD766" s="117">
        <v>0</v>
      </c>
      <c r="AE766" s="116"/>
    </row>
    <row r="767" spans="1:31" s="105" customFormat="1" x14ac:dyDescent="0.25">
      <c r="A767" s="125">
        <v>493</v>
      </c>
      <c r="B767" s="125">
        <v>493093176</v>
      </c>
      <c r="C767" s="124" t="s">
        <v>301</v>
      </c>
      <c r="D767" s="125">
        <v>93</v>
      </c>
      <c r="E767" s="124" t="s">
        <v>25</v>
      </c>
      <c r="F767" s="125">
        <v>176</v>
      </c>
      <c r="G767" s="124" t="s">
        <v>29</v>
      </c>
      <c r="H767" s="118">
        <v>1.72</v>
      </c>
      <c r="I767" s="117">
        <v>11800</v>
      </c>
      <c r="J767" s="117">
        <v>3898</v>
      </c>
      <c r="K767" s="117">
        <f t="shared" si="22"/>
        <v>0</v>
      </c>
      <c r="L767" s="117">
        <v>893</v>
      </c>
      <c r="M767" s="123">
        <f t="shared" si="23"/>
        <v>16591</v>
      </c>
      <c r="N767" s="110"/>
      <c r="O767" s="118">
        <v>7.7466465310472549E-2</v>
      </c>
      <c r="P767" s="118">
        <v>0</v>
      </c>
      <c r="Q767" s="122">
        <v>0.09</v>
      </c>
      <c r="R767" s="122">
        <v>6.645275270560716E-2</v>
      </c>
      <c r="S767" s="121">
        <v>0</v>
      </c>
      <c r="T767" s="110"/>
      <c r="U767" s="120">
        <v>25785</v>
      </c>
      <c r="V767" s="120">
        <v>0</v>
      </c>
      <c r="W767" s="120">
        <v>0</v>
      </c>
      <c r="X767" s="120">
        <v>1467</v>
      </c>
      <c r="Y767" s="120">
        <v>27252</v>
      </c>
      <c r="Z767" s="119" t="e">
        <f>SUMIF($A$10:$A$938,$A767,$Y$10:$Y$938)+SUMIF('[2]17PJ'!$B$10:$K$889,$A767,'[2]17PJ'!K$10:$K$889)</f>
        <v>#VALUE!</v>
      </c>
      <c r="AB767" s="118">
        <v>0</v>
      </c>
      <c r="AC767" s="118">
        <v>0</v>
      </c>
      <c r="AD767" s="117">
        <v>0</v>
      </c>
      <c r="AE767" s="116"/>
    </row>
    <row r="768" spans="1:31" s="105" customFormat="1" x14ac:dyDescent="0.25">
      <c r="A768" s="125">
        <v>493</v>
      </c>
      <c r="B768" s="125">
        <v>493093248</v>
      </c>
      <c r="C768" s="124" t="s">
        <v>301</v>
      </c>
      <c r="D768" s="125">
        <v>93</v>
      </c>
      <c r="E768" s="124" t="s">
        <v>25</v>
      </c>
      <c r="F768" s="125">
        <v>248</v>
      </c>
      <c r="G768" s="124" t="s">
        <v>30</v>
      </c>
      <c r="H768" s="118">
        <v>19.940000000000001</v>
      </c>
      <c r="I768" s="117">
        <v>11965</v>
      </c>
      <c r="J768" s="117">
        <v>1183</v>
      </c>
      <c r="K768" s="117">
        <f t="shared" si="22"/>
        <v>0</v>
      </c>
      <c r="L768" s="117">
        <v>893</v>
      </c>
      <c r="M768" s="123">
        <f t="shared" si="23"/>
        <v>14041</v>
      </c>
      <c r="N768" s="110"/>
      <c r="O768" s="118">
        <v>0.89807053389001346</v>
      </c>
      <c r="P768" s="118">
        <v>0</v>
      </c>
      <c r="Q768" s="122">
        <v>0.09</v>
      </c>
      <c r="R768" s="122">
        <v>3.9140350816507199E-2</v>
      </c>
      <c r="S768" s="121">
        <v>0</v>
      </c>
      <c r="T768" s="110"/>
      <c r="U768" s="120">
        <v>250364</v>
      </c>
      <c r="V768" s="120">
        <v>0</v>
      </c>
      <c r="W768" s="120">
        <v>0</v>
      </c>
      <c r="X768" s="120">
        <v>17007</v>
      </c>
      <c r="Y768" s="120">
        <v>267371</v>
      </c>
      <c r="Z768" s="119" t="e">
        <f>SUMIF($A$10:$A$938,$A768,$Y$10:$Y$938)+SUMIF('[2]17PJ'!$B$10:$K$889,$A768,'[2]17PJ'!K$10:$K$889)</f>
        <v>#VALUE!</v>
      </c>
      <c r="AB768" s="118">
        <v>0</v>
      </c>
      <c r="AC768" s="118">
        <v>0</v>
      </c>
      <c r="AD768" s="117">
        <v>0</v>
      </c>
      <c r="AE768" s="116"/>
    </row>
    <row r="769" spans="1:31" s="105" customFormat="1" x14ac:dyDescent="0.25">
      <c r="A769" s="125">
        <v>493</v>
      </c>
      <c r="B769" s="125">
        <v>493093262</v>
      </c>
      <c r="C769" s="124" t="s">
        <v>301</v>
      </c>
      <c r="D769" s="125">
        <v>93</v>
      </c>
      <c r="E769" s="124" t="s">
        <v>25</v>
      </c>
      <c r="F769" s="125">
        <v>262</v>
      </c>
      <c r="G769" s="124" t="s">
        <v>31</v>
      </c>
      <c r="H769" s="118">
        <v>1</v>
      </c>
      <c r="I769" s="117">
        <v>10161</v>
      </c>
      <c r="J769" s="117">
        <v>4685</v>
      </c>
      <c r="K769" s="117">
        <f t="shared" si="22"/>
        <v>0</v>
      </c>
      <c r="L769" s="117">
        <v>893</v>
      </c>
      <c r="M769" s="123">
        <f t="shared" si="23"/>
        <v>15739</v>
      </c>
      <c r="N769" s="110"/>
      <c r="O769" s="118">
        <v>4.5038642622367765E-2</v>
      </c>
      <c r="P769" s="118">
        <v>0</v>
      </c>
      <c r="Q769" s="122">
        <v>0.09</v>
      </c>
      <c r="R769" s="122">
        <v>5.2966569410615699E-2</v>
      </c>
      <c r="S769" s="121">
        <v>0</v>
      </c>
      <c r="T769" s="110"/>
      <c r="U769" s="120">
        <v>14177</v>
      </c>
      <c r="V769" s="120">
        <v>0</v>
      </c>
      <c r="W769" s="120">
        <v>0</v>
      </c>
      <c r="X769" s="120">
        <v>853</v>
      </c>
      <c r="Y769" s="120">
        <v>15030</v>
      </c>
      <c r="Z769" s="119" t="e">
        <f>SUMIF($A$10:$A$938,$A769,$Y$10:$Y$938)+SUMIF('[2]17PJ'!$B$10:$K$889,$A769,'[2]17PJ'!K$10:$K$889)</f>
        <v>#VALUE!</v>
      </c>
      <c r="AB769" s="118">
        <v>0</v>
      </c>
      <c r="AC769" s="118">
        <v>0</v>
      </c>
      <c r="AD769" s="117">
        <v>0</v>
      </c>
      <c r="AE769" s="116"/>
    </row>
    <row r="770" spans="1:31" s="105" customFormat="1" x14ac:dyDescent="0.25">
      <c r="A770" s="125">
        <v>493</v>
      </c>
      <c r="B770" s="125">
        <v>493093274</v>
      </c>
      <c r="C770" s="124" t="s">
        <v>301</v>
      </c>
      <c r="D770" s="125">
        <v>93</v>
      </c>
      <c r="E770" s="124" t="s">
        <v>25</v>
      </c>
      <c r="F770" s="125">
        <v>274</v>
      </c>
      <c r="G770" s="124" t="s">
        <v>81</v>
      </c>
      <c r="H770" s="118">
        <v>0.84</v>
      </c>
      <c r="I770" s="117">
        <v>11980</v>
      </c>
      <c r="J770" s="117">
        <v>5792</v>
      </c>
      <c r="K770" s="117">
        <f t="shared" si="22"/>
        <v>0</v>
      </c>
      <c r="L770" s="117">
        <v>893</v>
      </c>
      <c r="M770" s="123">
        <f t="shared" si="23"/>
        <v>18665</v>
      </c>
      <c r="N770" s="110"/>
      <c r="O770" s="118">
        <v>3.7832459802788924E-2</v>
      </c>
      <c r="P770" s="118">
        <v>0</v>
      </c>
      <c r="Q770" s="122">
        <v>0.09</v>
      </c>
      <c r="R770" s="122">
        <v>7.8783261750433251E-2</v>
      </c>
      <c r="S770" s="121">
        <v>0</v>
      </c>
      <c r="T770" s="110"/>
      <c r="U770" s="120">
        <v>14256</v>
      </c>
      <c r="V770" s="120">
        <v>0</v>
      </c>
      <c r="W770" s="120">
        <v>0</v>
      </c>
      <c r="X770" s="120">
        <v>716</v>
      </c>
      <c r="Y770" s="120">
        <v>14972</v>
      </c>
      <c r="Z770" s="119" t="e">
        <f>SUMIF($A$10:$A$938,$A770,$Y$10:$Y$938)+SUMIF('[2]17PJ'!$B$10:$K$889,$A770,'[2]17PJ'!K$10:$K$889)</f>
        <v>#VALUE!</v>
      </c>
      <c r="AB770" s="118">
        <v>0</v>
      </c>
      <c r="AC770" s="118">
        <v>0</v>
      </c>
      <c r="AD770" s="117">
        <v>0</v>
      </c>
      <c r="AE770" s="116"/>
    </row>
    <row r="771" spans="1:31" s="105" customFormat="1" x14ac:dyDescent="0.25">
      <c r="A771" s="125">
        <v>494</v>
      </c>
      <c r="B771" s="125">
        <v>494093035</v>
      </c>
      <c r="C771" s="124" t="s">
        <v>302</v>
      </c>
      <c r="D771" s="125">
        <v>93</v>
      </c>
      <c r="E771" s="124" t="s">
        <v>25</v>
      </c>
      <c r="F771" s="125">
        <v>35</v>
      </c>
      <c r="G771" s="124" t="s">
        <v>22</v>
      </c>
      <c r="H771" s="118">
        <v>4</v>
      </c>
      <c r="I771" s="117">
        <v>12145</v>
      </c>
      <c r="J771" s="117">
        <v>4270</v>
      </c>
      <c r="K771" s="117">
        <f t="shared" si="22"/>
        <v>0</v>
      </c>
      <c r="L771" s="117">
        <v>893</v>
      </c>
      <c r="M771" s="123">
        <f t="shared" si="23"/>
        <v>17308</v>
      </c>
      <c r="N771" s="110"/>
      <c r="O771" s="118">
        <v>0</v>
      </c>
      <c r="P771" s="118">
        <v>0</v>
      </c>
      <c r="Q771" s="122">
        <v>0.18</v>
      </c>
      <c r="R771" s="122">
        <v>0.14456084490991788</v>
      </c>
      <c r="S771" s="121">
        <v>0</v>
      </c>
      <c r="T771" s="110"/>
      <c r="U771" s="120">
        <v>65660</v>
      </c>
      <c r="V771" s="120">
        <v>0</v>
      </c>
      <c r="W771" s="120">
        <v>0</v>
      </c>
      <c r="X771" s="120">
        <v>3572</v>
      </c>
      <c r="Y771" s="120">
        <v>69232</v>
      </c>
      <c r="Z771" s="119" t="e">
        <f>SUMIF($A$10:$A$938,$A771,$Y$10:$Y$938)+SUMIF('[2]17PJ'!$B$10:$K$889,$A771,'[2]17PJ'!K$10:$K$889)</f>
        <v>#VALUE!</v>
      </c>
      <c r="AB771" s="118">
        <v>0</v>
      </c>
      <c r="AC771" s="118">
        <v>0</v>
      </c>
      <c r="AD771" s="117">
        <v>0</v>
      </c>
      <c r="AE771" s="116"/>
    </row>
    <row r="772" spans="1:31" s="105" customFormat="1" x14ac:dyDescent="0.25">
      <c r="A772" s="125">
        <v>494</v>
      </c>
      <c r="B772" s="125">
        <v>494093049</v>
      </c>
      <c r="C772" s="124" t="s">
        <v>302</v>
      </c>
      <c r="D772" s="125">
        <v>93</v>
      </c>
      <c r="E772" s="124" t="s">
        <v>25</v>
      </c>
      <c r="F772" s="125">
        <v>49</v>
      </c>
      <c r="G772" s="124" t="s">
        <v>96</v>
      </c>
      <c r="H772" s="118">
        <v>0.12</v>
      </c>
      <c r="I772" s="117">
        <v>11741</v>
      </c>
      <c r="J772" s="117">
        <v>14859</v>
      </c>
      <c r="K772" s="117">
        <f t="shared" si="22"/>
        <v>0</v>
      </c>
      <c r="L772" s="117">
        <v>893</v>
      </c>
      <c r="M772" s="123">
        <f t="shared" si="23"/>
        <v>27493</v>
      </c>
      <c r="N772" s="110"/>
      <c r="O772" s="118">
        <v>0</v>
      </c>
      <c r="P772" s="118">
        <v>0</v>
      </c>
      <c r="Q772" s="122">
        <v>0.09</v>
      </c>
      <c r="R772" s="122">
        <v>6.8189522195801267E-2</v>
      </c>
      <c r="S772" s="121">
        <v>0</v>
      </c>
      <c r="T772" s="110"/>
      <c r="U772" s="120">
        <v>3192</v>
      </c>
      <c r="V772" s="120">
        <v>0</v>
      </c>
      <c r="W772" s="120">
        <v>0</v>
      </c>
      <c r="X772" s="120">
        <v>107</v>
      </c>
      <c r="Y772" s="120">
        <v>3299</v>
      </c>
      <c r="Z772" s="119" t="e">
        <f>SUMIF($A$10:$A$938,$A772,$Y$10:$Y$938)+SUMIF('[2]17PJ'!$B$10:$K$889,$A772,'[2]17PJ'!K$10:$K$889)</f>
        <v>#VALUE!</v>
      </c>
      <c r="AB772" s="118">
        <v>0</v>
      </c>
      <c r="AC772" s="118">
        <v>0</v>
      </c>
      <c r="AD772" s="117">
        <v>0</v>
      </c>
      <c r="AE772" s="116"/>
    </row>
    <row r="773" spans="1:31" s="105" customFormat="1" x14ac:dyDescent="0.25">
      <c r="A773" s="125">
        <v>494</v>
      </c>
      <c r="B773" s="125">
        <v>494093056</v>
      </c>
      <c r="C773" s="124" t="s">
        <v>302</v>
      </c>
      <c r="D773" s="125">
        <v>93</v>
      </c>
      <c r="E773" s="124" t="s">
        <v>25</v>
      </c>
      <c r="F773" s="125">
        <v>56</v>
      </c>
      <c r="G773" s="124" t="s">
        <v>153</v>
      </c>
      <c r="H773" s="118">
        <v>3</v>
      </c>
      <c r="I773" s="117">
        <v>10377</v>
      </c>
      <c r="J773" s="117">
        <v>4031</v>
      </c>
      <c r="K773" s="117">
        <f t="shared" si="22"/>
        <v>0</v>
      </c>
      <c r="L773" s="117">
        <v>893</v>
      </c>
      <c r="M773" s="123">
        <f t="shared" si="23"/>
        <v>15301</v>
      </c>
      <c r="N773" s="110"/>
      <c r="O773" s="118">
        <v>0</v>
      </c>
      <c r="P773" s="118">
        <v>0</v>
      </c>
      <c r="Q773" s="122">
        <v>0.09</v>
      </c>
      <c r="R773" s="122">
        <v>2.0474156589421796E-2</v>
      </c>
      <c r="S773" s="121">
        <v>0</v>
      </c>
      <c r="T773" s="110"/>
      <c r="U773" s="120">
        <v>43224</v>
      </c>
      <c r="V773" s="120">
        <v>0</v>
      </c>
      <c r="W773" s="120">
        <v>0</v>
      </c>
      <c r="X773" s="120">
        <v>2679</v>
      </c>
      <c r="Y773" s="120">
        <v>45903</v>
      </c>
      <c r="Z773" s="119" t="e">
        <f>SUMIF($A$10:$A$938,$A773,$Y$10:$Y$938)+SUMIF('[2]17PJ'!$B$10:$K$889,$A773,'[2]17PJ'!K$10:$K$889)</f>
        <v>#VALUE!</v>
      </c>
      <c r="AB773" s="118">
        <v>0</v>
      </c>
      <c r="AC773" s="118">
        <v>0</v>
      </c>
      <c r="AD773" s="117">
        <v>0</v>
      </c>
      <c r="AE773" s="116"/>
    </row>
    <row r="774" spans="1:31" s="105" customFormat="1" x14ac:dyDescent="0.25">
      <c r="A774" s="125">
        <v>494</v>
      </c>
      <c r="B774" s="125">
        <v>494093057</v>
      </c>
      <c r="C774" s="124" t="s">
        <v>302</v>
      </c>
      <c r="D774" s="125">
        <v>93</v>
      </c>
      <c r="E774" s="124" t="s">
        <v>25</v>
      </c>
      <c r="F774" s="125">
        <v>57</v>
      </c>
      <c r="G774" s="124" t="s">
        <v>23</v>
      </c>
      <c r="H774" s="118">
        <v>54.629999999999995</v>
      </c>
      <c r="I774" s="117">
        <v>12101</v>
      </c>
      <c r="J774" s="117">
        <v>616</v>
      </c>
      <c r="K774" s="117">
        <f t="shared" si="22"/>
        <v>0</v>
      </c>
      <c r="L774" s="117">
        <v>893</v>
      </c>
      <c r="M774" s="123">
        <f t="shared" si="23"/>
        <v>13610</v>
      </c>
      <c r="N774" s="110"/>
      <c r="O774" s="118">
        <v>0</v>
      </c>
      <c r="P774" s="118">
        <v>0</v>
      </c>
      <c r="Q774" s="122">
        <v>0.18</v>
      </c>
      <c r="R774" s="122">
        <v>0.11752257884657875</v>
      </c>
      <c r="S774" s="121">
        <v>0</v>
      </c>
      <c r="T774" s="110"/>
      <c r="U774" s="120">
        <v>694730</v>
      </c>
      <c r="V774" s="120">
        <v>0</v>
      </c>
      <c r="W774" s="120">
        <v>0</v>
      </c>
      <c r="X774" s="120">
        <v>48785</v>
      </c>
      <c r="Y774" s="120">
        <v>743515</v>
      </c>
      <c r="Z774" s="119" t="e">
        <f>SUMIF($A$10:$A$938,$A774,$Y$10:$Y$938)+SUMIF('[2]17PJ'!$B$10:$K$889,$A774,'[2]17PJ'!K$10:$K$889)</f>
        <v>#VALUE!</v>
      </c>
      <c r="AB774" s="118">
        <v>0</v>
      </c>
      <c r="AC774" s="118">
        <v>0</v>
      </c>
      <c r="AD774" s="117">
        <v>0</v>
      </c>
      <c r="AE774" s="116"/>
    </row>
    <row r="775" spans="1:31" s="105" customFormat="1" x14ac:dyDescent="0.25">
      <c r="A775" s="125">
        <v>494</v>
      </c>
      <c r="B775" s="125">
        <v>494093071</v>
      </c>
      <c r="C775" s="124" t="s">
        <v>302</v>
      </c>
      <c r="D775" s="125">
        <v>93</v>
      </c>
      <c r="E775" s="124" t="s">
        <v>25</v>
      </c>
      <c r="F775" s="125">
        <v>71</v>
      </c>
      <c r="G775" s="124" t="s">
        <v>24</v>
      </c>
      <c r="H775" s="118">
        <v>1.52</v>
      </c>
      <c r="I775" s="117">
        <v>9778</v>
      </c>
      <c r="J775" s="117">
        <v>5081</v>
      </c>
      <c r="K775" s="117">
        <f t="shared" si="22"/>
        <v>0</v>
      </c>
      <c r="L775" s="117">
        <v>893</v>
      </c>
      <c r="M775" s="123">
        <f t="shared" si="23"/>
        <v>15752</v>
      </c>
      <c r="N775" s="110"/>
      <c r="O775" s="118">
        <v>0</v>
      </c>
      <c r="P775" s="118">
        <v>0</v>
      </c>
      <c r="Q775" s="122">
        <v>0.09</v>
      </c>
      <c r="R775" s="122">
        <v>2.9605856688433292E-3</v>
      </c>
      <c r="S775" s="121">
        <v>0</v>
      </c>
      <c r="T775" s="110"/>
      <c r="U775" s="120">
        <v>22586</v>
      </c>
      <c r="V775" s="120">
        <v>0</v>
      </c>
      <c r="W775" s="120">
        <v>0</v>
      </c>
      <c r="X775" s="120">
        <v>1358</v>
      </c>
      <c r="Y775" s="120">
        <v>23944</v>
      </c>
      <c r="Z775" s="119" t="e">
        <f>SUMIF($A$10:$A$938,$A775,$Y$10:$Y$938)+SUMIF('[2]17PJ'!$B$10:$K$889,$A775,'[2]17PJ'!K$10:$K$889)</f>
        <v>#VALUE!</v>
      </c>
      <c r="AB775" s="118">
        <v>0</v>
      </c>
      <c r="AC775" s="118">
        <v>0</v>
      </c>
      <c r="AD775" s="117">
        <v>0</v>
      </c>
      <c r="AE775" s="116"/>
    </row>
    <row r="776" spans="1:31" s="105" customFormat="1" x14ac:dyDescent="0.25">
      <c r="A776" s="125">
        <v>494</v>
      </c>
      <c r="B776" s="125">
        <v>494093093</v>
      </c>
      <c r="C776" s="124" t="s">
        <v>302</v>
      </c>
      <c r="D776" s="125">
        <v>93</v>
      </c>
      <c r="E776" s="124" t="s">
        <v>25</v>
      </c>
      <c r="F776" s="125">
        <v>93</v>
      </c>
      <c r="G776" s="124" t="s">
        <v>25</v>
      </c>
      <c r="H776" s="118">
        <v>335.98000000000008</v>
      </c>
      <c r="I776" s="117">
        <v>11726</v>
      </c>
      <c r="J776" s="117">
        <v>336</v>
      </c>
      <c r="K776" s="117">
        <f t="shared" si="22"/>
        <v>0</v>
      </c>
      <c r="L776" s="117">
        <v>893</v>
      </c>
      <c r="M776" s="123">
        <f t="shared" si="23"/>
        <v>12955</v>
      </c>
      <c r="N776" s="110"/>
      <c r="O776" s="118">
        <v>0</v>
      </c>
      <c r="P776" s="118">
        <v>0</v>
      </c>
      <c r="Q776" s="122">
        <v>0.09</v>
      </c>
      <c r="R776" s="122">
        <v>8.9870379446020443E-2</v>
      </c>
      <c r="S776" s="121">
        <v>0</v>
      </c>
      <c r="T776" s="110"/>
      <c r="U776" s="120">
        <v>4052594</v>
      </c>
      <c r="V776" s="120">
        <v>0</v>
      </c>
      <c r="W776" s="120">
        <v>0</v>
      </c>
      <c r="X776" s="120">
        <v>300031</v>
      </c>
      <c r="Y776" s="120">
        <v>4352625</v>
      </c>
      <c r="Z776" s="119" t="e">
        <f>SUMIF($A$10:$A$938,$A776,$Y$10:$Y$938)+SUMIF('[2]17PJ'!$B$10:$K$889,$A776,'[2]17PJ'!K$10:$K$889)</f>
        <v>#VALUE!</v>
      </c>
      <c r="AB776" s="118">
        <v>68.180000000000007</v>
      </c>
      <c r="AC776" s="118">
        <v>30.09</v>
      </c>
      <c r="AD776" s="117">
        <v>389814</v>
      </c>
      <c r="AE776" s="116"/>
    </row>
    <row r="777" spans="1:31" s="105" customFormat="1" x14ac:dyDescent="0.25">
      <c r="A777" s="125">
        <v>494</v>
      </c>
      <c r="B777" s="125">
        <v>494093128</v>
      </c>
      <c r="C777" s="124" t="s">
        <v>302</v>
      </c>
      <c r="D777" s="125">
        <v>93</v>
      </c>
      <c r="E777" s="124" t="s">
        <v>25</v>
      </c>
      <c r="F777" s="125">
        <v>128</v>
      </c>
      <c r="G777" s="124" t="s">
        <v>110</v>
      </c>
      <c r="H777" s="118">
        <v>1</v>
      </c>
      <c r="I777" s="117">
        <v>10161</v>
      </c>
      <c r="J777" s="117">
        <v>517</v>
      </c>
      <c r="K777" s="117">
        <f t="shared" si="22"/>
        <v>0</v>
      </c>
      <c r="L777" s="117">
        <v>893</v>
      </c>
      <c r="M777" s="123">
        <f t="shared" si="23"/>
        <v>11571</v>
      </c>
      <c r="N777" s="110"/>
      <c r="O777" s="118">
        <v>0</v>
      </c>
      <c r="P777" s="118">
        <v>0</v>
      </c>
      <c r="Q777" s="122">
        <v>0.18</v>
      </c>
      <c r="R777" s="122">
        <v>3.3692444036885129E-2</v>
      </c>
      <c r="S777" s="121">
        <v>0</v>
      </c>
      <c r="T777" s="110"/>
      <c r="U777" s="120">
        <v>10678</v>
      </c>
      <c r="V777" s="120">
        <v>0</v>
      </c>
      <c r="W777" s="120">
        <v>0</v>
      </c>
      <c r="X777" s="120">
        <v>893</v>
      </c>
      <c r="Y777" s="120">
        <v>11571</v>
      </c>
      <c r="Z777" s="119" t="e">
        <f>SUMIF($A$10:$A$938,$A777,$Y$10:$Y$938)+SUMIF('[2]17PJ'!$B$10:$K$889,$A777,'[2]17PJ'!K$10:$K$889)</f>
        <v>#VALUE!</v>
      </c>
      <c r="AB777" s="118">
        <v>0</v>
      </c>
      <c r="AC777" s="118">
        <v>0</v>
      </c>
      <c r="AD777" s="117">
        <v>0</v>
      </c>
      <c r="AE777" s="116"/>
    </row>
    <row r="778" spans="1:31" s="105" customFormat="1" x14ac:dyDescent="0.25">
      <c r="A778" s="125">
        <v>494</v>
      </c>
      <c r="B778" s="125">
        <v>494093149</v>
      </c>
      <c r="C778" s="124" t="s">
        <v>302</v>
      </c>
      <c r="D778" s="125">
        <v>93</v>
      </c>
      <c r="E778" s="124" t="s">
        <v>25</v>
      </c>
      <c r="F778" s="125">
        <v>149</v>
      </c>
      <c r="G778" s="124" t="s">
        <v>103</v>
      </c>
      <c r="H778" s="118">
        <v>2</v>
      </c>
      <c r="I778" s="117">
        <v>12390</v>
      </c>
      <c r="J778" s="117">
        <v>15</v>
      </c>
      <c r="K778" s="117">
        <f t="shared" si="22"/>
        <v>0</v>
      </c>
      <c r="L778" s="117">
        <v>893</v>
      </c>
      <c r="M778" s="123">
        <f t="shared" si="23"/>
        <v>13298</v>
      </c>
      <c r="N778" s="110"/>
      <c r="O778" s="118">
        <v>0</v>
      </c>
      <c r="P778" s="118">
        <v>0</v>
      </c>
      <c r="Q778" s="122">
        <v>0.12985622607830993</v>
      </c>
      <c r="R778" s="122">
        <v>0.10032197054833102</v>
      </c>
      <c r="S778" s="121">
        <v>0</v>
      </c>
      <c r="T778" s="110"/>
      <c r="U778" s="120">
        <v>24810</v>
      </c>
      <c r="V778" s="120">
        <v>0</v>
      </c>
      <c r="W778" s="120">
        <v>0</v>
      </c>
      <c r="X778" s="120">
        <v>1786</v>
      </c>
      <c r="Y778" s="120">
        <v>26596</v>
      </c>
      <c r="Z778" s="119" t="e">
        <f>SUMIF($A$10:$A$938,$A778,$Y$10:$Y$938)+SUMIF('[2]17PJ'!$B$10:$K$889,$A778,'[2]17PJ'!K$10:$K$889)</f>
        <v>#VALUE!</v>
      </c>
      <c r="AB778" s="118">
        <v>0</v>
      </c>
      <c r="AC778" s="118">
        <v>0</v>
      </c>
      <c r="AD778" s="117">
        <v>0</v>
      </c>
      <c r="AE778" s="116"/>
    </row>
    <row r="779" spans="1:31" s="105" customFormat="1" x14ac:dyDescent="0.25">
      <c r="A779" s="125">
        <v>494</v>
      </c>
      <c r="B779" s="125">
        <v>494093163</v>
      </c>
      <c r="C779" s="124" t="s">
        <v>302</v>
      </c>
      <c r="D779" s="125">
        <v>93</v>
      </c>
      <c r="E779" s="124" t="s">
        <v>25</v>
      </c>
      <c r="F779" s="125">
        <v>163</v>
      </c>
      <c r="G779" s="124" t="s">
        <v>27</v>
      </c>
      <c r="H779" s="118">
        <v>4</v>
      </c>
      <c r="I779" s="117">
        <v>13817</v>
      </c>
      <c r="J779" s="117">
        <v>584</v>
      </c>
      <c r="K779" s="117">
        <f t="shared" ref="K779:K842" si="24">IFERROR(V779/H779,0)</f>
        <v>0</v>
      </c>
      <c r="L779" s="117">
        <v>893</v>
      </c>
      <c r="M779" s="123">
        <f t="shared" ref="M779:M842" si="25">SUM(I779:L779)</f>
        <v>15294</v>
      </c>
      <c r="N779" s="110"/>
      <c r="O779" s="118">
        <v>0</v>
      </c>
      <c r="P779" s="118">
        <v>0</v>
      </c>
      <c r="Q779" s="122">
        <v>0.18</v>
      </c>
      <c r="R779" s="122">
        <v>8.6929728917015628E-2</v>
      </c>
      <c r="S779" s="121">
        <v>0</v>
      </c>
      <c r="T779" s="110"/>
      <c r="U779" s="120">
        <v>57604</v>
      </c>
      <c r="V779" s="120">
        <v>0</v>
      </c>
      <c r="W779" s="120">
        <v>0</v>
      </c>
      <c r="X779" s="120">
        <v>3572</v>
      </c>
      <c r="Y779" s="120">
        <v>61176</v>
      </c>
      <c r="Z779" s="119" t="e">
        <f>SUMIF($A$10:$A$938,$A779,$Y$10:$Y$938)+SUMIF('[2]17PJ'!$B$10:$K$889,$A779,'[2]17PJ'!K$10:$K$889)</f>
        <v>#VALUE!</v>
      </c>
      <c r="AB779" s="118">
        <v>0</v>
      </c>
      <c r="AC779" s="118">
        <v>0</v>
      </c>
      <c r="AD779" s="117">
        <v>0</v>
      </c>
      <c r="AE779" s="116"/>
    </row>
    <row r="780" spans="1:31" s="105" customFormat="1" x14ac:dyDescent="0.25">
      <c r="A780" s="125">
        <v>494</v>
      </c>
      <c r="B780" s="125">
        <v>494093165</v>
      </c>
      <c r="C780" s="124" t="s">
        <v>302</v>
      </c>
      <c r="D780" s="125">
        <v>93</v>
      </c>
      <c r="E780" s="124" t="s">
        <v>25</v>
      </c>
      <c r="F780" s="125">
        <v>165</v>
      </c>
      <c r="G780" s="124" t="s">
        <v>28</v>
      </c>
      <c r="H780" s="118">
        <v>66.14</v>
      </c>
      <c r="I780" s="117">
        <v>11605</v>
      </c>
      <c r="J780" s="117">
        <v>633</v>
      </c>
      <c r="K780" s="117">
        <f t="shared" si="24"/>
        <v>0</v>
      </c>
      <c r="L780" s="117">
        <v>893</v>
      </c>
      <c r="M780" s="123">
        <f t="shared" si="25"/>
        <v>13131</v>
      </c>
      <c r="N780" s="110"/>
      <c r="O780" s="118">
        <v>0</v>
      </c>
      <c r="P780" s="118">
        <v>0</v>
      </c>
      <c r="Q780" s="122">
        <v>9.8299999999999998E-2</v>
      </c>
      <c r="R780" s="122">
        <v>9.8201070211486718E-2</v>
      </c>
      <c r="S780" s="121">
        <v>0</v>
      </c>
      <c r="T780" s="110"/>
      <c r="U780" s="120">
        <v>809420</v>
      </c>
      <c r="V780" s="120">
        <v>0</v>
      </c>
      <c r="W780" s="120">
        <v>0</v>
      </c>
      <c r="X780" s="120">
        <v>59064</v>
      </c>
      <c r="Y780" s="120">
        <v>868484</v>
      </c>
      <c r="Z780" s="119" t="e">
        <f>SUMIF($A$10:$A$938,$A780,$Y$10:$Y$938)+SUMIF('[2]17PJ'!$B$10:$K$889,$A780,'[2]17PJ'!K$10:$K$889)</f>
        <v>#VALUE!</v>
      </c>
      <c r="AB780" s="118">
        <v>26</v>
      </c>
      <c r="AC780" s="118">
        <v>0</v>
      </c>
      <c r="AD780" s="117">
        <v>0</v>
      </c>
      <c r="AE780" s="116"/>
    </row>
    <row r="781" spans="1:31" s="105" customFormat="1" x14ac:dyDescent="0.25">
      <c r="A781" s="125">
        <v>494</v>
      </c>
      <c r="B781" s="125">
        <v>494093176</v>
      </c>
      <c r="C781" s="124" t="s">
        <v>302</v>
      </c>
      <c r="D781" s="125">
        <v>93</v>
      </c>
      <c r="E781" s="124" t="s">
        <v>25</v>
      </c>
      <c r="F781" s="125">
        <v>176</v>
      </c>
      <c r="G781" s="124" t="s">
        <v>29</v>
      </c>
      <c r="H781" s="118">
        <v>13.56</v>
      </c>
      <c r="I781" s="117">
        <v>12417</v>
      </c>
      <c r="J781" s="117">
        <v>4102</v>
      </c>
      <c r="K781" s="117">
        <f t="shared" si="24"/>
        <v>0</v>
      </c>
      <c r="L781" s="117">
        <v>893</v>
      </c>
      <c r="M781" s="123">
        <f t="shared" si="25"/>
        <v>17412</v>
      </c>
      <c r="N781" s="110"/>
      <c r="O781" s="118">
        <v>0</v>
      </c>
      <c r="P781" s="118">
        <v>0</v>
      </c>
      <c r="Q781" s="122">
        <v>0.09</v>
      </c>
      <c r="R781" s="122">
        <v>6.645275270560716E-2</v>
      </c>
      <c r="S781" s="121">
        <v>0</v>
      </c>
      <c r="T781" s="110"/>
      <c r="U781" s="120">
        <v>223998</v>
      </c>
      <c r="V781" s="120">
        <v>0</v>
      </c>
      <c r="W781" s="120">
        <v>0</v>
      </c>
      <c r="X781" s="120">
        <v>12109</v>
      </c>
      <c r="Y781" s="120">
        <v>236107</v>
      </c>
      <c r="Z781" s="119" t="e">
        <f>SUMIF($A$10:$A$938,$A781,$Y$10:$Y$938)+SUMIF('[2]17PJ'!$B$10:$K$889,$A781,'[2]17PJ'!K$10:$K$889)</f>
        <v>#VALUE!</v>
      </c>
      <c r="AB781" s="118">
        <v>0</v>
      </c>
      <c r="AC781" s="118">
        <v>0</v>
      </c>
      <c r="AD781" s="117">
        <v>0</v>
      </c>
      <c r="AE781" s="116"/>
    </row>
    <row r="782" spans="1:31" s="105" customFormat="1" x14ac:dyDescent="0.25">
      <c r="A782" s="125">
        <v>494</v>
      </c>
      <c r="B782" s="125">
        <v>494093178</v>
      </c>
      <c r="C782" s="124" t="s">
        <v>302</v>
      </c>
      <c r="D782" s="125">
        <v>93</v>
      </c>
      <c r="E782" s="124" t="s">
        <v>25</v>
      </c>
      <c r="F782" s="125">
        <v>178</v>
      </c>
      <c r="G782" s="124" t="s">
        <v>241</v>
      </c>
      <c r="H782" s="118">
        <v>2</v>
      </c>
      <c r="I782" s="117">
        <v>9883</v>
      </c>
      <c r="J782" s="117">
        <v>1030</v>
      </c>
      <c r="K782" s="117">
        <f t="shared" si="24"/>
        <v>0</v>
      </c>
      <c r="L782" s="117">
        <v>893</v>
      </c>
      <c r="M782" s="123">
        <f t="shared" si="25"/>
        <v>11806</v>
      </c>
      <c r="N782" s="110"/>
      <c r="O782" s="118">
        <v>0</v>
      </c>
      <c r="P782" s="118">
        <v>0</v>
      </c>
      <c r="Q782" s="122">
        <v>0.09</v>
      </c>
      <c r="R782" s="122">
        <v>5.8677372275208833E-2</v>
      </c>
      <c r="S782" s="121">
        <v>0</v>
      </c>
      <c r="T782" s="110"/>
      <c r="U782" s="120">
        <v>21826</v>
      </c>
      <c r="V782" s="120">
        <v>0</v>
      </c>
      <c r="W782" s="120">
        <v>0</v>
      </c>
      <c r="X782" s="120">
        <v>1786</v>
      </c>
      <c r="Y782" s="120">
        <v>23612</v>
      </c>
      <c r="Z782" s="119" t="e">
        <f>SUMIF($A$10:$A$938,$A782,$Y$10:$Y$938)+SUMIF('[2]17PJ'!$B$10:$K$889,$A782,'[2]17PJ'!K$10:$K$889)</f>
        <v>#VALUE!</v>
      </c>
      <c r="AB782" s="118">
        <v>0</v>
      </c>
      <c r="AC782" s="118">
        <v>0</v>
      </c>
      <c r="AD782" s="117">
        <v>0</v>
      </c>
      <c r="AE782" s="116"/>
    </row>
    <row r="783" spans="1:31" s="105" customFormat="1" x14ac:dyDescent="0.25">
      <c r="A783" s="125">
        <v>494</v>
      </c>
      <c r="B783" s="125">
        <v>494093181</v>
      </c>
      <c r="C783" s="124" t="s">
        <v>302</v>
      </c>
      <c r="D783" s="125">
        <v>93</v>
      </c>
      <c r="E783" s="124" t="s">
        <v>25</v>
      </c>
      <c r="F783" s="125">
        <v>181</v>
      </c>
      <c r="G783" s="124" t="s">
        <v>105</v>
      </c>
      <c r="H783" s="118">
        <v>0.45</v>
      </c>
      <c r="I783" s="117">
        <v>10836</v>
      </c>
      <c r="J783" s="117">
        <v>731</v>
      </c>
      <c r="K783" s="117">
        <f t="shared" si="24"/>
        <v>0</v>
      </c>
      <c r="L783" s="117">
        <v>893</v>
      </c>
      <c r="M783" s="123">
        <f t="shared" si="25"/>
        <v>12460</v>
      </c>
      <c r="N783" s="110"/>
      <c r="O783" s="118">
        <v>0</v>
      </c>
      <c r="P783" s="118">
        <v>0</v>
      </c>
      <c r="Q783" s="122">
        <v>0.09</v>
      </c>
      <c r="R783" s="122">
        <v>1.5623145980024853E-2</v>
      </c>
      <c r="S783" s="121">
        <v>0</v>
      </c>
      <c r="T783" s="110"/>
      <c r="U783" s="120">
        <v>5205</v>
      </c>
      <c r="V783" s="120">
        <v>0</v>
      </c>
      <c r="W783" s="120">
        <v>0</v>
      </c>
      <c r="X783" s="120">
        <v>402</v>
      </c>
      <c r="Y783" s="120">
        <v>5607</v>
      </c>
      <c r="Z783" s="119" t="e">
        <f>SUMIF($A$10:$A$938,$A783,$Y$10:$Y$938)+SUMIF('[2]17PJ'!$B$10:$K$889,$A783,'[2]17PJ'!K$10:$K$889)</f>
        <v>#VALUE!</v>
      </c>
      <c r="AB783" s="118">
        <v>0</v>
      </c>
      <c r="AC783" s="118">
        <v>0</v>
      </c>
      <c r="AD783" s="117">
        <v>0</v>
      </c>
      <c r="AE783" s="116"/>
    </row>
    <row r="784" spans="1:31" s="105" customFormat="1" x14ac:dyDescent="0.25">
      <c r="A784" s="125">
        <v>494</v>
      </c>
      <c r="B784" s="125">
        <v>494093248</v>
      </c>
      <c r="C784" s="124" t="s">
        <v>302</v>
      </c>
      <c r="D784" s="125">
        <v>93</v>
      </c>
      <c r="E784" s="124" t="s">
        <v>25</v>
      </c>
      <c r="F784" s="125">
        <v>248</v>
      </c>
      <c r="G784" s="124" t="s">
        <v>30</v>
      </c>
      <c r="H784" s="118">
        <v>165.13</v>
      </c>
      <c r="I784" s="117">
        <v>11894</v>
      </c>
      <c r="J784" s="117">
        <v>1176</v>
      </c>
      <c r="K784" s="117">
        <f t="shared" si="24"/>
        <v>0</v>
      </c>
      <c r="L784" s="117">
        <v>893</v>
      </c>
      <c r="M784" s="123">
        <f t="shared" si="25"/>
        <v>13963</v>
      </c>
      <c r="N784" s="110"/>
      <c r="O784" s="118">
        <v>0</v>
      </c>
      <c r="P784" s="118">
        <v>0</v>
      </c>
      <c r="Q784" s="122">
        <v>0.09</v>
      </c>
      <c r="R784" s="122">
        <v>3.9140350816507199E-2</v>
      </c>
      <c r="S784" s="121">
        <v>0</v>
      </c>
      <c r="T784" s="110"/>
      <c r="U784" s="120">
        <v>2158251</v>
      </c>
      <c r="V784" s="120">
        <v>0</v>
      </c>
      <c r="W784" s="120">
        <v>0</v>
      </c>
      <c r="X784" s="120">
        <v>147463</v>
      </c>
      <c r="Y784" s="120">
        <v>2305714</v>
      </c>
      <c r="Z784" s="119" t="e">
        <f>SUMIF($A$10:$A$938,$A784,$Y$10:$Y$938)+SUMIF('[2]17PJ'!$B$10:$K$889,$A784,'[2]17PJ'!K$10:$K$889)</f>
        <v>#VALUE!</v>
      </c>
      <c r="AB784" s="118">
        <v>0</v>
      </c>
      <c r="AC784" s="118">
        <v>0</v>
      </c>
      <c r="AD784" s="117">
        <v>0</v>
      </c>
      <c r="AE784" s="116"/>
    </row>
    <row r="785" spans="1:31" s="105" customFormat="1" x14ac:dyDescent="0.25">
      <c r="A785" s="125">
        <v>494</v>
      </c>
      <c r="B785" s="125">
        <v>494093258</v>
      </c>
      <c r="C785" s="124" t="s">
        <v>302</v>
      </c>
      <c r="D785" s="125">
        <v>93</v>
      </c>
      <c r="E785" s="124" t="s">
        <v>25</v>
      </c>
      <c r="F785" s="125">
        <v>258</v>
      </c>
      <c r="G785" s="124" t="s">
        <v>97</v>
      </c>
      <c r="H785" s="118">
        <v>0.16</v>
      </c>
      <c r="I785" s="117">
        <v>11631</v>
      </c>
      <c r="J785" s="117">
        <v>3713</v>
      </c>
      <c r="K785" s="117">
        <f t="shared" si="24"/>
        <v>0</v>
      </c>
      <c r="L785" s="117">
        <v>893</v>
      </c>
      <c r="M785" s="123">
        <f t="shared" si="25"/>
        <v>16237</v>
      </c>
      <c r="N785" s="110"/>
      <c r="O785" s="118">
        <v>0</v>
      </c>
      <c r="P785" s="118">
        <v>0</v>
      </c>
      <c r="Q785" s="122">
        <v>0.18</v>
      </c>
      <c r="R785" s="122">
        <v>8.7712818209417828E-2</v>
      </c>
      <c r="S785" s="121">
        <v>0</v>
      </c>
      <c r="T785" s="110"/>
      <c r="U785" s="120">
        <v>2455</v>
      </c>
      <c r="V785" s="120">
        <v>0</v>
      </c>
      <c r="W785" s="120">
        <v>0</v>
      </c>
      <c r="X785" s="120">
        <v>143</v>
      </c>
      <c r="Y785" s="120">
        <v>2598</v>
      </c>
      <c r="Z785" s="119" t="e">
        <f>SUMIF($A$10:$A$938,$A785,$Y$10:$Y$938)+SUMIF('[2]17PJ'!$B$10:$K$889,$A785,'[2]17PJ'!K$10:$K$889)</f>
        <v>#VALUE!</v>
      </c>
      <c r="AB785" s="118">
        <v>0</v>
      </c>
      <c r="AC785" s="118">
        <v>0</v>
      </c>
      <c r="AD785" s="117">
        <v>0</v>
      </c>
      <c r="AE785" s="116"/>
    </row>
    <row r="786" spans="1:31" s="105" customFormat="1" x14ac:dyDescent="0.25">
      <c r="A786" s="125">
        <v>494</v>
      </c>
      <c r="B786" s="125">
        <v>494093262</v>
      </c>
      <c r="C786" s="124" t="s">
        <v>302</v>
      </c>
      <c r="D786" s="125">
        <v>93</v>
      </c>
      <c r="E786" s="124" t="s">
        <v>25</v>
      </c>
      <c r="F786" s="125">
        <v>262</v>
      </c>
      <c r="G786" s="124" t="s">
        <v>31</v>
      </c>
      <c r="H786" s="118">
        <v>10.5</v>
      </c>
      <c r="I786" s="117">
        <v>10457</v>
      </c>
      <c r="J786" s="117">
        <v>4821</v>
      </c>
      <c r="K786" s="117">
        <f t="shared" si="24"/>
        <v>0</v>
      </c>
      <c r="L786" s="117">
        <v>893</v>
      </c>
      <c r="M786" s="123">
        <f t="shared" si="25"/>
        <v>16171</v>
      </c>
      <c r="N786" s="110"/>
      <c r="O786" s="118">
        <v>0</v>
      </c>
      <c r="P786" s="118">
        <v>0</v>
      </c>
      <c r="Q786" s="122">
        <v>0.09</v>
      </c>
      <c r="R786" s="122">
        <v>5.2966569410615699E-2</v>
      </c>
      <c r="S786" s="121">
        <v>0</v>
      </c>
      <c r="T786" s="110"/>
      <c r="U786" s="120">
        <v>160419</v>
      </c>
      <c r="V786" s="120">
        <v>0</v>
      </c>
      <c r="W786" s="120">
        <v>0</v>
      </c>
      <c r="X786" s="120">
        <v>9377</v>
      </c>
      <c r="Y786" s="120">
        <v>169796</v>
      </c>
      <c r="Z786" s="119" t="e">
        <f>SUMIF($A$10:$A$938,$A786,$Y$10:$Y$938)+SUMIF('[2]17PJ'!$B$10:$K$889,$A786,'[2]17PJ'!K$10:$K$889)</f>
        <v>#VALUE!</v>
      </c>
      <c r="AB786" s="118">
        <v>0</v>
      </c>
      <c r="AC786" s="118">
        <v>0</v>
      </c>
      <c r="AD786" s="117">
        <v>0</v>
      </c>
      <c r="AE786" s="116"/>
    </row>
    <row r="787" spans="1:31" s="105" customFormat="1" x14ac:dyDescent="0.25">
      <c r="A787" s="125">
        <v>494</v>
      </c>
      <c r="B787" s="125">
        <v>494093274</v>
      </c>
      <c r="C787" s="124" t="s">
        <v>302</v>
      </c>
      <c r="D787" s="125">
        <v>93</v>
      </c>
      <c r="E787" s="124" t="s">
        <v>25</v>
      </c>
      <c r="F787" s="125">
        <v>274</v>
      </c>
      <c r="G787" s="124" t="s">
        <v>81</v>
      </c>
      <c r="H787" s="118">
        <v>0.15000000000000002</v>
      </c>
      <c r="I787" s="117">
        <v>11980</v>
      </c>
      <c r="J787" s="117">
        <v>5792</v>
      </c>
      <c r="K787" s="117">
        <f t="shared" si="24"/>
        <v>0</v>
      </c>
      <c r="L787" s="117">
        <v>893</v>
      </c>
      <c r="M787" s="123">
        <f t="shared" si="25"/>
        <v>18665</v>
      </c>
      <c r="N787" s="110"/>
      <c r="O787" s="118">
        <v>0</v>
      </c>
      <c r="P787" s="118">
        <v>0</v>
      </c>
      <c r="Q787" s="122">
        <v>0.09</v>
      </c>
      <c r="R787" s="122">
        <v>7.8783261750433251E-2</v>
      </c>
      <c r="S787" s="121">
        <v>0</v>
      </c>
      <c r="T787" s="110"/>
      <c r="U787" s="120">
        <v>2667</v>
      </c>
      <c r="V787" s="120">
        <v>0</v>
      </c>
      <c r="W787" s="120">
        <v>0</v>
      </c>
      <c r="X787" s="120">
        <v>135</v>
      </c>
      <c r="Y787" s="120">
        <v>2802</v>
      </c>
      <c r="Z787" s="119" t="e">
        <f>SUMIF($A$10:$A$938,$A787,$Y$10:$Y$938)+SUMIF('[2]17PJ'!$B$10:$K$889,$A787,'[2]17PJ'!K$10:$K$889)</f>
        <v>#VALUE!</v>
      </c>
      <c r="AB787" s="118">
        <v>0</v>
      </c>
      <c r="AC787" s="118">
        <v>0</v>
      </c>
      <c r="AD787" s="117">
        <v>0</v>
      </c>
      <c r="AE787" s="116"/>
    </row>
    <row r="788" spans="1:31" s="105" customFormat="1" x14ac:dyDescent="0.25">
      <c r="A788" s="125">
        <v>494</v>
      </c>
      <c r="B788" s="125">
        <v>494093284</v>
      </c>
      <c r="C788" s="124" t="s">
        <v>302</v>
      </c>
      <c r="D788" s="125">
        <v>93</v>
      </c>
      <c r="E788" s="124" t="s">
        <v>25</v>
      </c>
      <c r="F788" s="125">
        <v>284</v>
      </c>
      <c r="G788" s="124" t="s">
        <v>163</v>
      </c>
      <c r="H788" s="118">
        <v>2</v>
      </c>
      <c r="I788" s="117">
        <v>15163</v>
      </c>
      <c r="J788" s="117">
        <v>5162</v>
      </c>
      <c r="K788" s="117">
        <f t="shared" si="24"/>
        <v>0</v>
      </c>
      <c r="L788" s="117">
        <v>893</v>
      </c>
      <c r="M788" s="123">
        <f t="shared" si="25"/>
        <v>21218</v>
      </c>
      <c r="N788" s="110"/>
      <c r="O788" s="118">
        <v>0</v>
      </c>
      <c r="P788" s="118">
        <v>0</v>
      </c>
      <c r="Q788" s="122">
        <v>0.09</v>
      </c>
      <c r="R788" s="122">
        <v>2.6974727649085161E-2</v>
      </c>
      <c r="S788" s="121">
        <v>0</v>
      </c>
      <c r="T788" s="110"/>
      <c r="U788" s="120">
        <v>40650</v>
      </c>
      <c r="V788" s="120">
        <v>0</v>
      </c>
      <c r="W788" s="120">
        <v>0</v>
      </c>
      <c r="X788" s="120">
        <v>1786</v>
      </c>
      <c r="Y788" s="120">
        <v>42436</v>
      </c>
      <c r="Z788" s="119" t="e">
        <f>SUMIF($A$10:$A$938,$A788,$Y$10:$Y$938)+SUMIF('[2]17PJ'!$B$10:$K$889,$A788,'[2]17PJ'!K$10:$K$889)</f>
        <v>#VALUE!</v>
      </c>
      <c r="AB788" s="118">
        <v>0</v>
      </c>
      <c r="AC788" s="118">
        <v>0</v>
      </c>
      <c r="AD788" s="117">
        <v>0</v>
      </c>
      <c r="AE788" s="116"/>
    </row>
    <row r="789" spans="1:31" s="105" customFormat="1" x14ac:dyDescent="0.25">
      <c r="A789" s="125">
        <v>494</v>
      </c>
      <c r="B789" s="125">
        <v>494093293</v>
      </c>
      <c r="C789" s="124" t="s">
        <v>302</v>
      </c>
      <c r="D789" s="125">
        <v>93</v>
      </c>
      <c r="E789" s="124" t="s">
        <v>25</v>
      </c>
      <c r="F789" s="125">
        <v>293</v>
      </c>
      <c r="G789" s="124" t="s">
        <v>45</v>
      </c>
      <c r="H789" s="118">
        <v>3</v>
      </c>
      <c r="I789" s="117">
        <v>12748</v>
      </c>
      <c r="J789" s="117">
        <v>1095</v>
      </c>
      <c r="K789" s="117">
        <f t="shared" si="24"/>
        <v>0</v>
      </c>
      <c r="L789" s="117">
        <v>893</v>
      </c>
      <c r="M789" s="123">
        <f t="shared" si="25"/>
        <v>14736</v>
      </c>
      <c r="N789" s="110"/>
      <c r="O789" s="118">
        <v>0</v>
      </c>
      <c r="P789" s="118">
        <v>0</v>
      </c>
      <c r="Q789" s="122">
        <v>0.18</v>
      </c>
      <c r="R789" s="122">
        <v>3.4719512741899256E-3</v>
      </c>
      <c r="S789" s="121">
        <v>0</v>
      </c>
      <c r="T789" s="110"/>
      <c r="U789" s="120">
        <v>41529</v>
      </c>
      <c r="V789" s="120">
        <v>0</v>
      </c>
      <c r="W789" s="120">
        <v>0</v>
      </c>
      <c r="X789" s="120">
        <v>2679</v>
      </c>
      <c r="Y789" s="120">
        <v>44208</v>
      </c>
      <c r="Z789" s="119" t="e">
        <f>SUMIF($A$10:$A$938,$A789,$Y$10:$Y$938)+SUMIF('[2]17PJ'!$B$10:$K$889,$A789,'[2]17PJ'!K$10:$K$889)</f>
        <v>#VALUE!</v>
      </c>
      <c r="AB789" s="118">
        <v>0</v>
      </c>
      <c r="AC789" s="118">
        <v>0</v>
      </c>
      <c r="AD789" s="117">
        <v>0</v>
      </c>
      <c r="AE789" s="116"/>
    </row>
    <row r="790" spans="1:31" s="105" customFormat="1" x14ac:dyDescent="0.25">
      <c r="A790" s="125">
        <v>496</v>
      </c>
      <c r="B790" s="125">
        <v>496201003</v>
      </c>
      <c r="C790" s="124" t="s">
        <v>304</v>
      </c>
      <c r="D790" s="125">
        <v>201</v>
      </c>
      <c r="E790" s="124" t="s">
        <v>17</v>
      </c>
      <c r="F790" s="125">
        <v>3</v>
      </c>
      <c r="G790" s="124" t="s">
        <v>367</v>
      </c>
      <c r="H790" s="118">
        <v>0.1</v>
      </c>
      <c r="I790" s="117">
        <v>9700</v>
      </c>
      <c r="J790" s="117">
        <v>1967</v>
      </c>
      <c r="K790" s="117">
        <f t="shared" si="24"/>
        <v>0</v>
      </c>
      <c r="L790" s="117">
        <v>893</v>
      </c>
      <c r="M790" s="123">
        <f t="shared" si="25"/>
        <v>12560</v>
      </c>
      <c r="N790" s="110"/>
      <c r="O790" s="118">
        <v>1.0782471065387145E-3</v>
      </c>
      <c r="P790" s="118">
        <v>0</v>
      </c>
      <c r="Q790" s="122">
        <v>0.09</v>
      </c>
      <c r="R790" s="122">
        <v>8.0466593694786975E-5</v>
      </c>
      <c r="S790" s="121">
        <v>0</v>
      </c>
      <c r="T790" s="110"/>
      <c r="U790" s="120">
        <v>1154</v>
      </c>
      <c r="V790" s="120">
        <v>0</v>
      </c>
      <c r="W790" s="120">
        <v>0</v>
      </c>
      <c r="X790" s="120">
        <v>88</v>
      </c>
      <c r="Y790" s="120">
        <v>1242</v>
      </c>
      <c r="Z790" s="119" t="e">
        <f>SUMIF($A$10:$A$938,$A790,$Y$10:$Y$938)+SUMIF('[2]17PJ'!$B$10:$K$889,$A790,'[2]17PJ'!K$10:$K$889)</f>
        <v>#VALUE!</v>
      </c>
      <c r="AB790" s="118">
        <v>0</v>
      </c>
      <c r="AC790" s="118">
        <v>0</v>
      </c>
      <c r="AD790" s="117">
        <v>0</v>
      </c>
      <c r="AE790" s="116"/>
    </row>
    <row r="791" spans="1:31" s="105" customFormat="1" x14ac:dyDescent="0.25">
      <c r="A791" s="125">
        <v>496</v>
      </c>
      <c r="B791" s="125">
        <v>496201072</v>
      </c>
      <c r="C791" s="124" t="s">
        <v>304</v>
      </c>
      <c r="D791" s="125">
        <v>201</v>
      </c>
      <c r="E791" s="124" t="s">
        <v>17</v>
      </c>
      <c r="F791" s="125">
        <v>72</v>
      </c>
      <c r="G791" s="124" t="s">
        <v>18</v>
      </c>
      <c r="H791" s="118">
        <v>4.8</v>
      </c>
      <c r="I791" s="117">
        <v>10374</v>
      </c>
      <c r="J791" s="117">
        <v>2457</v>
      </c>
      <c r="K791" s="117">
        <f t="shared" si="24"/>
        <v>0</v>
      </c>
      <c r="L791" s="117">
        <v>893</v>
      </c>
      <c r="M791" s="123">
        <f t="shared" si="25"/>
        <v>13724</v>
      </c>
      <c r="N791" s="110"/>
      <c r="O791" s="118">
        <v>5.1755861113858298E-2</v>
      </c>
      <c r="P791" s="118">
        <v>0</v>
      </c>
      <c r="Q791" s="122">
        <v>0.09</v>
      </c>
      <c r="R791" s="122">
        <v>2.5479357059066247E-3</v>
      </c>
      <c r="S791" s="121">
        <v>0</v>
      </c>
      <c r="T791" s="110"/>
      <c r="U791" s="120">
        <v>60925</v>
      </c>
      <c r="V791" s="120">
        <v>0</v>
      </c>
      <c r="W791" s="120">
        <v>0</v>
      </c>
      <c r="X791" s="120">
        <v>4239</v>
      </c>
      <c r="Y791" s="120">
        <v>65164</v>
      </c>
      <c r="Z791" s="119" t="e">
        <f>SUMIF($A$10:$A$938,$A791,$Y$10:$Y$938)+SUMIF('[2]17PJ'!$B$10:$K$889,$A791,'[2]17PJ'!K$10:$K$889)</f>
        <v>#VALUE!</v>
      </c>
      <c r="AB791" s="118">
        <v>0</v>
      </c>
      <c r="AC791" s="118">
        <v>0</v>
      </c>
      <c r="AD791" s="117">
        <v>0</v>
      </c>
      <c r="AE791" s="116"/>
    </row>
    <row r="792" spans="1:31" s="105" customFormat="1" x14ac:dyDescent="0.25">
      <c r="A792" s="125">
        <v>496</v>
      </c>
      <c r="B792" s="125">
        <v>496201095</v>
      </c>
      <c r="C792" s="124" t="s">
        <v>304</v>
      </c>
      <c r="D792" s="125">
        <v>201</v>
      </c>
      <c r="E792" s="124" t="s">
        <v>17</v>
      </c>
      <c r="F792" s="125">
        <v>95</v>
      </c>
      <c r="G792" s="124" t="s">
        <v>296</v>
      </c>
      <c r="H792" s="118">
        <v>1</v>
      </c>
      <c r="I792" s="117">
        <v>12275</v>
      </c>
      <c r="J792" s="117">
        <v>105</v>
      </c>
      <c r="K792" s="117">
        <f t="shared" si="24"/>
        <v>0</v>
      </c>
      <c r="L792" s="117">
        <v>893</v>
      </c>
      <c r="M792" s="123">
        <f t="shared" si="25"/>
        <v>13273</v>
      </c>
      <c r="N792" s="110"/>
      <c r="O792" s="118">
        <v>1.0782471065387145E-2</v>
      </c>
      <c r="P792" s="118">
        <v>0</v>
      </c>
      <c r="Q792" s="122">
        <v>0.15329999999999999</v>
      </c>
      <c r="R792" s="122">
        <v>0.11761289582141479</v>
      </c>
      <c r="S792" s="121">
        <v>0</v>
      </c>
      <c r="T792" s="110"/>
      <c r="U792" s="120">
        <v>12247</v>
      </c>
      <c r="V792" s="120">
        <v>0</v>
      </c>
      <c r="W792" s="120">
        <v>0</v>
      </c>
      <c r="X792" s="120">
        <v>883</v>
      </c>
      <c r="Y792" s="120">
        <v>13130</v>
      </c>
      <c r="Z792" s="119" t="e">
        <f>SUMIF($A$10:$A$938,$A792,$Y$10:$Y$938)+SUMIF('[2]17PJ'!$B$10:$K$889,$A792,'[2]17PJ'!K$10:$K$889)</f>
        <v>#VALUE!</v>
      </c>
      <c r="AB792" s="118">
        <v>0</v>
      </c>
      <c r="AC792" s="118">
        <v>0</v>
      </c>
      <c r="AD792" s="117">
        <v>0</v>
      </c>
      <c r="AE792" s="116"/>
    </row>
    <row r="793" spans="1:31" s="105" customFormat="1" x14ac:dyDescent="0.25">
      <c r="A793" s="125">
        <v>496</v>
      </c>
      <c r="B793" s="125">
        <v>496201172</v>
      </c>
      <c r="C793" s="124" t="s">
        <v>304</v>
      </c>
      <c r="D793" s="125">
        <v>201</v>
      </c>
      <c r="E793" s="124" t="s">
        <v>17</v>
      </c>
      <c r="F793" s="125">
        <v>172</v>
      </c>
      <c r="G793" s="124" t="s">
        <v>144</v>
      </c>
      <c r="H793" s="118">
        <v>0.5</v>
      </c>
      <c r="I793" s="117">
        <v>10334</v>
      </c>
      <c r="J793" s="117">
        <v>6771</v>
      </c>
      <c r="K793" s="117">
        <f t="shared" si="24"/>
        <v>0</v>
      </c>
      <c r="L793" s="117">
        <v>893</v>
      </c>
      <c r="M793" s="123">
        <f t="shared" si="25"/>
        <v>17998</v>
      </c>
      <c r="N793" s="110"/>
      <c r="O793" s="118">
        <v>5.3912355326935727E-3</v>
      </c>
      <c r="P793" s="118">
        <v>0</v>
      </c>
      <c r="Q793" s="122">
        <v>0.09</v>
      </c>
      <c r="R793" s="122">
        <v>2.9410648906522629E-2</v>
      </c>
      <c r="S793" s="121">
        <v>0</v>
      </c>
      <c r="T793" s="110"/>
      <c r="U793" s="120">
        <v>8460</v>
      </c>
      <c r="V793" s="120">
        <v>0</v>
      </c>
      <c r="W793" s="120">
        <v>0</v>
      </c>
      <c r="X793" s="120">
        <v>442</v>
      </c>
      <c r="Y793" s="120">
        <v>8902</v>
      </c>
      <c r="Z793" s="119" t="e">
        <f>SUMIF($A$10:$A$938,$A793,$Y$10:$Y$938)+SUMIF('[2]17PJ'!$B$10:$K$889,$A793,'[2]17PJ'!K$10:$K$889)</f>
        <v>#VALUE!</v>
      </c>
      <c r="AB793" s="118">
        <v>0</v>
      </c>
      <c r="AC793" s="118">
        <v>0</v>
      </c>
      <c r="AD793" s="117">
        <v>0</v>
      </c>
      <c r="AE793" s="116"/>
    </row>
    <row r="794" spans="1:31" s="105" customFormat="1" x14ac:dyDescent="0.25">
      <c r="A794" s="125">
        <v>496</v>
      </c>
      <c r="B794" s="125">
        <v>496201182</v>
      </c>
      <c r="C794" s="124" t="s">
        <v>304</v>
      </c>
      <c r="D794" s="125">
        <v>201</v>
      </c>
      <c r="E794" s="124" t="s">
        <v>17</v>
      </c>
      <c r="F794" s="125">
        <v>182</v>
      </c>
      <c r="G794" s="124" t="s">
        <v>273</v>
      </c>
      <c r="H794" s="118">
        <v>0.85</v>
      </c>
      <c r="I794" s="117">
        <v>10205</v>
      </c>
      <c r="J794" s="117">
        <v>3128</v>
      </c>
      <c r="K794" s="117">
        <f t="shared" si="24"/>
        <v>0</v>
      </c>
      <c r="L794" s="117">
        <v>893</v>
      </c>
      <c r="M794" s="123">
        <f t="shared" si="25"/>
        <v>14226</v>
      </c>
      <c r="N794" s="110"/>
      <c r="O794" s="118">
        <v>9.1651004055790727E-3</v>
      </c>
      <c r="P794" s="118">
        <v>0</v>
      </c>
      <c r="Q794" s="122">
        <v>0.09</v>
      </c>
      <c r="R794" s="122">
        <v>1.1517087435678341E-2</v>
      </c>
      <c r="S794" s="121">
        <v>0</v>
      </c>
      <c r="T794" s="110"/>
      <c r="U794" s="120">
        <v>11211</v>
      </c>
      <c r="V794" s="120">
        <v>0</v>
      </c>
      <c r="W794" s="120">
        <v>0</v>
      </c>
      <c r="X794" s="120">
        <v>751</v>
      </c>
      <c r="Y794" s="120">
        <v>11962</v>
      </c>
      <c r="Z794" s="119" t="e">
        <f>SUMIF($A$10:$A$938,$A794,$Y$10:$Y$938)+SUMIF('[2]17PJ'!$B$10:$K$889,$A794,'[2]17PJ'!K$10:$K$889)</f>
        <v>#VALUE!</v>
      </c>
      <c r="AB794" s="118">
        <v>0</v>
      </c>
      <c r="AC794" s="118">
        <v>0</v>
      </c>
      <c r="AD794" s="117">
        <v>0</v>
      </c>
      <c r="AE794" s="116"/>
    </row>
    <row r="795" spans="1:31" s="105" customFormat="1" x14ac:dyDescent="0.25">
      <c r="A795" s="125">
        <v>496</v>
      </c>
      <c r="B795" s="125">
        <v>496201201</v>
      </c>
      <c r="C795" s="124" t="s">
        <v>304</v>
      </c>
      <c r="D795" s="125">
        <v>201</v>
      </c>
      <c r="E795" s="124" t="s">
        <v>17</v>
      </c>
      <c r="F795" s="125">
        <v>201</v>
      </c>
      <c r="G795" s="124" t="s">
        <v>17</v>
      </c>
      <c r="H795" s="118">
        <v>493.9</v>
      </c>
      <c r="I795" s="117">
        <v>11224</v>
      </c>
      <c r="J795" s="117">
        <v>187</v>
      </c>
      <c r="K795" s="117">
        <f t="shared" si="24"/>
        <v>408.6211783761895</v>
      </c>
      <c r="L795" s="117">
        <v>893</v>
      </c>
      <c r="M795" s="123">
        <f t="shared" si="25"/>
        <v>12712.62117837619</v>
      </c>
      <c r="N795" s="110"/>
      <c r="O795" s="118">
        <v>5.3254624591947026</v>
      </c>
      <c r="P795" s="118">
        <v>260.39999999999998</v>
      </c>
      <c r="Q795" s="122">
        <v>0.18</v>
      </c>
      <c r="R795" s="122">
        <v>7.7533854534599503E-2</v>
      </c>
      <c r="S795" s="121">
        <v>0</v>
      </c>
      <c r="T795" s="110"/>
      <c r="U795" s="120">
        <v>5575138</v>
      </c>
      <c r="V795" s="120">
        <v>201818</v>
      </c>
      <c r="W795" s="120">
        <v>0</v>
      </c>
      <c r="X795" s="120">
        <v>436132</v>
      </c>
      <c r="Y795" s="120">
        <v>6213088</v>
      </c>
      <c r="Z795" s="119" t="e">
        <f>SUMIF($A$10:$A$938,$A795,$Y$10:$Y$938)+SUMIF('[2]17PJ'!$B$10:$K$889,$A795,'[2]17PJ'!K$10:$K$889)</f>
        <v>#VALUE!</v>
      </c>
      <c r="AB795" s="118">
        <v>0</v>
      </c>
      <c r="AC795" s="118">
        <v>0</v>
      </c>
      <c r="AD795" s="117">
        <v>0</v>
      </c>
      <c r="AE795" s="116"/>
    </row>
    <row r="796" spans="1:31" s="105" customFormat="1" x14ac:dyDescent="0.25">
      <c r="A796" s="125">
        <v>496</v>
      </c>
      <c r="B796" s="125">
        <v>496201310</v>
      </c>
      <c r="C796" s="124" t="s">
        <v>304</v>
      </c>
      <c r="D796" s="125">
        <v>201</v>
      </c>
      <c r="E796" s="124" t="s">
        <v>17</v>
      </c>
      <c r="F796" s="125">
        <v>310</v>
      </c>
      <c r="G796" s="124" t="s">
        <v>277</v>
      </c>
      <c r="H796" s="118">
        <v>1</v>
      </c>
      <c r="I796" s="117">
        <v>8944</v>
      </c>
      <c r="J796" s="117">
        <v>1919</v>
      </c>
      <c r="K796" s="117">
        <f t="shared" si="24"/>
        <v>0</v>
      </c>
      <c r="L796" s="117">
        <v>893</v>
      </c>
      <c r="M796" s="123">
        <f t="shared" si="25"/>
        <v>11756</v>
      </c>
      <c r="N796" s="110"/>
      <c r="O796" s="118">
        <v>1.0782471065387145E-2</v>
      </c>
      <c r="P796" s="118">
        <v>0</v>
      </c>
      <c r="Q796" s="122">
        <v>0.18</v>
      </c>
      <c r="R796" s="122">
        <v>2.101262456335018E-2</v>
      </c>
      <c r="S796" s="121">
        <v>0</v>
      </c>
      <c r="T796" s="110"/>
      <c r="U796" s="120">
        <v>10746</v>
      </c>
      <c r="V796" s="120">
        <v>0</v>
      </c>
      <c r="W796" s="120">
        <v>0</v>
      </c>
      <c r="X796" s="120">
        <v>883</v>
      </c>
      <c r="Y796" s="120">
        <v>11629</v>
      </c>
      <c r="Z796" s="119" t="e">
        <f>SUMIF($A$10:$A$938,$A796,$Y$10:$Y$938)+SUMIF('[2]17PJ'!$B$10:$K$889,$A796,'[2]17PJ'!K$10:$K$889)</f>
        <v>#VALUE!</v>
      </c>
      <c r="AB796" s="118">
        <v>0</v>
      </c>
      <c r="AC796" s="118">
        <v>0</v>
      </c>
      <c r="AD796" s="117">
        <v>0</v>
      </c>
      <c r="AE796" s="116"/>
    </row>
    <row r="797" spans="1:31" s="105" customFormat="1" x14ac:dyDescent="0.25">
      <c r="A797" s="125">
        <v>496</v>
      </c>
      <c r="B797" s="125">
        <v>496201331</v>
      </c>
      <c r="C797" s="124" t="s">
        <v>304</v>
      </c>
      <c r="D797" s="125">
        <v>201</v>
      </c>
      <c r="E797" s="124" t="s">
        <v>17</v>
      </c>
      <c r="F797" s="125">
        <v>331</v>
      </c>
      <c r="G797" s="124" t="s">
        <v>20</v>
      </c>
      <c r="H797" s="118">
        <v>1</v>
      </c>
      <c r="I797" s="117">
        <v>13125</v>
      </c>
      <c r="J797" s="117">
        <v>4656</v>
      </c>
      <c r="K797" s="117">
        <f t="shared" si="24"/>
        <v>0</v>
      </c>
      <c r="L797" s="117">
        <v>893</v>
      </c>
      <c r="M797" s="123">
        <f t="shared" si="25"/>
        <v>18674</v>
      </c>
      <c r="N797" s="110"/>
      <c r="O797" s="118">
        <v>1.0782471065387145E-2</v>
      </c>
      <c r="P797" s="118">
        <v>0</v>
      </c>
      <c r="Q797" s="122">
        <v>0.09</v>
      </c>
      <c r="R797" s="122">
        <v>1.6812408384238219E-2</v>
      </c>
      <c r="S797" s="121">
        <v>0</v>
      </c>
      <c r="T797" s="110"/>
      <c r="U797" s="120">
        <v>17589</v>
      </c>
      <c r="V797" s="120">
        <v>0</v>
      </c>
      <c r="W797" s="120">
        <v>0</v>
      </c>
      <c r="X797" s="120">
        <v>883</v>
      </c>
      <c r="Y797" s="120">
        <v>18472</v>
      </c>
      <c r="Z797" s="119" t="e">
        <f>SUMIF($A$10:$A$938,$A797,$Y$10:$Y$938)+SUMIF('[2]17PJ'!$B$10:$K$889,$A797,'[2]17PJ'!K$10:$K$889)</f>
        <v>#VALUE!</v>
      </c>
      <c r="AB797" s="118">
        <v>0</v>
      </c>
      <c r="AC797" s="118">
        <v>0</v>
      </c>
      <c r="AD797" s="117">
        <v>0</v>
      </c>
      <c r="AE797" s="116"/>
    </row>
    <row r="798" spans="1:31" s="105" customFormat="1" x14ac:dyDescent="0.25">
      <c r="A798" s="125">
        <v>496</v>
      </c>
      <c r="B798" s="125">
        <v>496201348</v>
      </c>
      <c r="C798" s="124" t="s">
        <v>304</v>
      </c>
      <c r="D798" s="125">
        <v>201</v>
      </c>
      <c r="E798" s="124" t="s">
        <v>17</v>
      </c>
      <c r="F798" s="125">
        <v>348</v>
      </c>
      <c r="G798" s="124" t="s">
        <v>132</v>
      </c>
      <c r="H798" s="118">
        <v>0.4</v>
      </c>
      <c r="I798" s="117">
        <v>12356</v>
      </c>
      <c r="J798" s="117">
        <v>103</v>
      </c>
      <c r="K798" s="117">
        <f t="shared" si="24"/>
        <v>0</v>
      </c>
      <c r="L798" s="117">
        <v>893</v>
      </c>
      <c r="M798" s="123">
        <f t="shared" si="25"/>
        <v>13352</v>
      </c>
      <c r="N798" s="110"/>
      <c r="O798" s="118">
        <v>4.3129884261548582E-3</v>
      </c>
      <c r="P798" s="118">
        <v>0</v>
      </c>
      <c r="Q798" s="122">
        <v>0.09</v>
      </c>
      <c r="R798" s="122">
        <v>6.4403312359116588E-2</v>
      </c>
      <c r="S798" s="121">
        <v>0</v>
      </c>
      <c r="T798" s="110"/>
      <c r="U798" s="120">
        <v>4930</v>
      </c>
      <c r="V798" s="120">
        <v>0</v>
      </c>
      <c r="W798" s="120">
        <v>0</v>
      </c>
      <c r="X798" s="120">
        <v>353</v>
      </c>
      <c r="Y798" s="120">
        <v>5283</v>
      </c>
      <c r="Z798" s="119" t="e">
        <f>SUMIF($A$10:$A$938,$A798,$Y$10:$Y$938)+SUMIF('[2]17PJ'!$B$10:$K$889,$A798,'[2]17PJ'!K$10:$K$889)</f>
        <v>#VALUE!</v>
      </c>
      <c r="AB798" s="118">
        <v>0</v>
      </c>
      <c r="AC798" s="118">
        <v>0</v>
      </c>
      <c r="AD798" s="117">
        <v>0</v>
      </c>
      <c r="AE798" s="116"/>
    </row>
    <row r="799" spans="1:31" s="105" customFormat="1" x14ac:dyDescent="0.25">
      <c r="A799" s="125">
        <v>496</v>
      </c>
      <c r="B799" s="125">
        <v>496201665</v>
      </c>
      <c r="C799" s="124" t="s">
        <v>304</v>
      </c>
      <c r="D799" s="125">
        <v>201</v>
      </c>
      <c r="E799" s="124" t="s">
        <v>17</v>
      </c>
      <c r="F799" s="125">
        <v>665</v>
      </c>
      <c r="G799" s="124" t="s">
        <v>278</v>
      </c>
      <c r="H799" s="118">
        <v>1</v>
      </c>
      <c r="I799" s="117">
        <v>13975</v>
      </c>
      <c r="J799" s="117">
        <v>2583</v>
      </c>
      <c r="K799" s="117">
        <f t="shared" si="24"/>
        <v>0</v>
      </c>
      <c r="L799" s="117">
        <v>893</v>
      </c>
      <c r="M799" s="123">
        <f t="shared" si="25"/>
        <v>17451</v>
      </c>
      <c r="N799" s="110"/>
      <c r="O799" s="118">
        <v>1.0782471065387145E-2</v>
      </c>
      <c r="P799" s="118">
        <v>0</v>
      </c>
      <c r="Q799" s="122">
        <v>0.09</v>
      </c>
      <c r="R799" s="122">
        <v>5.8283582183530514E-3</v>
      </c>
      <c r="S799" s="121">
        <v>0</v>
      </c>
      <c r="T799" s="110"/>
      <c r="U799" s="120">
        <v>16379</v>
      </c>
      <c r="V799" s="120">
        <v>0</v>
      </c>
      <c r="W799" s="120">
        <v>0</v>
      </c>
      <c r="X799" s="120">
        <v>883</v>
      </c>
      <c r="Y799" s="120">
        <v>17262</v>
      </c>
      <c r="Z799" s="119" t="e">
        <f>SUMIF($A$10:$A$938,$A799,$Y$10:$Y$938)+SUMIF('[2]17PJ'!$B$10:$K$889,$A799,'[2]17PJ'!K$10:$K$889)</f>
        <v>#VALUE!</v>
      </c>
      <c r="AB799" s="118">
        <v>0</v>
      </c>
      <c r="AC799" s="118">
        <v>0</v>
      </c>
      <c r="AD799" s="117">
        <v>0</v>
      </c>
      <c r="AE799" s="116"/>
    </row>
    <row r="800" spans="1:31" s="105" customFormat="1" x14ac:dyDescent="0.25">
      <c r="A800" s="125">
        <v>496</v>
      </c>
      <c r="B800" s="125">
        <v>496201740</v>
      </c>
      <c r="C800" s="124" t="s">
        <v>304</v>
      </c>
      <c r="D800" s="125">
        <v>201</v>
      </c>
      <c r="E800" s="124" t="s">
        <v>17</v>
      </c>
      <c r="F800" s="125">
        <v>740</v>
      </c>
      <c r="G800" s="124" t="s">
        <v>305</v>
      </c>
      <c r="H800" s="118">
        <v>0.9</v>
      </c>
      <c r="I800" s="117">
        <v>9864</v>
      </c>
      <c r="J800" s="117">
        <v>4013</v>
      </c>
      <c r="K800" s="117">
        <f t="shared" si="24"/>
        <v>0</v>
      </c>
      <c r="L800" s="117">
        <v>893</v>
      </c>
      <c r="M800" s="123">
        <f t="shared" si="25"/>
        <v>14770</v>
      </c>
      <c r="N800" s="110"/>
      <c r="O800" s="118">
        <v>9.7042239588484309E-3</v>
      </c>
      <c r="P800" s="118">
        <v>0</v>
      </c>
      <c r="Q800" s="122">
        <v>0.09</v>
      </c>
      <c r="R800" s="122">
        <v>1.5892683106852393E-3</v>
      </c>
      <c r="S800" s="121">
        <v>0</v>
      </c>
      <c r="T800" s="110"/>
      <c r="U800" s="120">
        <v>12355</v>
      </c>
      <c r="V800" s="120">
        <v>0</v>
      </c>
      <c r="W800" s="120">
        <v>0</v>
      </c>
      <c r="X800" s="120">
        <v>795</v>
      </c>
      <c r="Y800" s="120">
        <v>13150</v>
      </c>
      <c r="Z800" s="119" t="e">
        <f>SUMIF($A$10:$A$938,$A800,$Y$10:$Y$938)+SUMIF('[2]17PJ'!$B$10:$K$889,$A800,'[2]17PJ'!K$10:$K$889)</f>
        <v>#VALUE!</v>
      </c>
      <c r="AB800" s="118">
        <v>0</v>
      </c>
      <c r="AC800" s="118">
        <v>0</v>
      </c>
      <c r="AD800" s="117">
        <v>0</v>
      </c>
      <c r="AE800" s="116"/>
    </row>
    <row r="801" spans="1:31" s="105" customFormat="1" x14ac:dyDescent="0.25">
      <c r="A801" s="125">
        <v>497</v>
      </c>
      <c r="B801" s="125">
        <v>497117005</v>
      </c>
      <c r="C801" s="124" t="s">
        <v>306</v>
      </c>
      <c r="D801" s="125">
        <v>117</v>
      </c>
      <c r="E801" s="124" t="s">
        <v>53</v>
      </c>
      <c r="F801" s="125">
        <v>5</v>
      </c>
      <c r="G801" s="124" t="s">
        <v>219</v>
      </c>
      <c r="H801" s="118">
        <v>5</v>
      </c>
      <c r="I801" s="117">
        <v>8710</v>
      </c>
      <c r="J801" s="117">
        <v>3505</v>
      </c>
      <c r="K801" s="117">
        <f t="shared" si="24"/>
        <v>0</v>
      </c>
      <c r="L801" s="117">
        <v>893</v>
      </c>
      <c r="M801" s="123">
        <f t="shared" si="25"/>
        <v>13108</v>
      </c>
      <c r="N801" s="110"/>
      <c r="O801" s="118">
        <v>0</v>
      </c>
      <c r="P801" s="118">
        <v>0</v>
      </c>
      <c r="Q801" s="122">
        <v>0.09</v>
      </c>
      <c r="R801" s="122">
        <v>4.1027118156097744E-3</v>
      </c>
      <c r="S801" s="121">
        <v>0</v>
      </c>
      <c r="T801" s="110"/>
      <c r="U801" s="120">
        <v>61075</v>
      </c>
      <c r="V801" s="120">
        <v>0</v>
      </c>
      <c r="W801" s="120">
        <v>0</v>
      </c>
      <c r="X801" s="120">
        <v>4465</v>
      </c>
      <c r="Y801" s="120">
        <v>65540</v>
      </c>
      <c r="Z801" s="119" t="e">
        <f>SUMIF($A$10:$A$938,$A801,$Y$10:$Y$938)+SUMIF('[2]17PJ'!$B$10:$K$889,$A801,'[2]17PJ'!K$10:$K$889)</f>
        <v>#VALUE!</v>
      </c>
      <c r="AB801" s="118">
        <v>0</v>
      </c>
      <c r="AC801" s="118">
        <v>0</v>
      </c>
      <c r="AD801" s="117">
        <v>0</v>
      </c>
      <c r="AE801" s="116"/>
    </row>
    <row r="802" spans="1:31" s="105" customFormat="1" x14ac:dyDescent="0.25">
      <c r="A802" s="125">
        <v>497</v>
      </c>
      <c r="B802" s="125">
        <v>497117008</v>
      </c>
      <c r="C802" s="124" t="s">
        <v>306</v>
      </c>
      <c r="D802" s="125">
        <v>117</v>
      </c>
      <c r="E802" s="124" t="s">
        <v>53</v>
      </c>
      <c r="F802" s="125">
        <v>8</v>
      </c>
      <c r="G802" s="124" t="s">
        <v>208</v>
      </c>
      <c r="H802" s="118">
        <v>73</v>
      </c>
      <c r="I802" s="117">
        <v>9655</v>
      </c>
      <c r="J802" s="117">
        <v>9823</v>
      </c>
      <c r="K802" s="117">
        <f t="shared" si="24"/>
        <v>0</v>
      </c>
      <c r="L802" s="117">
        <v>893</v>
      </c>
      <c r="M802" s="123">
        <f t="shared" si="25"/>
        <v>20371</v>
      </c>
      <c r="N802" s="110"/>
      <c r="O802" s="118">
        <v>0</v>
      </c>
      <c r="P802" s="118">
        <v>0</v>
      </c>
      <c r="Q802" s="122">
        <v>0.09</v>
      </c>
      <c r="R802" s="122">
        <v>6.1643466154284135E-2</v>
      </c>
      <c r="S802" s="121">
        <v>0</v>
      </c>
      <c r="T802" s="110"/>
      <c r="U802" s="120">
        <v>1421894</v>
      </c>
      <c r="V802" s="120">
        <v>0</v>
      </c>
      <c r="W802" s="120">
        <v>0</v>
      </c>
      <c r="X802" s="120">
        <v>65191</v>
      </c>
      <c r="Y802" s="120">
        <v>1487085</v>
      </c>
      <c r="Z802" s="119" t="e">
        <f>SUMIF($A$10:$A$938,$A802,$Y$10:$Y$938)+SUMIF('[2]17PJ'!$B$10:$K$889,$A802,'[2]17PJ'!K$10:$K$889)</f>
        <v>#VALUE!</v>
      </c>
      <c r="AB802" s="118">
        <v>0</v>
      </c>
      <c r="AC802" s="118">
        <v>0</v>
      </c>
      <c r="AD802" s="117">
        <v>0</v>
      </c>
      <c r="AE802" s="116"/>
    </row>
    <row r="803" spans="1:31" s="105" customFormat="1" x14ac:dyDescent="0.25">
      <c r="A803" s="125">
        <v>497</v>
      </c>
      <c r="B803" s="125">
        <v>497117024</v>
      </c>
      <c r="C803" s="124" t="s">
        <v>306</v>
      </c>
      <c r="D803" s="125">
        <v>117</v>
      </c>
      <c r="E803" s="124" t="s">
        <v>53</v>
      </c>
      <c r="F803" s="125">
        <v>24</v>
      </c>
      <c r="G803" s="124" t="s">
        <v>252</v>
      </c>
      <c r="H803" s="118">
        <v>18</v>
      </c>
      <c r="I803" s="117">
        <v>9217</v>
      </c>
      <c r="J803" s="117">
        <v>2048</v>
      </c>
      <c r="K803" s="117">
        <f t="shared" si="24"/>
        <v>0</v>
      </c>
      <c r="L803" s="117">
        <v>893</v>
      </c>
      <c r="M803" s="123">
        <f t="shared" si="25"/>
        <v>12158</v>
      </c>
      <c r="N803" s="110"/>
      <c r="O803" s="118">
        <v>0</v>
      </c>
      <c r="P803" s="118">
        <v>0</v>
      </c>
      <c r="Q803" s="122">
        <v>0.09</v>
      </c>
      <c r="R803" s="122">
        <v>1.8649172131988544E-2</v>
      </c>
      <c r="S803" s="121">
        <v>0</v>
      </c>
      <c r="T803" s="110"/>
      <c r="U803" s="120">
        <v>202771</v>
      </c>
      <c r="V803" s="120">
        <v>0</v>
      </c>
      <c r="W803" s="120">
        <v>0</v>
      </c>
      <c r="X803" s="120">
        <v>16075</v>
      </c>
      <c r="Y803" s="120">
        <v>218846</v>
      </c>
      <c r="Z803" s="119" t="e">
        <f>SUMIF($A$10:$A$938,$A803,$Y$10:$Y$938)+SUMIF('[2]17PJ'!$B$10:$K$889,$A803,'[2]17PJ'!K$10:$K$889)</f>
        <v>#VALUE!</v>
      </c>
      <c r="AB803" s="118">
        <v>0</v>
      </c>
      <c r="AC803" s="118">
        <v>0</v>
      </c>
      <c r="AD803" s="117">
        <v>0</v>
      </c>
      <c r="AE803" s="116"/>
    </row>
    <row r="804" spans="1:31" s="105" customFormat="1" x14ac:dyDescent="0.25">
      <c r="A804" s="125">
        <v>497</v>
      </c>
      <c r="B804" s="125">
        <v>497117061</v>
      </c>
      <c r="C804" s="124" t="s">
        <v>306</v>
      </c>
      <c r="D804" s="125">
        <v>117</v>
      </c>
      <c r="E804" s="124" t="s">
        <v>53</v>
      </c>
      <c r="F804" s="125">
        <v>61</v>
      </c>
      <c r="G804" s="124" t="s">
        <v>170</v>
      </c>
      <c r="H804" s="118">
        <v>17</v>
      </c>
      <c r="I804" s="117">
        <v>10347</v>
      </c>
      <c r="J804" s="117">
        <v>432</v>
      </c>
      <c r="K804" s="117">
        <f t="shared" si="24"/>
        <v>0</v>
      </c>
      <c r="L804" s="117">
        <v>893</v>
      </c>
      <c r="M804" s="123">
        <f t="shared" si="25"/>
        <v>11672</v>
      </c>
      <c r="N804" s="110"/>
      <c r="O804" s="118">
        <v>0</v>
      </c>
      <c r="P804" s="118">
        <v>0</v>
      </c>
      <c r="Q804" s="122">
        <v>0.09</v>
      </c>
      <c r="R804" s="122">
        <v>3.1614984004721104E-2</v>
      </c>
      <c r="S804" s="121">
        <v>0</v>
      </c>
      <c r="T804" s="110"/>
      <c r="U804" s="120">
        <v>183243</v>
      </c>
      <c r="V804" s="120">
        <v>0</v>
      </c>
      <c r="W804" s="120">
        <v>0</v>
      </c>
      <c r="X804" s="120">
        <v>15181</v>
      </c>
      <c r="Y804" s="120">
        <v>198424</v>
      </c>
      <c r="Z804" s="119" t="e">
        <f>SUMIF($A$10:$A$938,$A804,$Y$10:$Y$938)+SUMIF('[2]17PJ'!$B$10:$K$889,$A804,'[2]17PJ'!K$10:$K$889)</f>
        <v>#VALUE!</v>
      </c>
      <c r="AB804" s="118">
        <v>0</v>
      </c>
      <c r="AC804" s="118">
        <v>0</v>
      </c>
      <c r="AD804" s="117">
        <v>0</v>
      </c>
      <c r="AE804" s="116"/>
    </row>
    <row r="805" spans="1:31" s="105" customFormat="1" x14ac:dyDescent="0.25">
      <c r="A805" s="125">
        <v>497</v>
      </c>
      <c r="B805" s="125">
        <v>497117068</v>
      </c>
      <c r="C805" s="124" t="s">
        <v>306</v>
      </c>
      <c r="D805" s="125">
        <v>117</v>
      </c>
      <c r="E805" s="124" t="s">
        <v>53</v>
      </c>
      <c r="F805" s="125">
        <v>68</v>
      </c>
      <c r="G805" s="124" t="s">
        <v>307</v>
      </c>
      <c r="H805" s="118">
        <v>3</v>
      </c>
      <c r="I805" s="117">
        <v>8450</v>
      </c>
      <c r="J805" s="117">
        <v>8557</v>
      </c>
      <c r="K805" s="117">
        <f t="shared" si="24"/>
        <v>0</v>
      </c>
      <c r="L805" s="117">
        <v>893</v>
      </c>
      <c r="M805" s="123">
        <f t="shared" si="25"/>
        <v>17900</v>
      </c>
      <c r="N805" s="110"/>
      <c r="O805" s="118">
        <v>0</v>
      </c>
      <c r="P805" s="118">
        <v>0</v>
      </c>
      <c r="Q805" s="122">
        <v>0.09</v>
      </c>
      <c r="R805" s="122">
        <v>2.1928013564016646E-2</v>
      </c>
      <c r="S805" s="121">
        <v>0</v>
      </c>
      <c r="T805" s="110"/>
      <c r="U805" s="120">
        <v>51021</v>
      </c>
      <c r="V805" s="120">
        <v>0</v>
      </c>
      <c r="W805" s="120">
        <v>0</v>
      </c>
      <c r="X805" s="120">
        <v>2679</v>
      </c>
      <c r="Y805" s="120">
        <v>53700</v>
      </c>
      <c r="Z805" s="119" t="e">
        <f>SUMIF($A$10:$A$938,$A805,$Y$10:$Y$938)+SUMIF('[2]17PJ'!$B$10:$K$889,$A805,'[2]17PJ'!K$10:$K$889)</f>
        <v>#VALUE!</v>
      </c>
      <c r="AB805" s="118">
        <v>0</v>
      </c>
      <c r="AC805" s="118">
        <v>0</v>
      </c>
      <c r="AD805" s="117">
        <v>0</v>
      </c>
      <c r="AE805" s="116"/>
    </row>
    <row r="806" spans="1:31" s="105" customFormat="1" x14ac:dyDescent="0.25">
      <c r="A806" s="125">
        <v>497</v>
      </c>
      <c r="B806" s="125">
        <v>497117074</v>
      </c>
      <c r="C806" s="124" t="s">
        <v>306</v>
      </c>
      <c r="D806" s="125">
        <v>117</v>
      </c>
      <c r="E806" s="124" t="s">
        <v>53</v>
      </c>
      <c r="F806" s="125">
        <v>74</v>
      </c>
      <c r="G806" s="124" t="s">
        <v>308</v>
      </c>
      <c r="H806" s="118">
        <v>6</v>
      </c>
      <c r="I806" s="117">
        <v>8361</v>
      </c>
      <c r="J806" s="117">
        <v>5431</v>
      </c>
      <c r="K806" s="117">
        <f t="shared" si="24"/>
        <v>0</v>
      </c>
      <c r="L806" s="117">
        <v>893</v>
      </c>
      <c r="M806" s="123">
        <f t="shared" si="25"/>
        <v>14685</v>
      </c>
      <c r="N806" s="110"/>
      <c r="O806" s="118">
        <v>0</v>
      </c>
      <c r="P806" s="118">
        <v>0</v>
      </c>
      <c r="Q806" s="122">
        <v>0.09</v>
      </c>
      <c r="R806" s="122">
        <v>1.5657399387457995E-2</v>
      </c>
      <c r="S806" s="121">
        <v>0</v>
      </c>
      <c r="T806" s="110"/>
      <c r="U806" s="120">
        <v>82752</v>
      </c>
      <c r="V806" s="120">
        <v>0</v>
      </c>
      <c r="W806" s="120">
        <v>0</v>
      </c>
      <c r="X806" s="120">
        <v>5358</v>
      </c>
      <c r="Y806" s="120">
        <v>88110</v>
      </c>
      <c r="Z806" s="119" t="e">
        <f>SUMIF($A$10:$A$938,$A806,$Y$10:$Y$938)+SUMIF('[2]17PJ'!$B$10:$K$889,$A806,'[2]17PJ'!K$10:$K$889)</f>
        <v>#VALUE!</v>
      </c>
      <c r="AB806" s="118">
        <v>0</v>
      </c>
      <c r="AC806" s="118">
        <v>0</v>
      </c>
      <c r="AD806" s="117">
        <v>0</v>
      </c>
      <c r="AE806" s="116"/>
    </row>
    <row r="807" spans="1:31" s="105" customFormat="1" x14ac:dyDescent="0.25">
      <c r="A807" s="125">
        <v>497</v>
      </c>
      <c r="B807" s="125">
        <v>497117086</v>
      </c>
      <c r="C807" s="124" t="s">
        <v>306</v>
      </c>
      <c r="D807" s="125">
        <v>117</v>
      </c>
      <c r="E807" s="124" t="s">
        <v>53</v>
      </c>
      <c r="F807" s="125">
        <v>86</v>
      </c>
      <c r="G807" s="124" t="s">
        <v>207</v>
      </c>
      <c r="H807" s="118">
        <v>33</v>
      </c>
      <c r="I807" s="117">
        <v>8722</v>
      </c>
      <c r="J807" s="117">
        <v>1352</v>
      </c>
      <c r="K807" s="117">
        <f t="shared" si="24"/>
        <v>0</v>
      </c>
      <c r="L807" s="117">
        <v>893</v>
      </c>
      <c r="M807" s="123">
        <f t="shared" si="25"/>
        <v>10967</v>
      </c>
      <c r="N807" s="110"/>
      <c r="O807" s="118">
        <v>0</v>
      </c>
      <c r="P807" s="118">
        <v>0</v>
      </c>
      <c r="Q807" s="122">
        <v>0.09</v>
      </c>
      <c r="R807" s="122">
        <v>4.9078426676073761E-2</v>
      </c>
      <c r="S807" s="121">
        <v>0</v>
      </c>
      <c r="T807" s="110"/>
      <c r="U807" s="120">
        <v>332442</v>
      </c>
      <c r="V807" s="120">
        <v>0</v>
      </c>
      <c r="W807" s="120">
        <v>0</v>
      </c>
      <c r="X807" s="120">
        <v>29472</v>
      </c>
      <c r="Y807" s="120">
        <v>361914</v>
      </c>
      <c r="Z807" s="119" t="e">
        <f>SUMIF($A$10:$A$938,$A807,$Y$10:$Y$938)+SUMIF('[2]17PJ'!$B$10:$K$889,$A807,'[2]17PJ'!K$10:$K$889)</f>
        <v>#VALUE!</v>
      </c>
      <c r="AB807" s="118">
        <v>0</v>
      </c>
      <c r="AC807" s="118">
        <v>0</v>
      </c>
      <c r="AD807" s="117">
        <v>0</v>
      </c>
      <c r="AE807" s="116"/>
    </row>
    <row r="808" spans="1:31" s="105" customFormat="1" x14ac:dyDescent="0.25">
      <c r="A808" s="125">
        <v>497</v>
      </c>
      <c r="B808" s="125">
        <v>497117087</v>
      </c>
      <c r="C808" s="124" t="s">
        <v>306</v>
      </c>
      <c r="D808" s="125">
        <v>117</v>
      </c>
      <c r="E808" s="124" t="s">
        <v>53</v>
      </c>
      <c r="F808" s="125">
        <v>87</v>
      </c>
      <c r="G808" s="124" t="s">
        <v>171</v>
      </c>
      <c r="H808" s="118">
        <v>2</v>
      </c>
      <c r="I808" s="117">
        <v>9033</v>
      </c>
      <c r="J808" s="117">
        <v>3459</v>
      </c>
      <c r="K808" s="117">
        <f t="shared" si="24"/>
        <v>0</v>
      </c>
      <c r="L808" s="117">
        <v>893</v>
      </c>
      <c r="M808" s="123">
        <f t="shared" si="25"/>
        <v>13385</v>
      </c>
      <c r="N808" s="110"/>
      <c r="O808" s="118">
        <v>0</v>
      </c>
      <c r="P808" s="118">
        <v>0</v>
      </c>
      <c r="Q808" s="122">
        <v>0.09</v>
      </c>
      <c r="R808" s="122">
        <v>3.152550546413484E-3</v>
      </c>
      <c r="S808" s="121">
        <v>0</v>
      </c>
      <c r="T808" s="110"/>
      <c r="U808" s="120">
        <v>24984</v>
      </c>
      <c r="V808" s="120">
        <v>0</v>
      </c>
      <c r="W808" s="120">
        <v>0</v>
      </c>
      <c r="X808" s="120">
        <v>1786</v>
      </c>
      <c r="Y808" s="120">
        <v>26770</v>
      </c>
      <c r="Z808" s="119" t="e">
        <f>SUMIF($A$10:$A$938,$A808,$Y$10:$Y$938)+SUMIF('[2]17PJ'!$B$10:$K$889,$A808,'[2]17PJ'!K$10:$K$889)</f>
        <v>#VALUE!</v>
      </c>
      <c r="AB808" s="118">
        <v>0</v>
      </c>
      <c r="AC808" s="118">
        <v>0</v>
      </c>
      <c r="AD808" s="117">
        <v>0</v>
      </c>
      <c r="AE808" s="116"/>
    </row>
    <row r="809" spans="1:31" s="105" customFormat="1" x14ac:dyDescent="0.25">
      <c r="A809" s="125">
        <v>497</v>
      </c>
      <c r="B809" s="125">
        <v>497117091</v>
      </c>
      <c r="C809" s="124" t="s">
        <v>306</v>
      </c>
      <c r="D809" s="125">
        <v>117</v>
      </c>
      <c r="E809" s="124" t="s">
        <v>53</v>
      </c>
      <c r="F809" s="125">
        <v>91</v>
      </c>
      <c r="G809" s="124" t="s">
        <v>52</v>
      </c>
      <c r="H809" s="118">
        <v>0.5</v>
      </c>
      <c r="I809" s="117">
        <v>9620</v>
      </c>
      <c r="J809" s="117">
        <v>12116</v>
      </c>
      <c r="K809" s="117">
        <f t="shared" si="24"/>
        <v>0</v>
      </c>
      <c r="L809" s="117">
        <v>893</v>
      </c>
      <c r="M809" s="123">
        <f t="shared" si="25"/>
        <v>22629</v>
      </c>
      <c r="N809" s="110"/>
      <c r="O809" s="118">
        <v>0</v>
      </c>
      <c r="P809" s="118">
        <v>0</v>
      </c>
      <c r="Q809" s="122">
        <v>0.09</v>
      </c>
      <c r="R809" s="122">
        <v>3.1039532668623158E-2</v>
      </c>
      <c r="S809" s="121">
        <v>0</v>
      </c>
      <c r="T809" s="110"/>
      <c r="U809" s="120">
        <v>10868</v>
      </c>
      <c r="V809" s="120">
        <v>0</v>
      </c>
      <c r="W809" s="120">
        <v>0</v>
      </c>
      <c r="X809" s="120">
        <v>447</v>
      </c>
      <c r="Y809" s="120">
        <v>11315</v>
      </c>
      <c r="Z809" s="119" t="e">
        <f>SUMIF($A$10:$A$938,$A809,$Y$10:$Y$938)+SUMIF('[2]17PJ'!$B$10:$K$889,$A809,'[2]17PJ'!K$10:$K$889)</f>
        <v>#VALUE!</v>
      </c>
      <c r="AB809" s="118">
        <v>0</v>
      </c>
      <c r="AC809" s="118">
        <v>0</v>
      </c>
      <c r="AD809" s="117">
        <v>0</v>
      </c>
      <c r="AE809" s="116"/>
    </row>
    <row r="810" spans="1:31" s="105" customFormat="1" x14ac:dyDescent="0.25">
      <c r="A810" s="125">
        <v>497</v>
      </c>
      <c r="B810" s="125">
        <v>497117111</v>
      </c>
      <c r="C810" s="124" t="s">
        <v>306</v>
      </c>
      <c r="D810" s="125">
        <v>117</v>
      </c>
      <c r="E810" s="124" t="s">
        <v>53</v>
      </c>
      <c r="F810" s="125">
        <v>111</v>
      </c>
      <c r="G810" s="124" t="s">
        <v>253</v>
      </c>
      <c r="H810" s="118">
        <v>8.65</v>
      </c>
      <c r="I810" s="117">
        <v>9419</v>
      </c>
      <c r="J810" s="117">
        <v>2772</v>
      </c>
      <c r="K810" s="117">
        <f t="shared" si="24"/>
        <v>0</v>
      </c>
      <c r="L810" s="117">
        <v>893</v>
      </c>
      <c r="M810" s="123">
        <f t="shared" si="25"/>
        <v>13084</v>
      </c>
      <c r="N810" s="110"/>
      <c r="O810" s="118">
        <v>0</v>
      </c>
      <c r="P810" s="118">
        <v>0</v>
      </c>
      <c r="Q810" s="122">
        <v>0.09</v>
      </c>
      <c r="R810" s="122">
        <v>1.5683871523418803E-2</v>
      </c>
      <c r="S810" s="121">
        <v>0</v>
      </c>
      <c r="T810" s="110"/>
      <c r="U810" s="120">
        <v>105452</v>
      </c>
      <c r="V810" s="120">
        <v>0</v>
      </c>
      <c r="W810" s="120">
        <v>0</v>
      </c>
      <c r="X810" s="120">
        <v>7724</v>
      </c>
      <c r="Y810" s="120">
        <v>113176</v>
      </c>
      <c r="Z810" s="119" t="e">
        <f>SUMIF($A$10:$A$938,$A810,$Y$10:$Y$938)+SUMIF('[2]17PJ'!$B$10:$K$889,$A810,'[2]17PJ'!K$10:$K$889)</f>
        <v>#VALUE!</v>
      </c>
      <c r="AB810" s="118">
        <v>0</v>
      </c>
      <c r="AC810" s="118">
        <v>0</v>
      </c>
      <c r="AD810" s="117">
        <v>0</v>
      </c>
      <c r="AE810" s="116"/>
    </row>
    <row r="811" spans="1:31" s="105" customFormat="1" x14ac:dyDescent="0.25">
      <c r="A811" s="125">
        <v>497</v>
      </c>
      <c r="B811" s="125">
        <v>497117114</v>
      </c>
      <c r="C811" s="124" t="s">
        <v>306</v>
      </c>
      <c r="D811" s="125">
        <v>117</v>
      </c>
      <c r="E811" s="124" t="s">
        <v>53</v>
      </c>
      <c r="F811" s="125">
        <v>114</v>
      </c>
      <c r="G811" s="124" t="s">
        <v>51</v>
      </c>
      <c r="H811" s="118">
        <v>16.5</v>
      </c>
      <c r="I811" s="117">
        <v>8607</v>
      </c>
      <c r="J811" s="117">
        <v>2367</v>
      </c>
      <c r="K811" s="117">
        <f t="shared" si="24"/>
        <v>0</v>
      </c>
      <c r="L811" s="117">
        <v>893</v>
      </c>
      <c r="M811" s="123">
        <f t="shared" si="25"/>
        <v>11867</v>
      </c>
      <c r="N811" s="110"/>
      <c r="O811" s="118">
        <v>0</v>
      </c>
      <c r="P811" s="118">
        <v>0</v>
      </c>
      <c r="Q811" s="122">
        <v>0.18</v>
      </c>
      <c r="R811" s="122">
        <v>4.072189942232763E-2</v>
      </c>
      <c r="S811" s="121">
        <v>0</v>
      </c>
      <c r="T811" s="110"/>
      <c r="U811" s="120">
        <v>181071</v>
      </c>
      <c r="V811" s="120">
        <v>0</v>
      </c>
      <c r="W811" s="120">
        <v>0</v>
      </c>
      <c r="X811" s="120">
        <v>14735</v>
      </c>
      <c r="Y811" s="120">
        <v>195806</v>
      </c>
      <c r="Z811" s="119" t="e">
        <f>SUMIF($A$10:$A$938,$A811,$Y$10:$Y$938)+SUMIF('[2]17PJ'!$B$10:$K$889,$A811,'[2]17PJ'!K$10:$K$889)</f>
        <v>#VALUE!</v>
      </c>
      <c r="AB811" s="118">
        <v>0</v>
      </c>
      <c r="AC811" s="118">
        <v>0</v>
      </c>
      <c r="AD811" s="117">
        <v>0</v>
      </c>
      <c r="AE811" s="116"/>
    </row>
    <row r="812" spans="1:31" s="105" customFormat="1" x14ac:dyDescent="0.25">
      <c r="A812" s="125">
        <v>497</v>
      </c>
      <c r="B812" s="125">
        <v>497117117</v>
      </c>
      <c r="C812" s="124" t="s">
        <v>306</v>
      </c>
      <c r="D812" s="125">
        <v>117</v>
      </c>
      <c r="E812" s="124" t="s">
        <v>53</v>
      </c>
      <c r="F812" s="125">
        <v>117</v>
      </c>
      <c r="G812" s="124" t="s">
        <v>53</v>
      </c>
      <c r="H812" s="118">
        <v>32.54</v>
      </c>
      <c r="I812" s="117">
        <v>9124</v>
      </c>
      <c r="J812" s="117">
        <v>4264</v>
      </c>
      <c r="K812" s="117">
        <f t="shared" si="24"/>
        <v>0</v>
      </c>
      <c r="L812" s="117">
        <v>893</v>
      </c>
      <c r="M812" s="123">
        <f t="shared" si="25"/>
        <v>14281</v>
      </c>
      <c r="N812" s="110"/>
      <c r="O812" s="118">
        <v>0</v>
      </c>
      <c r="P812" s="118">
        <v>0</v>
      </c>
      <c r="Q812" s="122">
        <v>0.09</v>
      </c>
      <c r="R812" s="122">
        <v>7.9900331202081634E-2</v>
      </c>
      <c r="S812" s="121">
        <v>0</v>
      </c>
      <c r="T812" s="110"/>
      <c r="U812" s="120">
        <v>435646</v>
      </c>
      <c r="V812" s="120">
        <v>0</v>
      </c>
      <c r="W812" s="120">
        <v>0</v>
      </c>
      <c r="X812" s="120">
        <v>29062</v>
      </c>
      <c r="Y812" s="120">
        <v>464708</v>
      </c>
      <c r="Z812" s="119" t="e">
        <f>SUMIF($A$10:$A$938,$A812,$Y$10:$Y$938)+SUMIF('[2]17PJ'!$B$10:$K$889,$A812,'[2]17PJ'!K$10:$K$889)</f>
        <v>#VALUE!</v>
      </c>
      <c r="AB812" s="118">
        <v>0</v>
      </c>
      <c r="AC812" s="118">
        <v>0</v>
      </c>
      <c r="AD812" s="117">
        <v>0</v>
      </c>
      <c r="AE812" s="116"/>
    </row>
    <row r="813" spans="1:31" s="105" customFormat="1" x14ac:dyDescent="0.25">
      <c r="A813" s="125">
        <v>497</v>
      </c>
      <c r="B813" s="125">
        <v>497117137</v>
      </c>
      <c r="C813" s="124" t="s">
        <v>306</v>
      </c>
      <c r="D813" s="125">
        <v>117</v>
      </c>
      <c r="E813" s="124" t="s">
        <v>53</v>
      </c>
      <c r="F813" s="125">
        <v>137</v>
      </c>
      <c r="G813" s="124" t="s">
        <v>210</v>
      </c>
      <c r="H813" s="118">
        <v>34</v>
      </c>
      <c r="I813" s="117">
        <v>8885</v>
      </c>
      <c r="J813" s="117">
        <v>15</v>
      </c>
      <c r="K813" s="117">
        <f t="shared" si="24"/>
        <v>0</v>
      </c>
      <c r="L813" s="117">
        <v>893</v>
      </c>
      <c r="M813" s="123">
        <f t="shared" si="25"/>
        <v>9793</v>
      </c>
      <c r="N813" s="110"/>
      <c r="O813" s="118">
        <v>0</v>
      </c>
      <c r="P813" s="118">
        <v>0</v>
      </c>
      <c r="Q813" s="122">
        <v>0.18</v>
      </c>
      <c r="R813" s="122">
        <v>0.11736259389397866</v>
      </c>
      <c r="S813" s="121">
        <v>0</v>
      </c>
      <c r="T813" s="110"/>
      <c r="U813" s="120">
        <v>302600</v>
      </c>
      <c r="V813" s="120">
        <v>0</v>
      </c>
      <c r="W813" s="120">
        <v>0</v>
      </c>
      <c r="X813" s="120">
        <v>30368</v>
      </c>
      <c r="Y813" s="120">
        <v>332968</v>
      </c>
      <c r="Z813" s="119" t="e">
        <f>SUMIF($A$10:$A$938,$A813,$Y$10:$Y$938)+SUMIF('[2]17PJ'!$B$10:$K$889,$A813,'[2]17PJ'!K$10:$K$889)</f>
        <v>#VALUE!</v>
      </c>
      <c r="AB813" s="118">
        <v>0</v>
      </c>
      <c r="AC813" s="118">
        <v>0</v>
      </c>
      <c r="AD813" s="117">
        <v>0</v>
      </c>
      <c r="AE813" s="116"/>
    </row>
    <row r="814" spans="1:31" s="105" customFormat="1" x14ac:dyDescent="0.25">
      <c r="A814" s="125">
        <v>497</v>
      </c>
      <c r="B814" s="125">
        <v>497117154</v>
      </c>
      <c r="C814" s="124" t="s">
        <v>306</v>
      </c>
      <c r="D814" s="125">
        <v>117</v>
      </c>
      <c r="E814" s="124" t="s">
        <v>53</v>
      </c>
      <c r="F814" s="125">
        <v>154</v>
      </c>
      <c r="G814" s="124" t="s">
        <v>309</v>
      </c>
      <c r="H814" s="118">
        <v>4</v>
      </c>
      <c r="I814" s="117">
        <v>8290</v>
      </c>
      <c r="J814" s="117">
        <v>8352</v>
      </c>
      <c r="K814" s="117">
        <f t="shared" si="24"/>
        <v>0</v>
      </c>
      <c r="L814" s="117">
        <v>893</v>
      </c>
      <c r="M814" s="123">
        <f t="shared" si="25"/>
        <v>17535</v>
      </c>
      <c r="N814" s="110"/>
      <c r="O814" s="118">
        <v>0</v>
      </c>
      <c r="P814" s="118">
        <v>0</v>
      </c>
      <c r="Q814" s="122">
        <v>0.09</v>
      </c>
      <c r="R814" s="122">
        <v>2.7644800172186079E-2</v>
      </c>
      <c r="S814" s="121">
        <v>0</v>
      </c>
      <c r="T814" s="110"/>
      <c r="U814" s="120">
        <v>66568</v>
      </c>
      <c r="V814" s="120">
        <v>0</v>
      </c>
      <c r="W814" s="120">
        <v>0</v>
      </c>
      <c r="X814" s="120">
        <v>3572</v>
      </c>
      <c r="Y814" s="120">
        <v>70140</v>
      </c>
      <c r="Z814" s="119" t="e">
        <f>SUMIF($A$10:$A$938,$A814,$Y$10:$Y$938)+SUMIF('[2]17PJ'!$B$10:$K$889,$A814,'[2]17PJ'!K$10:$K$889)</f>
        <v>#VALUE!</v>
      </c>
      <c r="AB814" s="118">
        <v>0</v>
      </c>
      <c r="AC814" s="118">
        <v>0</v>
      </c>
      <c r="AD814" s="117">
        <v>0</v>
      </c>
      <c r="AE814" s="116"/>
    </row>
    <row r="815" spans="1:31" s="105" customFormat="1" x14ac:dyDescent="0.25">
      <c r="A815" s="125">
        <v>497</v>
      </c>
      <c r="B815" s="125">
        <v>497117159</v>
      </c>
      <c r="C815" s="124" t="s">
        <v>306</v>
      </c>
      <c r="D815" s="125">
        <v>117</v>
      </c>
      <c r="E815" s="124" t="s">
        <v>53</v>
      </c>
      <c r="F815" s="125">
        <v>159</v>
      </c>
      <c r="G815" s="124" t="s">
        <v>172</v>
      </c>
      <c r="H815" s="118">
        <v>5</v>
      </c>
      <c r="I815" s="117">
        <v>9524</v>
      </c>
      <c r="J815" s="117">
        <v>4502</v>
      </c>
      <c r="K815" s="117">
        <f t="shared" si="24"/>
        <v>0</v>
      </c>
      <c r="L815" s="117">
        <v>893</v>
      </c>
      <c r="M815" s="123">
        <f t="shared" si="25"/>
        <v>14919</v>
      </c>
      <c r="N815" s="110"/>
      <c r="O815" s="118">
        <v>0</v>
      </c>
      <c r="P815" s="118">
        <v>0</v>
      </c>
      <c r="Q815" s="122">
        <v>0.09</v>
      </c>
      <c r="R815" s="122">
        <v>3.576752299294854E-3</v>
      </c>
      <c r="S815" s="121">
        <v>0</v>
      </c>
      <c r="T815" s="110"/>
      <c r="U815" s="120">
        <v>70130</v>
      </c>
      <c r="V815" s="120">
        <v>0</v>
      </c>
      <c r="W815" s="120">
        <v>0</v>
      </c>
      <c r="X815" s="120">
        <v>4465</v>
      </c>
      <c r="Y815" s="120">
        <v>74595</v>
      </c>
      <c r="Z815" s="119" t="e">
        <f>SUMIF($A$10:$A$938,$A815,$Y$10:$Y$938)+SUMIF('[2]17PJ'!$B$10:$K$889,$A815,'[2]17PJ'!K$10:$K$889)</f>
        <v>#VALUE!</v>
      </c>
      <c r="AB815" s="118">
        <v>0</v>
      </c>
      <c r="AC815" s="118">
        <v>0</v>
      </c>
      <c r="AD815" s="117">
        <v>0</v>
      </c>
      <c r="AE815" s="116"/>
    </row>
    <row r="816" spans="1:31" s="105" customFormat="1" x14ac:dyDescent="0.25">
      <c r="A816" s="125">
        <v>497</v>
      </c>
      <c r="B816" s="125">
        <v>497117210</v>
      </c>
      <c r="C816" s="124" t="s">
        <v>306</v>
      </c>
      <c r="D816" s="125">
        <v>117</v>
      </c>
      <c r="E816" s="124" t="s">
        <v>53</v>
      </c>
      <c r="F816" s="125">
        <v>210</v>
      </c>
      <c r="G816" s="124" t="s">
        <v>54</v>
      </c>
      <c r="H816" s="118">
        <v>51.15</v>
      </c>
      <c r="I816" s="117">
        <v>8699</v>
      </c>
      <c r="J816" s="117">
        <v>2945</v>
      </c>
      <c r="K816" s="117">
        <f t="shared" si="24"/>
        <v>0</v>
      </c>
      <c r="L816" s="117">
        <v>893</v>
      </c>
      <c r="M816" s="123">
        <f t="shared" si="25"/>
        <v>12537</v>
      </c>
      <c r="N816" s="110"/>
      <c r="O816" s="118">
        <v>0</v>
      </c>
      <c r="P816" s="118">
        <v>0</v>
      </c>
      <c r="Q816" s="122">
        <v>0.09</v>
      </c>
      <c r="R816" s="122">
        <v>5.999829214601949E-2</v>
      </c>
      <c r="S816" s="121">
        <v>0</v>
      </c>
      <c r="T816" s="110"/>
      <c r="U816" s="120">
        <v>595591</v>
      </c>
      <c r="V816" s="120">
        <v>0</v>
      </c>
      <c r="W816" s="120">
        <v>0</v>
      </c>
      <c r="X816" s="120">
        <v>45679</v>
      </c>
      <c r="Y816" s="120">
        <v>641270</v>
      </c>
      <c r="Z816" s="119" t="e">
        <f>SUMIF($A$10:$A$938,$A816,$Y$10:$Y$938)+SUMIF('[2]17PJ'!$B$10:$K$889,$A816,'[2]17PJ'!K$10:$K$889)</f>
        <v>#VALUE!</v>
      </c>
      <c r="AB816" s="118">
        <v>0</v>
      </c>
      <c r="AC816" s="118">
        <v>0</v>
      </c>
      <c r="AD816" s="117">
        <v>0</v>
      </c>
      <c r="AE816" s="116"/>
    </row>
    <row r="817" spans="1:31" s="105" customFormat="1" x14ac:dyDescent="0.25">
      <c r="A817" s="125">
        <v>497</v>
      </c>
      <c r="B817" s="125">
        <v>497117223</v>
      </c>
      <c r="C817" s="124" t="s">
        <v>306</v>
      </c>
      <c r="D817" s="125">
        <v>117</v>
      </c>
      <c r="E817" s="124" t="s">
        <v>53</v>
      </c>
      <c r="F817" s="125">
        <v>223</v>
      </c>
      <c r="G817" s="124" t="s">
        <v>310</v>
      </c>
      <c r="H817" s="118">
        <v>2</v>
      </c>
      <c r="I817" s="117">
        <v>8406</v>
      </c>
      <c r="J817" s="117">
        <v>658</v>
      </c>
      <c r="K817" s="117">
        <f t="shared" si="24"/>
        <v>0</v>
      </c>
      <c r="L817" s="117">
        <v>893</v>
      </c>
      <c r="M817" s="123">
        <f t="shared" si="25"/>
        <v>9957</v>
      </c>
      <c r="N817" s="110"/>
      <c r="O817" s="118">
        <v>0</v>
      </c>
      <c r="P817" s="118">
        <v>0</v>
      </c>
      <c r="Q817" s="122">
        <v>0.18</v>
      </c>
      <c r="R817" s="122">
        <v>2.4509164370715921E-3</v>
      </c>
      <c r="S817" s="121">
        <v>0</v>
      </c>
      <c r="T817" s="110"/>
      <c r="U817" s="120">
        <v>18128</v>
      </c>
      <c r="V817" s="120">
        <v>0</v>
      </c>
      <c r="W817" s="120">
        <v>0</v>
      </c>
      <c r="X817" s="120">
        <v>1786</v>
      </c>
      <c r="Y817" s="120">
        <v>19914</v>
      </c>
      <c r="Z817" s="119" t="e">
        <f>SUMIF($A$10:$A$938,$A817,$Y$10:$Y$938)+SUMIF('[2]17PJ'!$B$10:$K$889,$A817,'[2]17PJ'!K$10:$K$889)</f>
        <v>#VALUE!</v>
      </c>
      <c r="AB817" s="118">
        <v>0</v>
      </c>
      <c r="AC817" s="118">
        <v>0</v>
      </c>
      <c r="AD817" s="117">
        <v>0</v>
      </c>
      <c r="AE817" s="116"/>
    </row>
    <row r="818" spans="1:31" s="105" customFormat="1" x14ac:dyDescent="0.25">
      <c r="A818" s="125">
        <v>497</v>
      </c>
      <c r="B818" s="125">
        <v>497117230</v>
      </c>
      <c r="C818" s="124" t="s">
        <v>306</v>
      </c>
      <c r="D818" s="125">
        <v>117</v>
      </c>
      <c r="E818" s="124" t="s">
        <v>53</v>
      </c>
      <c r="F818" s="125">
        <v>230</v>
      </c>
      <c r="G818" s="124" t="s">
        <v>311</v>
      </c>
      <c r="H818" s="118">
        <v>4</v>
      </c>
      <c r="I818" s="117">
        <v>10247</v>
      </c>
      <c r="J818" s="117">
        <v>11571</v>
      </c>
      <c r="K818" s="117">
        <f t="shared" si="24"/>
        <v>0</v>
      </c>
      <c r="L818" s="117">
        <v>893</v>
      </c>
      <c r="M818" s="123">
        <f t="shared" si="25"/>
        <v>22711</v>
      </c>
      <c r="N818" s="110"/>
      <c r="O818" s="118">
        <v>0</v>
      </c>
      <c r="P818" s="118">
        <v>0</v>
      </c>
      <c r="Q818" s="122">
        <v>0.09</v>
      </c>
      <c r="R818" s="122">
        <v>4.7206476483406264E-2</v>
      </c>
      <c r="S818" s="121">
        <v>0</v>
      </c>
      <c r="T818" s="110"/>
      <c r="U818" s="120">
        <v>87272</v>
      </c>
      <c r="V818" s="120">
        <v>0</v>
      </c>
      <c r="W818" s="120">
        <v>0</v>
      </c>
      <c r="X818" s="120">
        <v>3573</v>
      </c>
      <c r="Y818" s="120">
        <v>90845</v>
      </c>
      <c r="Z818" s="119" t="e">
        <f>SUMIF($A$10:$A$938,$A818,$Y$10:$Y$938)+SUMIF('[2]17PJ'!$B$10:$K$889,$A818,'[2]17PJ'!K$10:$K$889)</f>
        <v>#VALUE!</v>
      </c>
      <c r="AB818" s="118">
        <v>0</v>
      </c>
      <c r="AC818" s="118">
        <v>0</v>
      </c>
      <c r="AD818" s="117">
        <v>0</v>
      </c>
      <c r="AE818" s="116"/>
    </row>
    <row r="819" spans="1:31" s="105" customFormat="1" x14ac:dyDescent="0.25">
      <c r="A819" s="125">
        <v>497</v>
      </c>
      <c r="B819" s="125">
        <v>497117272</v>
      </c>
      <c r="C819" s="124" t="s">
        <v>306</v>
      </c>
      <c r="D819" s="125">
        <v>117</v>
      </c>
      <c r="E819" s="124" t="s">
        <v>53</v>
      </c>
      <c r="F819" s="125">
        <v>272</v>
      </c>
      <c r="G819" s="124" t="s">
        <v>312</v>
      </c>
      <c r="H819" s="118">
        <v>2</v>
      </c>
      <c r="I819" s="117">
        <v>8406</v>
      </c>
      <c r="J819" s="117">
        <v>9880</v>
      </c>
      <c r="K819" s="117">
        <f t="shared" si="24"/>
        <v>0</v>
      </c>
      <c r="L819" s="117">
        <v>893</v>
      </c>
      <c r="M819" s="123">
        <f t="shared" si="25"/>
        <v>19179</v>
      </c>
      <c r="N819" s="110"/>
      <c r="O819" s="118">
        <v>0</v>
      </c>
      <c r="P819" s="118">
        <v>0</v>
      </c>
      <c r="Q819" s="122">
        <v>0.09</v>
      </c>
      <c r="R819" s="122">
        <v>1.4476191958344521E-2</v>
      </c>
      <c r="S819" s="121">
        <v>0</v>
      </c>
      <c r="T819" s="110"/>
      <c r="U819" s="120">
        <v>36572</v>
      </c>
      <c r="V819" s="120">
        <v>0</v>
      </c>
      <c r="W819" s="120">
        <v>0</v>
      </c>
      <c r="X819" s="120">
        <v>1786</v>
      </c>
      <c r="Y819" s="120">
        <v>38358</v>
      </c>
      <c r="Z819" s="119" t="e">
        <f>SUMIF($A$10:$A$938,$A819,$Y$10:$Y$938)+SUMIF('[2]17PJ'!$B$10:$K$889,$A819,'[2]17PJ'!K$10:$K$889)</f>
        <v>#VALUE!</v>
      </c>
      <c r="AB819" s="118">
        <v>0</v>
      </c>
      <c r="AC819" s="118">
        <v>0</v>
      </c>
      <c r="AD819" s="117">
        <v>0</v>
      </c>
      <c r="AE819" s="116"/>
    </row>
    <row r="820" spans="1:31" s="105" customFormat="1" x14ac:dyDescent="0.25">
      <c r="A820" s="125">
        <v>497</v>
      </c>
      <c r="B820" s="125">
        <v>497117278</v>
      </c>
      <c r="C820" s="124" t="s">
        <v>306</v>
      </c>
      <c r="D820" s="125">
        <v>117</v>
      </c>
      <c r="E820" s="124" t="s">
        <v>53</v>
      </c>
      <c r="F820" s="125">
        <v>278</v>
      </c>
      <c r="G820" s="124" t="s">
        <v>212</v>
      </c>
      <c r="H820" s="118">
        <v>36.5</v>
      </c>
      <c r="I820" s="117">
        <v>8864</v>
      </c>
      <c r="J820" s="117">
        <v>2554</v>
      </c>
      <c r="K820" s="117">
        <f t="shared" si="24"/>
        <v>0</v>
      </c>
      <c r="L820" s="117">
        <v>893</v>
      </c>
      <c r="M820" s="123">
        <f t="shared" si="25"/>
        <v>12311</v>
      </c>
      <c r="N820" s="110"/>
      <c r="O820" s="118">
        <v>0</v>
      </c>
      <c r="P820" s="118">
        <v>0</v>
      </c>
      <c r="Q820" s="122">
        <v>0.09</v>
      </c>
      <c r="R820" s="122">
        <v>4.4371064609889412E-2</v>
      </c>
      <c r="S820" s="121">
        <v>0</v>
      </c>
      <c r="T820" s="110"/>
      <c r="U820" s="120">
        <v>416757</v>
      </c>
      <c r="V820" s="120">
        <v>0</v>
      </c>
      <c r="W820" s="120">
        <v>0</v>
      </c>
      <c r="X820" s="120">
        <v>32595</v>
      </c>
      <c r="Y820" s="120">
        <v>449352</v>
      </c>
      <c r="Z820" s="119" t="e">
        <f>SUMIF($A$10:$A$938,$A820,$Y$10:$Y$938)+SUMIF('[2]17PJ'!$B$10:$K$889,$A820,'[2]17PJ'!K$10:$K$889)</f>
        <v>#VALUE!</v>
      </c>
      <c r="AB820" s="118">
        <v>0</v>
      </c>
      <c r="AC820" s="118">
        <v>0</v>
      </c>
      <c r="AD820" s="117">
        <v>0</v>
      </c>
      <c r="AE820" s="116"/>
    </row>
    <row r="821" spans="1:31" s="105" customFormat="1" x14ac:dyDescent="0.25">
      <c r="A821" s="125">
        <v>497</v>
      </c>
      <c r="B821" s="125">
        <v>497117281</v>
      </c>
      <c r="C821" s="124" t="s">
        <v>306</v>
      </c>
      <c r="D821" s="125">
        <v>117</v>
      </c>
      <c r="E821" s="124" t="s">
        <v>53</v>
      </c>
      <c r="F821" s="125">
        <v>281</v>
      </c>
      <c r="G821" s="124" t="s">
        <v>169</v>
      </c>
      <c r="H821" s="118">
        <v>57.9</v>
      </c>
      <c r="I821" s="117">
        <v>11542</v>
      </c>
      <c r="J821" s="117">
        <v>18</v>
      </c>
      <c r="K821" s="117">
        <f t="shared" si="24"/>
        <v>0</v>
      </c>
      <c r="L821" s="117">
        <v>893</v>
      </c>
      <c r="M821" s="123">
        <f t="shared" si="25"/>
        <v>12453</v>
      </c>
      <c r="N821" s="110"/>
      <c r="O821" s="118">
        <v>0</v>
      </c>
      <c r="P821" s="118">
        <v>0</v>
      </c>
      <c r="Q821" s="122">
        <v>0.18</v>
      </c>
      <c r="R821" s="122">
        <v>0.11309545177303622</v>
      </c>
      <c r="S821" s="121">
        <v>0</v>
      </c>
      <c r="T821" s="110"/>
      <c r="U821" s="120">
        <v>669325</v>
      </c>
      <c r="V821" s="120">
        <v>0</v>
      </c>
      <c r="W821" s="120">
        <v>0</v>
      </c>
      <c r="X821" s="120">
        <v>51709</v>
      </c>
      <c r="Y821" s="120">
        <v>721034</v>
      </c>
      <c r="Z821" s="119" t="e">
        <f>SUMIF($A$10:$A$938,$A821,$Y$10:$Y$938)+SUMIF('[2]17PJ'!$B$10:$K$889,$A821,'[2]17PJ'!K$10:$K$889)</f>
        <v>#VALUE!</v>
      </c>
      <c r="AB821" s="118">
        <v>0</v>
      </c>
      <c r="AC821" s="118">
        <v>0</v>
      </c>
      <c r="AD821" s="117">
        <v>0</v>
      </c>
      <c r="AE821" s="116"/>
    </row>
    <row r="822" spans="1:31" s="105" customFormat="1" x14ac:dyDescent="0.25">
      <c r="A822" s="125">
        <v>497</v>
      </c>
      <c r="B822" s="125">
        <v>497117289</v>
      </c>
      <c r="C822" s="124" t="s">
        <v>306</v>
      </c>
      <c r="D822" s="125">
        <v>117</v>
      </c>
      <c r="E822" s="124" t="s">
        <v>53</v>
      </c>
      <c r="F822" s="125">
        <v>289</v>
      </c>
      <c r="G822" s="124" t="s">
        <v>313</v>
      </c>
      <c r="H822" s="118">
        <v>1</v>
      </c>
      <c r="I822" s="117">
        <v>10307</v>
      </c>
      <c r="J822" s="117">
        <v>4197</v>
      </c>
      <c r="K822" s="117">
        <f t="shared" si="24"/>
        <v>0</v>
      </c>
      <c r="L822" s="117">
        <v>893</v>
      </c>
      <c r="M822" s="123">
        <f t="shared" si="25"/>
        <v>15397</v>
      </c>
      <c r="N822" s="110"/>
      <c r="O822" s="118">
        <v>0</v>
      </c>
      <c r="P822" s="118">
        <v>0</v>
      </c>
      <c r="Q822" s="122">
        <v>0.09</v>
      </c>
      <c r="R822" s="122">
        <v>5.065520499451681E-3</v>
      </c>
      <c r="S822" s="121">
        <v>0</v>
      </c>
      <c r="T822" s="110"/>
      <c r="U822" s="120">
        <v>14504</v>
      </c>
      <c r="V822" s="120">
        <v>0</v>
      </c>
      <c r="W822" s="120">
        <v>0</v>
      </c>
      <c r="X822" s="120">
        <v>893</v>
      </c>
      <c r="Y822" s="120">
        <v>15397</v>
      </c>
      <c r="Z822" s="119" t="e">
        <f>SUMIF($A$10:$A$938,$A822,$Y$10:$Y$938)+SUMIF('[2]17PJ'!$B$10:$K$889,$A822,'[2]17PJ'!K$10:$K$889)</f>
        <v>#VALUE!</v>
      </c>
      <c r="AB822" s="118">
        <v>0</v>
      </c>
      <c r="AC822" s="118">
        <v>0</v>
      </c>
      <c r="AD822" s="117">
        <v>0</v>
      </c>
      <c r="AE822" s="116"/>
    </row>
    <row r="823" spans="1:31" s="105" customFormat="1" x14ac:dyDescent="0.25">
      <c r="A823" s="125">
        <v>497</v>
      </c>
      <c r="B823" s="125">
        <v>497117325</v>
      </c>
      <c r="C823" s="124" t="s">
        <v>306</v>
      </c>
      <c r="D823" s="125">
        <v>117</v>
      </c>
      <c r="E823" s="124" t="s">
        <v>53</v>
      </c>
      <c r="F823" s="125">
        <v>325</v>
      </c>
      <c r="G823" s="124" t="s">
        <v>220</v>
      </c>
      <c r="H823" s="118">
        <v>5.42</v>
      </c>
      <c r="I823" s="117">
        <v>8332</v>
      </c>
      <c r="J823" s="117">
        <v>1042</v>
      </c>
      <c r="K823" s="117">
        <f t="shared" si="24"/>
        <v>0</v>
      </c>
      <c r="L823" s="117">
        <v>893</v>
      </c>
      <c r="M823" s="123">
        <f t="shared" si="25"/>
        <v>10267</v>
      </c>
      <c r="N823" s="110"/>
      <c r="O823" s="118">
        <v>0</v>
      </c>
      <c r="P823" s="118">
        <v>0</v>
      </c>
      <c r="Q823" s="122">
        <v>0.09</v>
      </c>
      <c r="R823" s="122">
        <v>1.9282665189815937E-3</v>
      </c>
      <c r="S823" s="121">
        <v>0</v>
      </c>
      <c r="T823" s="110"/>
      <c r="U823" s="120">
        <v>50807</v>
      </c>
      <c r="V823" s="120">
        <v>0</v>
      </c>
      <c r="W823" s="120">
        <v>0</v>
      </c>
      <c r="X823" s="120">
        <v>4840</v>
      </c>
      <c r="Y823" s="120">
        <v>55647</v>
      </c>
      <c r="Z823" s="119" t="e">
        <f>SUMIF($A$10:$A$938,$A823,$Y$10:$Y$938)+SUMIF('[2]17PJ'!$B$10:$K$889,$A823,'[2]17PJ'!K$10:$K$889)</f>
        <v>#VALUE!</v>
      </c>
      <c r="AB823" s="118">
        <v>0</v>
      </c>
      <c r="AC823" s="118">
        <v>0</v>
      </c>
      <c r="AD823" s="117">
        <v>0</v>
      </c>
      <c r="AE823" s="116"/>
    </row>
    <row r="824" spans="1:31" s="105" customFormat="1" x14ac:dyDescent="0.25">
      <c r="A824" s="125">
        <v>497</v>
      </c>
      <c r="B824" s="125">
        <v>497117327</v>
      </c>
      <c r="C824" s="124" t="s">
        <v>306</v>
      </c>
      <c r="D824" s="125">
        <v>117</v>
      </c>
      <c r="E824" s="124" t="s">
        <v>53</v>
      </c>
      <c r="F824" s="125">
        <v>327</v>
      </c>
      <c r="G824" s="124" t="s">
        <v>213</v>
      </c>
      <c r="H824" s="118">
        <v>2.5</v>
      </c>
      <c r="I824" s="117">
        <v>8450</v>
      </c>
      <c r="J824" s="117">
        <v>6961</v>
      </c>
      <c r="K824" s="117">
        <f t="shared" si="24"/>
        <v>0</v>
      </c>
      <c r="L824" s="117">
        <v>893</v>
      </c>
      <c r="M824" s="123">
        <f t="shared" si="25"/>
        <v>16304</v>
      </c>
      <c r="N824" s="110"/>
      <c r="O824" s="118">
        <v>0</v>
      </c>
      <c r="P824" s="118">
        <v>0</v>
      </c>
      <c r="Q824" s="122">
        <v>0.09</v>
      </c>
      <c r="R824" s="122">
        <v>4.1565808140733559E-2</v>
      </c>
      <c r="S824" s="121">
        <v>0</v>
      </c>
      <c r="T824" s="110"/>
      <c r="U824" s="120">
        <v>38528</v>
      </c>
      <c r="V824" s="120">
        <v>0</v>
      </c>
      <c r="W824" s="120">
        <v>0</v>
      </c>
      <c r="X824" s="120">
        <v>2233</v>
      </c>
      <c r="Y824" s="120">
        <v>40761</v>
      </c>
      <c r="Z824" s="119" t="e">
        <f>SUMIF($A$10:$A$938,$A824,$Y$10:$Y$938)+SUMIF('[2]17PJ'!$B$10:$K$889,$A824,'[2]17PJ'!K$10:$K$889)</f>
        <v>#VALUE!</v>
      </c>
      <c r="AB824" s="118">
        <v>0</v>
      </c>
      <c r="AC824" s="118">
        <v>0</v>
      </c>
      <c r="AD824" s="117">
        <v>0</v>
      </c>
      <c r="AE824" s="116"/>
    </row>
    <row r="825" spans="1:31" s="105" customFormat="1" x14ac:dyDescent="0.25">
      <c r="A825" s="125">
        <v>497</v>
      </c>
      <c r="B825" s="125">
        <v>497117332</v>
      </c>
      <c r="C825" s="124" t="s">
        <v>306</v>
      </c>
      <c r="D825" s="125">
        <v>117</v>
      </c>
      <c r="E825" s="124" t="s">
        <v>53</v>
      </c>
      <c r="F825" s="125">
        <v>332</v>
      </c>
      <c r="G825" s="124" t="s">
        <v>221</v>
      </c>
      <c r="H825" s="118">
        <v>1</v>
      </c>
      <c r="I825" s="117">
        <v>8428</v>
      </c>
      <c r="J825" s="117">
        <v>771</v>
      </c>
      <c r="K825" s="117">
        <f t="shared" si="24"/>
        <v>0</v>
      </c>
      <c r="L825" s="117">
        <v>893</v>
      </c>
      <c r="M825" s="123">
        <f t="shared" si="25"/>
        <v>10092</v>
      </c>
      <c r="N825" s="110"/>
      <c r="O825" s="118">
        <v>0</v>
      </c>
      <c r="P825" s="118">
        <v>0</v>
      </c>
      <c r="Q825" s="122">
        <v>0.09</v>
      </c>
      <c r="R825" s="122">
        <v>1.2210003560942382E-2</v>
      </c>
      <c r="S825" s="121">
        <v>0</v>
      </c>
      <c r="T825" s="110"/>
      <c r="U825" s="120">
        <v>9199</v>
      </c>
      <c r="V825" s="120">
        <v>0</v>
      </c>
      <c r="W825" s="120">
        <v>0</v>
      </c>
      <c r="X825" s="120">
        <v>893</v>
      </c>
      <c r="Y825" s="120">
        <v>10092</v>
      </c>
      <c r="Z825" s="119" t="e">
        <f>SUMIF($A$10:$A$938,$A825,$Y$10:$Y$938)+SUMIF('[2]17PJ'!$B$10:$K$889,$A825,'[2]17PJ'!K$10:$K$889)</f>
        <v>#VALUE!</v>
      </c>
      <c r="AB825" s="118">
        <v>0</v>
      </c>
      <c r="AC825" s="118">
        <v>0</v>
      </c>
      <c r="AD825" s="117">
        <v>0</v>
      </c>
      <c r="AE825" s="116"/>
    </row>
    <row r="826" spans="1:31" s="105" customFormat="1" x14ac:dyDescent="0.25">
      <c r="A826" s="125">
        <v>497</v>
      </c>
      <c r="B826" s="125">
        <v>497117340</v>
      </c>
      <c r="C826" s="124" t="s">
        <v>306</v>
      </c>
      <c r="D826" s="125">
        <v>117</v>
      </c>
      <c r="E826" s="124" t="s">
        <v>53</v>
      </c>
      <c r="F826" s="125">
        <v>340</v>
      </c>
      <c r="G826" s="124" t="s">
        <v>215</v>
      </c>
      <c r="H826" s="118">
        <v>3.5</v>
      </c>
      <c r="I826" s="117">
        <v>8450</v>
      </c>
      <c r="J826" s="117">
        <v>6778</v>
      </c>
      <c r="K826" s="117">
        <f t="shared" si="24"/>
        <v>0</v>
      </c>
      <c r="L826" s="117">
        <v>893</v>
      </c>
      <c r="M826" s="123">
        <f t="shared" si="25"/>
        <v>16121</v>
      </c>
      <c r="N826" s="110"/>
      <c r="O826" s="118">
        <v>0</v>
      </c>
      <c r="P826" s="118">
        <v>0</v>
      </c>
      <c r="Q826" s="122">
        <v>0.09</v>
      </c>
      <c r="R826" s="122">
        <v>7.6316850404809192E-2</v>
      </c>
      <c r="S826" s="121">
        <v>0</v>
      </c>
      <c r="T826" s="110"/>
      <c r="U826" s="120">
        <v>53298</v>
      </c>
      <c r="V826" s="120">
        <v>0</v>
      </c>
      <c r="W826" s="120">
        <v>0</v>
      </c>
      <c r="X826" s="120">
        <v>3127</v>
      </c>
      <c r="Y826" s="120">
        <v>56425</v>
      </c>
      <c r="Z826" s="119" t="e">
        <f>SUMIF($A$10:$A$938,$A826,$Y$10:$Y$938)+SUMIF('[2]17PJ'!$B$10:$K$889,$A826,'[2]17PJ'!K$10:$K$889)</f>
        <v>#VALUE!</v>
      </c>
      <c r="AB826" s="118">
        <v>0</v>
      </c>
      <c r="AC826" s="118">
        <v>0</v>
      </c>
      <c r="AD826" s="117">
        <v>0</v>
      </c>
      <c r="AE826" s="116"/>
    </row>
    <row r="827" spans="1:31" s="105" customFormat="1" x14ac:dyDescent="0.25">
      <c r="A827" s="125">
        <v>497</v>
      </c>
      <c r="B827" s="125">
        <v>497117605</v>
      </c>
      <c r="C827" s="124" t="s">
        <v>306</v>
      </c>
      <c r="D827" s="125">
        <v>117</v>
      </c>
      <c r="E827" s="124" t="s">
        <v>53</v>
      </c>
      <c r="F827" s="125">
        <v>605</v>
      </c>
      <c r="G827" s="124" t="s">
        <v>216</v>
      </c>
      <c r="H827" s="118">
        <v>40.5</v>
      </c>
      <c r="I827" s="117">
        <v>8685</v>
      </c>
      <c r="J827" s="117">
        <v>6480</v>
      </c>
      <c r="K827" s="117">
        <f t="shared" si="24"/>
        <v>0</v>
      </c>
      <c r="L827" s="117">
        <v>893</v>
      </c>
      <c r="M827" s="123">
        <f t="shared" si="25"/>
        <v>16058</v>
      </c>
      <c r="N827" s="110"/>
      <c r="O827" s="118">
        <v>0</v>
      </c>
      <c r="P827" s="118">
        <v>0</v>
      </c>
      <c r="Q827" s="122">
        <v>0.09</v>
      </c>
      <c r="R827" s="122">
        <v>5.1759282375459084E-2</v>
      </c>
      <c r="S827" s="121">
        <v>0</v>
      </c>
      <c r="T827" s="110"/>
      <c r="U827" s="120">
        <v>614183</v>
      </c>
      <c r="V827" s="120">
        <v>0</v>
      </c>
      <c r="W827" s="120">
        <v>0</v>
      </c>
      <c r="X827" s="120">
        <v>36167</v>
      </c>
      <c r="Y827" s="120">
        <v>650350</v>
      </c>
      <c r="Z827" s="119" t="e">
        <f>SUMIF($A$10:$A$938,$A827,$Y$10:$Y$938)+SUMIF('[2]17PJ'!$B$10:$K$889,$A827,'[2]17PJ'!K$10:$K$889)</f>
        <v>#VALUE!</v>
      </c>
      <c r="AB827" s="118">
        <v>0</v>
      </c>
      <c r="AC827" s="118">
        <v>0</v>
      </c>
      <c r="AD827" s="117">
        <v>0</v>
      </c>
      <c r="AE827" s="116"/>
    </row>
    <row r="828" spans="1:31" s="105" customFormat="1" x14ac:dyDescent="0.25">
      <c r="A828" s="125">
        <v>497</v>
      </c>
      <c r="B828" s="125">
        <v>497117670</v>
      </c>
      <c r="C828" s="124" t="s">
        <v>306</v>
      </c>
      <c r="D828" s="125">
        <v>117</v>
      </c>
      <c r="E828" s="124" t="s">
        <v>53</v>
      </c>
      <c r="F828" s="125">
        <v>670</v>
      </c>
      <c r="G828" s="124" t="s">
        <v>56</v>
      </c>
      <c r="H828" s="118">
        <v>7</v>
      </c>
      <c r="I828" s="117">
        <v>11035</v>
      </c>
      <c r="J828" s="117">
        <v>9976</v>
      </c>
      <c r="K828" s="117">
        <f t="shared" si="24"/>
        <v>0</v>
      </c>
      <c r="L828" s="117">
        <v>893</v>
      </c>
      <c r="M828" s="123">
        <f t="shared" si="25"/>
        <v>21904</v>
      </c>
      <c r="N828" s="110"/>
      <c r="O828" s="118">
        <v>0</v>
      </c>
      <c r="P828" s="118">
        <v>0</v>
      </c>
      <c r="Q828" s="122">
        <v>0.09</v>
      </c>
      <c r="R828" s="122">
        <v>7.8457056728476374E-2</v>
      </c>
      <c r="S828" s="121">
        <v>0</v>
      </c>
      <c r="T828" s="110"/>
      <c r="U828" s="120">
        <v>147077</v>
      </c>
      <c r="V828" s="120">
        <v>0</v>
      </c>
      <c r="W828" s="120">
        <v>0</v>
      </c>
      <c r="X828" s="120">
        <v>6251</v>
      </c>
      <c r="Y828" s="120">
        <v>153328</v>
      </c>
      <c r="Z828" s="119" t="e">
        <f>SUMIF($A$10:$A$938,$A828,$Y$10:$Y$938)+SUMIF('[2]17PJ'!$B$10:$K$889,$A828,'[2]17PJ'!K$10:$K$889)</f>
        <v>#VALUE!</v>
      </c>
      <c r="AB828" s="118">
        <v>0</v>
      </c>
      <c r="AC828" s="118">
        <v>0</v>
      </c>
      <c r="AD828" s="117">
        <v>0</v>
      </c>
      <c r="AE828" s="116"/>
    </row>
    <row r="829" spans="1:31" s="105" customFormat="1" x14ac:dyDescent="0.25">
      <c r="A829" s="125">
        <v>497</v>
      </c>
      <c r="B829" s="125">
        <v>497117674</v>
      </c>
      <c r="C829" s="124" t="s">
        <v>306</v>
      </c>
      <c r="D829" s="125">
        <v>117</v>
      </c>
      <c r="E829" s="124" t="s">
        <v>53</v>
      </c>
      <c r="F829" s="125">
        <v>674</v>
      </c>
      <c r="G829" s="124" t="s">
        <v>57</v>
      </c>
      <c r="H829" s="118">
        <v>13</v>
      </c>
      <c r="I829" s="117">
        <v>9018</v>
      </c>
      <c r="J829" s="117">
        <v>4010</v>
      </c>
      <c r="K829" s="117">
        <f t="shared" si="24"/>
        <v>0</v>
      </c>
      <c r="L829" s="117">
        <v>893</v>
      </c>
      <c r="M829" s="123">
        <f t="shared" si="25"/>
        <v>13921</v>
      </c>
      <c r="N829" s="110"/>
      <c r="O829" s="118">
        <v>0</v>
      </c>
      <c r="P829" s="118">
        <v>0</v>
      </c>
      <c r="Q829" s="122">
        <v>0.09</v>
      </c>
      <c r="R829" s="122">
        <v>4.7577753757626573E-2</v>
      </c>
      <c r="S829" s="121">
        <v>0</v>
      </c>
      <c r="T829" s="110"/>
      <c r="U829" s="120">
        <v>169364</v>
      </c>
      <c r="V829" s="120">
        <v>0</v>
      </c>
      <c r="W829" s="120">
        <v>0</v>
      </c>
      <c r="X829" s="120">
        <v>11609</v>
      </c>
      <c r="Y829" s="120">
        <v>180973</v>
      </c>
      <c r="Z829" s="119" t="e">
        <f>SUMIF($A$10:$A$938,$A829,$Y$10:$Y$938)+SUMIF('[2]17PJ'!$B$10:$K$889,$A829,'[2]17PJ'!K$10:$K$889)</f>
        <v>#VALUE!</v>
      </c>
      <c r="AB829" s="118">
        <v>0</v>
      </c>
      <c r="AC829" s="118">
        <v>0</v>
      </c>
      <c r="AD829" s="117">
        <v>0</v>
      </c>
      <c r="AE829" s="116"/>
    </row>
    <row r="830" spans="1:31" s="105" customFormat="1" x14ac:dyDescent="0.25">
      <c r="A830" s="125">
        <v>497</v>
      </c>
      <c r="B830" s="125">
        <v>497117680</v>
      </c>
      <c r="C830" s="124" t="s">
        <v>306</v>
      </c>
      <c r="D830" s="125">
        <v>117</v>
      </c>
      <c r="E830" s="124" t="s">
        <v>53</v>
      </c>
      <c r="F830" s="125">
        <v>680</v>
      </c>
      <c r="G830" s="124" t="s">
        <v>174</v>
      </c>
      <c r="H830" s="118">
        <v>1</v>
      </c>
      <c r="I830" s="117">
        <v>9842</v>
      </c>
      <c r="J830" s="117">
        <v>3429</v>
      </c>
      <c r="K830" s="117">
        <f t="shared" si="24"/>
        <v>0</v>
      </c>
      <c r="L830" s="117">
        <v>893</v>
      </c>
      <c r="M830" s="123">
        <f t="shared" si="25"/>
        <v>14164</v>
      </c>
      <c r="N830" s="110"/>
      <c r="O830" s="118">
        <v>0</v>
      </c>
      <c r="P830" s="118">
        <v>0</v>
      </c>
      <c r="Q830" s="122">
        <v>0.09</v>
      </c>
      <c r="R830" s="122">
        <v>1.697890887136493E-3</v>
      </c>
      <c r="S830" s="121">
        <v>0</v>
      </c>
      <c r="T830" s="110"/>
      <c r="U830" s="120">
        <v>13272</v>
      </c>
      <c r="V830" s="120">
        <v>0</v>
      </c>
      <c r="W830" s="120">
        <v>0</v>
      </c>
      <c r="X830" s="120">
        <v>894</v>
      </c>
      <c r="Y830" s="120">
        <v>14166</v>
      </c>
      <c r="Z830" s="119" t="e">
        <f>SUMIF($A$10:$A$938,$A830,$Y$10:$Y$938)+SUMIF('[2]17PJ'!$B$10:$K$889,$A830,'[2]17PJ'!K$10:$K$889)</f>
        <v>#VALUE!</v>
      </c>
      <c r="AB830" s="118">
        <v>0</v>
      </c>
      <c r="AC830" s="118">
        <v>0</v>
      </c>
      <c r="AD830" s="117">
        <v>0</v>
      </c>
      <c r="AE830" s="116"/>
    </row>
    <row r="831" spans="1:31" s="105" customFormat="1" x14ac:dyDescent="0.25">
      <c r="A831" s="125">
        <v>497</v>
      </c>
      <c r="B831" s="125">
        <v>497117683</v>
      </c>
      <c r="C831" s="124" t="s">
        <v>306</v>
      </c>
      <c r="D831" s="125">
        <v>117</v>
      </c>
      <c r="E831" s="124" t="s">
        <v>53</v>
      </c>
      <c r="F831" s="125">
        <v>683</v>
      </c>
      <c r="G831" s="124" t="s">
        <v>58</v>
      </c>
      <c r="H831" s="118">
        <v>3</v>
      </c>
      <c r="I831" s="117">
        <v>10135</v>
      </c>
      <c r="J831" s="117">
        <v>7075</v>
      </c>
      <c r="K831" s="117">
        <f t="shared" si="24"/>
        <v>0</v>
      </c>
      <c r="L831" s="117">
        <v>893</v>
      </c>
      <c r="M831" s="123">
        <f t="shared" si="25"/>
        <v>18103</v>
      </c>
      <c r="N831" s="110"/>
      <c r="O831" s="118">
        <v>0</v>
      </c>
      <c r="P831" s="118">
        <v>0</v>
      </c>
      <c r="Q831" s="122">
        <v>0.09</v>
      </c>
      <c r="R831" s="122">
        <v>2.9567276420581011E-2</v>
      </c>
      <c r="S831" s="121">
        <v>0</v>
      </c>
      <c r="T831" s="110"/>
      <c r="U831" s="120">
        <v>51630</v>
      </c>
      <c r="V831" s="120">
        <v>0</v>
      </c>
      <c r="W831" s="120">
        <v>0</v>
      </c>
      <c r="X831" s="120">
        <v>2681</v>
      </c>
      <c r="Y831" s="120">
        <v>54311</v>
      </c>
      <c r="Z831" s="119" t="e">
        <f>SUMIF($A$10:$A$938,$A831,$Y$10:$Y$938)+SUMIF('[2]17PJ'!$B$10:$K$889,$A831,'[2]17PJ'!K$10:$K$889)</f>
        <v>#VALUE!</v>
      </c>
      <c r="AB831" s="118">
        <v>0</v>
      </c>
      <c r="AC831" s="118">
        <v>0</v>
      </c>
      <c r="AD831" s="117">
        <v>0</v>
      </c>
      <c r="AE831" s="116"/>
    </row>
    <row r="832" spans="1:31" s="105" customFormat="1" x14ac:dyDescent="0.25">
      <c r="A832" s="125">
        <v>497</v>
      </c>
      <c r="B832" s="125">
        <v>497117728</v>
      </c>
      <c r="C832" s="124" t="s">
        <v>306</v>
      </c>
      <c r="D832" s="125">
        <v>117</v>
      </c>
      <c r="E832" s="124" t="s">
        <v>53</v>
      </c>
      <c r="F832" s="125">
        <v>728</v>
      </c>
      <c r="G832" s="124" t="s">
        <v>314</v>
      </c>
      <c r="H832" s="118">
        <v>1</v>
      </c>
      <c r="I832" s="117">
        <v>10401</v>
      </c>
      <c r="J832" s="117">
        <v>1331</v>
      </c>
      <c r="K832" s="117">
        <f t="shared" si="24"/>
        <v>0</v>
      </c>
      <c r="L832" s="117">
        <v>893</v>
      </c>
      <c r="M832" s="123">
        <f t="shared" si="25"/>
        <v>12625</v>
      </c>
      <c r="N832" s="110"/>
      <c r="O832" s="118">
        <v>0</v>
      </c>
      <c r="P832" s="118">
        <v>0</v>
      </c>
      <c r="Q832" s="122">
        <v>0.09</v>
      </c>
      <c r="R832" s="122">
        <v>7.2930038261539857E-3</v>
      </c>
      <c r="S832" s="121">
        <v>0</v>
      </c>
      <c r="T832" s="110"/>
      <c r="U832" s="120">
        <v>11732</v>
      </c>
      <c r="V832" s="120">
        <v>0</v>
      </c>
      <c r="W832" s="120">
        <v>0</v>
      </c>
      <c r="X832" s="120">
        <v>893</v>
      </c>
      <c r="Y832" s="120">
        <v>12625</v>
      </c>
      <c r="Z832" s="119" t="e">
        <f>SUMIF($A$10:$A$938,$A832,$Y$10:$Y$938)+SUMIF('[2]17PJ'!$B$10:$K$889,$A832,'[2]17PJ'!K$10:$K$889)</f>
        <v>#VALUE!</v>
      </c>
      <c r="AB832" s="118">
        <v>0</v>
      </c>
      <c r="AC832" s="118">
        <v>0</v>
      </c>
      <c r="AD832" s="117">
        <v>0</v>
      </c>
      <c r="AE832" s="116"/>
    </row>
    <row r="833" spans="1:31" s="105" customFormat="1" x14ac:dyDescent="0.25">
      <c r="A833" s="125">
        <v>497</v>
      </c>
      <c r="B833" s="125">
        <v>497117755</v>
      </c>
      <c r="C833" s="124" t="s">
        <v>306</v>
      </c>
      <c r="D833" s="125">
        <v>117</v>
      </c>
      <c r="E833" s="124" t="s">
        <v>53</v>
      </c>
      <c r="F833" s="125">
        <v>755</v>
      </c>
      <c r="G833" s="124" t="s">
        <v>62</v>
      </c>
      <c r="H833" s="118">
        <v>1</v>
      </c>
      <c r="I833" s="117">
        <v>8094</v>
      </c>
      <c r="J833" s="117">
        <v>3493</v>
      </c>
      <c r="K833" s="117">
        <f t="shared" si="24"/>
        <v>0</v>
      </c>
      <c r="L833" s="117">
        <v>893</v>
      </c>
      <c r="M833" s="123">
        <f t="shared" si="25"/>
        <v>12480</v>
      </c>
      <c r="N833" s="110"/>
      <c r="O833" s="118">
        <v>0</v>
      </c>
      <c r="P833" s="118">
        <v>0</v>
      </c>
      <c r="Q833" s="122">
        <v>0.09</v>
      </c>
      <c r="R833" s="122">
        <v>1.3404904762990362E-2</v>
      </c>
      <c r="S833" s="121">
        <v>0</v>
      </c>
      <c r="T833" s="110"/>
      <c r="U833" s="120">
        <v>11587</v>
      </c>
      <c r="V833" s="120">
        <v>0</v>
      </c>
      <c r="W833" s="120">
        <v>0</v>
      </c>
      <c r="X833" s="120">
        <v>893</v>
      </c>
      <c r="Y833" s="120">
        <v>12480</v>
      </c>
      <c r="Z833" s="119" t="e">
        <f>SUMIF($A$10:$A$938,$A833,$Y$10:$Y$938)+SUMIF('[2]17PJ'!$B$10:$K$889,$A833,'[2]17PJ'!K$10:$K$889)</f>
        <v>#VALUE!</v>
      </c>
      <c r="AB833" s="118">
        <v>0</v>
      </c>
      <c r="AC833" s="118">
        <v>0</v>
      </c>
      <c r="AD833" s="117">
        <v>0</v>
      </c>
      <c r="AE833" s="116"/>
    </row>
    <row r="834" spans="1:31" s="105" customFormat="1" x14ac:dyDescent="0.25">
      <c r="A834" s="125">
        <v>497</v>
      </c>
      <c r="B834" s="125">
        <v>497117766</v>
      </c>
      <c r="C834" s="124" t="s">
        <v>306</v>
      </c>
      <c r="D834" s="125">
        <v>117</v>
      </c>
      <c r="E834" s="124" t="s">
        <v>53</v>
      </c>
      <c r="F834" s="125">
        <v>766</v>
      </c>
      <c r="G834" s="124" t="s">
        <v>259</v>
      </c>
      <c r="H834" s="118">
        <v>1</v>
      </c>
      <c r="I834" s="117">
        <v>10542</v>
      </c>
      <c r="J834" s="117">
        <v>3680</v>
      </c>
      <c r="K834" s="117">
        <f t="shared" si="24"/>
        <v>0</v>
      </c>
      <c r="L834" s="117">
        <v>893</v>
      </c>
      <c r="M834" s="123">
        <f t="shared" si="25"/>
        <v>15115</v>
      </c>
      <c r="N834" s="110"/>
      <c r="O834" s="118">
        <v>0</v>
      </c>
      <c r="P834" s="118">
        <v>0</v>
      </c>
      <c r="Q834" s="122">
        <v>0.09</v>
      </c>
      <c r="R834" s="122">
        <v>2.9614401425515054E-3</v>
      </c>
      <c r="S834" s="121">
        <v>0</v>
      </c>
      <c r="T834" s="110"/>
      <c r="U834" s="120">
        <v>14222</v>
      </c>
      <c r="V834" s="120">
        <v>0</v>
      </c>
      <c r="W834" s="120">
        <v>0</v>
      </c>
      <c r="X834" s="120">
        <v>894</v>
      </c>
      <c r="Y834" s="120">
        <v>15116</v>
      </c>
      <c r="Z834" s="119" t="e">
        <f>SUMIF($A$10:$A$938,$A834,$Y$10:$Y$938)+SUMIF('[2]17PJ'!$B$10:$K$889,$A834,'[2]17PJ'!K$10:$K$889)</f>
        <v>#VALUE!</v>
      </c>
      <c r="AB834" s="118">
        <v>0</v>
      </c>
      <c r="AC834" s="118">
        <v>0</v>
      </c>
      <c r="AD834" s="117">
        <v>0</v>
      </c>
      <c r="AE834" s="116"/>
    </row>
    <row r="835" spans="1:31" s="105" customFormat="1" x14ac:dyDescent="0.25">
      <c r="A835" s="125">
        <v>498</v>
      </c>
      <c r="B835" s="125">
        <v>498281281</v>
      </c>
      <c r="C835" s="124" t="s">
        <v>315</v>
      </c>
      <c r="D835" s="125">
        <v>281</v>
      </c>
      <c r="E835" s="124" t="s">
        <v>169</v>
      </c>
      <c r="F835" s="125">
        <v>281</v>
      </c>
      <c r="G835" s="124" t="s">
        <v>169</v>
      </c>
      <c r="H835" s="118">
        <v>317.55000000000007</v>
      </c>
      <c r="I835" s="117">
        <v>11507</v>
      </c>
      <c r="J835" s="117">
        <v>18</v>
      </c>
      <c r="K835" s="117">
        <f t="shared" si="24"/>
        <v>0</v>
      </c>
      <c r="L835" s="117">
        <v>893</v>
      </c>
      <c r="M835" s="123">
        <f t="shared" si="25"/>
        <v>12418</v>
      </c>
      <c r="N835" s="110"/>
      <c r="O835" s="118">
        <v>0</v>
      </c>
      <c r="P835" s="118">
        <v>0</v>
      </c>
      <c r="Q835" s="122">
        <v>0.18</v>
      </c>
      <c r="R835" s="122">
        <v>0.11309545177303622</v>
      </c>
      <c r="S835" s="121">
        <v>0</v>
      </c>
      <c r="T835" s="110"/>
      <c r="U835" s="120">
        <v>3659772</v>
      </c>
      <c r="V835" s="120">
        <v>0</v>
      </c>
      <c r="W835" s="120">
        <v>0</v>
      </c>
      <c r="X835" s="120">
        <v>283573</v>
      </c>
      <c r="Y835" s="120">
        <v>3943345</v>
      </c>
      <c r="Z835" s="119" t="e">
        <f>SUMIF($A$10:$A$938,$A835,$Y$10:$Y$938)+SUMIF('[2]17PJ'!$B$10:$K$889,$A835,'[2]17PJ'!K$10:$K$889)</f>
        <v>#VALUE!</v>
      </c>
      <c r="AB835" s="118">
        <v>0</v>
      </c>
      <c r="AC835" s="118">
        <v>0</v>
      </c>
      <c r="AD835" s="117">
        <v>0</v>
      </c>
      <c r="AE835" s="116"/>
    </row>
    <row r="836" spans="1:31" s="105" customFormat="1" x14ac:dyDescent="0.25">
      <c r="A836" s="125">
        <v>499</v>
      </c>
      <c r="B836" s="125">
        <v>499061005</v>
      </c>
      <c r="C836" s="124" t="s">
        <v>316</v>
      </c>
      <c r="D836" s="125">
        <v>61</v>
      </c>
      <c r="E836" s="124" t="s">
        <v>170</v>
      </c>
      <c r="F836" s="125">
        <v>5</v>
      </c>
      <c r="G836" s="124" t="s">
        <v>219</v>
      </c>
      <c r="H836" s="118">
        <v>0.5</v>
      </c>
      <c r="I836" s="117">
        <v>10585</v>
      </c>
      <c r="J836" s="117">
        <v>4260</v>
      </c>
      <c r="K836" s="117">
        <f t="shared" si="24"/>
        <v>0</v>
      </c>
      <c r="L836" s="117">
        <v>893</v>
      </c>
      <c r="M836" s="123">
        <f t="shared" si="25"/>
        <v>15738</v>
      </c>
      <c r="N836" s="110"/>
      <c r="O836" s="118">
        <v>0</v>
      </c>
      <c r="P836" s="118">
        <v>0</v>
      </c>
      <c r="Q836" s="122">
        <v>0.09</v>
      </c>
      <c r="R836" s="122">
        <v>4.1027118156097744E-3</v>
      </c>
      <c r="S836" s="121">
        <v>0</v>
      </c>
      <c r="T836" s="110"/>
      <c r="U836" s="120">
        <v>7423</v>
      </c>
      <c r="V836" s="120">
        <v>0</v>
      </c>
      <c r="W836" s="120">
        <v>0</v>
      </c>
      <c r="X836" s="120">
        <v>447</v>
      </c>
      <c r="Y836" s="120">
        <v>7870</v>
      </c>
      <c r="Z836" s="119" t="e">
        <f>SUMIF($A$10:$A$938,$A836,$Y$10:$Y$938)+SUMIF('[2]17PJ'!$B$10:$K$889,$A836,'[2]17PJ'!K$10:$K$889)</f>
        <v>#VALUE!</v>
      </c>
      <c r="AB836" s="118">
        <v>0</v>
      </c>
      <c r="AC836" s="118">
        <v>0</v>
      </c>
      <c r="AD836" s="117">
        <v>0</v>
      </c>
      <c r="AE836" s="116"/>
    </row>
    <row r="837" spans="1:31" s="105" customFormat="1" x14ac:dyDescent="0.25">
      <c r="A837" s="125">
        <v>499</v>
      </c>
      <c r="B837" s="125">
        <v>499061061</v>
      </c>
      <c r="C837" s="124" t="s">
        <v>316</v>
      </c>
      <c r="D837" s="125">
        <v>61</v>
      </c>
      <c r="E837" s="124" t="s">
        <v>170</v>
      </c>
      <c r="F837" s="125">
        <v>61</v>
      </c>
      <c r="G837" s="124" t="s">
        <v>170</v>
      </c>
      <c r="H837" s="118">
        <v>119.44000000000001</v>
      </c>
      <c r="I837" s="117">
        <v>10651</v>
      </c>
      <c r="J837" s="117">
        <v>445</v>
      </c>
      <c r="K837" s="117">
        <f t="shared" si="24"/>
        <v>0</v>
      </c>
      <c r="L837" s="117">
        <v>893</v>
      </c>
      <c r="M837" s="123">
        <f t="shared" si="25"/>
        <v>11989</v>
      </c>
      <c r="N837" s="110"/>
      <c r="O837" s="118">
        <v>0</v>
      </c>
      <c r="P837" s="118">
        <v>0</v>
      </c>
      <c r="Q837" s="122">
        <v>0.09</v>
      </c>
      <c r="R837" s="122">
        <v>3.1614984004721104E-2</v>
      </c>
      <c r="S837" s="121">
        <v>0</v>
      </c>
      <c r="T837" s="110"/>
      <c r="U837" s="120">
        <v>1325307</v>
      </c>
      <c r="V837" s="120">
        <v>0</v>
      </c>
      <c r="W837" s="120">
        <v>0</v>
      </c>
      <c r="X837" s="120">
        <v>106661</v>
      </c>
      <c r="Y837" s="120">
        <v>1431968</v>
      </c>
      <c r="Z837" s="119" t="e">
        <f>SUMIF($A$10:$A$938,$A837,$Y$10:$Y$938)+SUMIF('[2]17PJ'!$B$10:$K$889,$A837,'[2]17PJ'!K$10:$K$889)</f>
        <v>#VALUE!</v>
      </c>
      <c r="AB837" s="118">
        <v>0</v>
      </c>
      <c r="AC837" s="118">
        <v>0</v>
      </c>
      <c r="AD837" s="117">
        <v>0</v>
      </c>
      <c r="AE837" s="116"/>
    </row>
    <row r="838" spans="1:31" s="105" customFormat="1" x14ac:dyDescent="0.25">
      <c r="A838" s="125">
        <v>499</v>
      </c>
      <c r="B838" s="125">
        <v>499061111</v>
      </c>
      <c r="C838" s="124" t="s">
        <v>316</v>
      </c>
      <c r="D838" s="125">
        <v>61</v>
      </c>
      <c r="E838" s="124" t="s">
        <v>170</v>
      </c>
      <c r="F838" s="125">
        <v>111</v>
      </c>
      <c r="G838" s="124" t="s">
        <v>253</v>
      </c>
      <c r="H838" s="118">
        <v>1</v>
      </c>
      <c r="I838" s="117">
        <v>10130</v>
      </c>
      <c r="J838" s="117">
        <v>2982</v>
      </c>
      <c r="K838" s="117">
        <f t="shared" si="24"/>
        <v>0</v>
      </c>
      <c r="L838" s="117">
        <v>893</v>
      </c>
      <c r="M838" s="123">
        <f t="shared" si="25"/>
        <v>14005</v>
      </c>
      <c r="N838" s="110"/>
      <c r="O838" s="118">
        <v>0</v>
      </c>
      <c r="P838" s="118">
        <v>0</v>
      </c>
      <c r="Q838" s="122">
        <v>0.09</v>
      </c>
      <c r="R838" s="122">
        <v>1.5683871523418803E-2</v>
      </c>
      <c r="S838" s="121">
        <v>0</v>
      </c>
      <c r="T838" s="110"/>
      <c r="U838" s="120">
        <v>13112</v>
      </c>
      <c r="V838" s="120">
        <v>0</v>
      </c>
      <c r="W838" s="120">
        <v>0</v>
      </c>
      <c r="X838" s="120">
        <v>894</v>
      </c>
      <c r="Y838" s="120">
        <v>14006</v>
      </c>
      <c r="Z838" s="119" t="e">
        <f>SUMIF($A$10:$A$938,$A838,$Y$10:$Y$938)+SUMIF('[2]17PJ'!$B$10:$K$889,$A838,'[2]17PJ'!K$10:$K$889)</f>
        <v>#VALUE!</v>
      </c>
      <c r="AB838" s="118">
        <v>0</v>
      </c>
      <c r="AC838" s="118">
        <v>0</v>
      </c>
      <c r="AD838" s="117">
        <v>0</v>
      </c>
      <c r="AE838" s="116"/>
    </row>
    <row r="839" spans="1:31" s="105" customFormat="1" x14ac:dyDescent="0.25">
      <c r="A839" s="125">
        <v>499</v>
      </c>
      <c r="B839" s="125">
        <v>499061137</v>
      </c>
      <c r="C839" s="124" t="s">
        <v>316</v>
      </c>
      <c r="D839" s="125">
        <v>61</v>
      </c>
      <c r="E839" s="124" t="s">
        <v>170</v>
      </c>
      <c r="F839" s="125">
        <v>137</v>
      </c>
      <c r="G839" s="124" t="s">
        <v>210</v>
      </c>
      <c r="H839" s="118">
        <v>2</v>
      </c>
      <c r="I839" s="117">
        <v>12685</v>
      </c>
      <c r="J839" s="117">
        <v>21</v>
      </c>
      <c r="K839" s="117">
        <f t="shared" si="24"/>
        <v>0</v>
      </c>
      <c r="L839" s="117">
        <v>893</v>
      </c>
      <c r="M839" s="123">
        <f t="shared" si="25"/>
        <v>13599</v>
      </c>
      <c r="N839" s="110"/>
      <c r="O839" s="118">
        <v>0</v>
      </c>
      <c r="P839" s="118">
        <v>0</v>
      </c>
      <c r="Q839" s="122">
        <v>0.18</v>
      </c>
      <c r="R839" s="122">
        <v>0.11736259389397866</v>
      </c>
      <c r="S839" s="121">
        <v>0</v>
      </c>
      <c r="T839" s="110"/>
      <c r="U839" s="120">
        <v>25412</v>
      </c>
      <c r="V839" s="120">
        <v>0</v>
      </c>
      <c r="W839" s="120">
        <v>0</v>
      </c>
      <c r="X839" s="120">
        <v>1786</v>
      </c>
      <c r="Y839" s="120">
        <v>27198</v>
      </c>
      <c r="Z839" s="119" t="e">
        <f>SUMIF($A$10:$A$938,$A839,$Y$10:$Y$938)+SUMIF('[2]17PJ'!$B$10:$K$889,$A839,'[2]17PJ'!K$10:$K$889)</f>
        <v>#VALUE!</v>
      </c>
      <c r="AB839" s="118">
        <v>0</v>
      </c>
      <c r="AC839" s="118">
        <v>0</v>
      </c>
      <c r="AD839" s="117">
        <v>0</v>
      </c>
      <c r="AE839" s="116"/>
    </row>
    <row r="840" spans="1:31" s="105" customFormat="1" x14ac:dyDescent="0.25">
      <c r="A840" s="125">
        <v>499</v>
      </c>
      <c r="B840" s="125">
        <v>499061161</v>
      </c>
      <c r="C840" s="124" t="s">
        <v>316</v>
      </c>
      <c r="D840" s="125">
        <v>61</v>
      </c>
      <c r="E840" s="124" t="s">
        <v>170</v>
      </c>
      <c r="F840" s="125">
        <v>161</v>
      </c>
      <c r="G840" s="124" t="s">
        <v>173</v>
      </c>
      <c r="H840" s="118">
        <v>11</v>
      </c>
      <c r="I840" s="117">
        <v>11808</v>
      </c>
      <c r="J840" s="117">
        <v>5037</v>
      </c>
      <c r="K840" s="117">
        <f t="shared" si="24"/>
        <v>0</v>
      </c>
      <c r="L840" s="117">
        <v>893</v>
      </c>
      <c r="M840" s="123">
        <f t="shared" si="25"/>
        <v>17738</v>
      </c>
      <c r="N840" s="110"/>
      <c r="O840" s="118">
        <v>0</v>
      </c>
      <c r="P840" s="118">
        <v>0</v>
      </c>
      <c r="Q840" s="122">
        <v>0.09</v>
      </c>
      <c r="R840" s="122">
        <v>7.7765115411764256E-3</v>
      </c>
      <c r="S840" s="121">
        <v>0</v>
      </c>
      <c r="T840" s="110"/>
      <c r="U840" s="120">
        <v>185295</v>
      </c>
      <c r="V840" s="120">
        <v>0</v>
      </c>
      <c r="W840" s="120">
        <v>0</v>
      </c>
      <c r="X840" s="120">
        <v>9823</v>
      </c>
      <c r="Y840" s="120">
        <v>195118</v>
      </c>
      <c r="Z840" s="119" t="e">
        <f>SUMIF($A$10:$A$938,$A840,$Y$10:$Y$938)+SUMIF('[2]17PJ'!$B$10:$K$889,$A840,'[2]17PJ'!K$10:$K$889)</f>
        <v>#VALUE!</v>
      </c>
      <c r="AB840" s="118">
        <v>0</v>
      </c>
      <c r="AC840" s="118">
        <v>0</v>
      </c>
      <c r="AD840" s="117">
        <v>0</v>
      </c>
      <c r="AE840" s="116"/>
    </row>
    <row r="841" spans="1:31" s="105" customFormat="1" x14ac:dyDescent="0.25">
      <c r="A841" s="125">
        <v>499</v>
      </c>
      <c r="B841" s="125">
        <v>499061210</v>
      </c>
      <c r="C841" s="124" t="s">
        <v>316</v>
      </c>
      <c r="D841" s="125">
        <v>61</v>
      </c>
      <c r="E841" s="124" t="s">
        <v>170</v>
      </c>
      <c r="F841" s="125">
        <v>210</v>
      </c>
      <c r="G841" s="124" t="s">
        <v>54</v>
      </c>
      <c r="H841" s="118">
        <v>0.5</v>
      </c>
      <c r="I841" s="117">
        <v>10167</v>
      </c>
      <c r="J841" s="117">
        <v>3442</v>
      </c>
      <c r="K841" s="117">
        <f t="shared" si="24"/>
        <v>0</v>
      </c>
      <c r="L841" s="117">
        <v>893</v>
      </c>
      <c r="M841" s="123">
        <f t="shared" si="25"/>
        <v>14502</v>
      </c>
      <c r="N841" s="110"/>
      <c r="O841" s="118">
        <v>0</v>
      </c>
      <c r="P841" s="118">
        <v>0</v>
      </c>
      <c r="Q841" s="122">
        <v>0.09</v>
      </c>
      <c r="R841" s="122">
        <v>5.999829214601949E-2</v>
      </c>
      <c r="S841" s="121">
        <v>0</v>
      </c>
      <c r="T841" s="110"/>
      <c r="U841" s="120">
        <v>6805</v>
      </c>
      <c r="V841" s="120">
        <v>0</v>
      </c>
      <c r="W841" s="120">
        <v>0</v>
      </c>
      <c r="X841" s="120">
        <v>447</v>
      </c>
      <c r="Y841" s="120">
        <v>7252</v>
      </c>
      <c r="Z841" s="119" t="e">
        <f>SUMIF($A$10:$A$938,$A841,$Y$10:$Y$938)+SUMIF('[2]17PJ'!$B$10:$K$889,$A841,'[2]17PJ'!K$10:$K$889)</f>
        <v>#VALUE!</v>
      </c>
      <c r="AB841" s="118">
        <v>0</v>
      </c>
      <c r="AC841" s="118">
        <v>0</v>
      </c>
      <c r="AD841" s="117">
        <v>0</v>
      </c>
      <c r="AE841" s="116"/>
    </row>
    <row r="842" spans="1:31" s="105" customFormat="1" x14ac:dyDescent="0.25">
      <c r="A842" s="125">
        <v>499</v>
      </c>
      <c r="B842" s="125">
        <v>499061227</v>
      </c>
      <c r="C842" s="124" t="s">
        <v>316</v>
      </c>
      <c r="D842" s="125">
        <v>61</v>
      </c>
      <c r="E842" s="124" t="s">
        <v>170</v>
      </c>
      <c r="F842" s="125">
        <v>227</v>
      </c>
      <c r="G842" s="124" t="s">
        <v>255</v>
      </c>
      <c r="H842" s="118">
        <v>1</v>
      </c>
      <c r="I842" s="117">
        <v>10660</v>
      </c>
      <c r="J842" s="117">
        <v>2385</v>
      </c>
      <c r="K842" s="117">
        <f t="shared" si="24"/>
        <v>0</v>
      </c>
      <c r="L842" s="117">
        <v>893</v>
      </c>
      <c r="M842" s="123">
        <f t="shared" si="25"/>
        <v>13938</v>
      </c>
      <c r="N842" s="110"/>
      <c r="O842" s="118">
        <v>0</v>
      </c>
      <c r="P842" s="118">
        <v>0</v>
      </c>
      <c r="Q842" s="122">
        <v>0.18</v>
      </c>
      <c r="R842" s="122">
        <v>8.0374804757263659E-3</v>
      </c>
      <c r="S842" s="121">
        <v>0</v>
      </c>
      <c r="T842" s="110"/>
      <c r="U842" s="120">
        <v>13045</v>
      </c>
      <c r="V842" s="120">
        <v>0</v>
      </c>
      <c r="W842" s="120">
        <v>0</v>
      </c>
      <c r="X842" s="120">
        <v>893</v>
      </c>
      <c r="Y842" s="120">
        <v>13938</v>
      </c>
      <c r="Z842" s="119" t="e">
        <f>SUMIF($A$10:$A$938,$A842,$Y$10:$Y$938)+SUMIF('[2]17PJ'!$B$10:$K$889,$A842,'[2]17PJ'!K$10:$K$889)</f>
        <v>#VALUE!</v>
      </c>
      <c r="AB842" s="118">
        <v>0</v>
      </c>
      <c r="AC842" s="118">
        <v>0</v>
      </c>
      <c r="AD842" s="117">
        <v>0</v>
      </c>
      <c r="AE842" s="116"/>
    </row>
    <row r="843" spans="1:31" s="105" customFormat="1" x14ac:dyDescent="0.25">
      <c r="A843" s="125">
        <v>499</v>
      </c>
      <c r="B843" s="125">
        <v>499061281</v>
      </c>
      <c r="C843" s="124" t="s">
        <v>316</v>
      </c>
      <c r="D843" s="125">
        <v>61</v>
      </c>
      <c r="E843" s="124" t="s">
        <v>170</v>
      </c>
      <c r="F843" s="125">
        <v>281</v>
      </c>
      <c r="G843" s="124" t="s">
        <v>169</v>
      </c>
      <c r="H843" s="118">
        <v>323.09999999999997</v>
      </c>
      <c r="I843" s="117">
        <v>10976</v>
      </c>
      <c r="J843" s="117">
        <v>17</v>
      </c>
      <c r="K843" s="117">
        <f t="shared" ref="K843:K906" si="26">IFERROR(V843/H843,0)</f>
        <v>0</v>
      </c>
      <c r="L843" s="117">
        <v>893</v>
      </c>
      <c r="M843" s="123">
        <f t="shared" ref="M843:M906" si="27">SUM(I843:L843)</f>
        <v>11886</v>
      </c>
      <c r="N843" s="110"/>
      <c r="O843" s="118">
        <v>0</v>
      </c>
      <c r="P843" s="118">
        <v>0</v>
      </c>
      <c r="Q843" s="122">
        <v>0.18</v>
      </c>
      <c r="R843" s="122">
        <v>0.11309545177303622</v>
      </c>
      <c r="S843" s="121">
        <v>0</v>
      </c>
      <c r="T843" s="110"/>
      <c r="U843" s="120">
        <v>3551842</v>
      </c>
      <c r="V843" s="120">
        <v>0</v>
      </c>
      <c r="W843" s="120">
        <v>0</v>
      </c>
      <c r="X843" s="120">
        <v>288532</v>
      </c>
      <c r="Y843" s="120">
        <v>3840374</v>
      </c>
      <c r="Z843" s="119" t="e">
        <f>SUMIF($A$10:$A$938,$A843,$Y$10:$Y$938)+SUMIF('[2]17PJ'!$B$10:$K$889,$A843,'[2]17PJ'!K$10:$K$889)</f>
        <v>#VALUE!</v>
      </c>
      <c r="AB843" s="118">
        <v>0</v>
      </c>
      <c r="AC843" s="118">
        <v>0</v>
      </c>
      <c r="AD843" s="117">
        <v>0</v>
      </c>
      <c r="AE843" s="116"/>
    </row>
    <row r="844" spans="1:31" s="105" customFormat="1" x14ac:dyDescent="0.25">
      <c r="A844" s="125">
        <v>499</v>
      </c>
      <c r="B844" s="125">
        <v>499061332</v>
      </c>
      <c r="C844" s="124" t="s">
        <v>316</v>
      </c>
      <c r="D844" s="125">
        <v>61</v>
      </c>
      <c r="E844" s="124" t="s">
        <v>170</v>
      </c>
      <c r="F844" s="125">
        <v>332</v>
      </c>
      <c r="G844" s="124" t="s">
        <v>221</v>
      </c>
      <c r="H844" s="118">
        <v>31.259999999999998</v>
      </c>
      <c r="I844" s="117">
        <v>11650</v>
      </c>
      <c r="J844" s="117">
        <v>1065</v>
      </c>
      <c r="K844" s="117">
        <f t="shared" si="26"/>
        <v>0</v>
      </c>
      <c r="L844" s="117">
        <v>893</v>
      </c>
      <c r="M844" s="123">
        <f t="shared" si="27"/>
        <v>13608</v>
      </c>
      <c r="N844" s="110"/>
      <c r="O844" s="118">
        <v>0</v>
      </c>
      <c r="P844" s="118">
        <v>0</v>
      </c>
      <c r="Q844" s="122">
        <v>0.09</v>
      </c>
      <c r="R844" s="122">
        <v>1.2210003560942382E-2</v>
      </c>
      <c r="S844" s="121">
        <v>0</v>
      </c>
      <c r="T844" s="110"/>
      <c r="U844" s="120">
        <v>397471</v>
      </c>
      <c r="V844" s="120">
        <v>0</v>
      </c>
      <c r="W844" s="120">
        <v>0</v>
      </c>
      <c r="X844" s="120">
        <v>27917</v>
      </c>
      <c r="Y844" s="120">
        <v>425388</v>
      </c>
      <c r="Z844" s="119" t="e">
        <f>SUMIF($A$10:$A$938,$A844,$Y$10:$Y$938)+SUMIF('[2]17PJ'!$B$10:$K$889,$A844,'[2]17PJ'!K$10:$K$889)</f>
        <v>#VALUE!</v>
      </c>
      <c r="AB844" s="118">
        <v>0</v>
      </c>
      <c r="AC844" s="118">
        <v>0</v>
      </c>
      <c r="AD844" s="117">
        <v>0</v>
      </c>
      <c r="AE844" s="116"/>
    </row>
    <row r="845" spans="1:31" s="105" customFormat="1" x14ac:dyDescent="0.25">
      <c r="A845" s="125">
        <v>3501</v>
      </c>
      <c r="B845" s="125">
        <v>3501137061</v>
      </c>
      <c r="C845" s="124" t="s">
        <v>317</v>
      </c>
      <c r="D845" s="125">
        <v>137</v>
      </c>
      <c r="E845" s="124" t="s">
        <v>210</v>
      </c>
      <c r="F845" s="125">
        <v>61</v>
      </c>
      <c r="G845" s="124" t="s">
        <v>170</v>
      </c>
      <c r="H845" s="118">
        <v>25.220000000000002</v>
      </c>
      <c r="I845" s="117">
        <v>12223</v>
      </c>
      <c r="J845" s="117">
        <v>511</v>
      </c>
      <c r="K845" s="117">
        <f t="shared" si="26"/>
        <v>0</v>
      </c>
      <c r="L845" s="117">
        <v>893</v>
      </c>
      <c r="M845" s="123">
        <f t="shared" si="27"/>
        <v>13627</v>
      </c>
      <c r="N845" s="110"/>
      <c r="O845" s="118">
        <v>0</v>
      </c>
      <c r="P845" s="118">
        <v>0</v>
      </c>
      <c r="Q845" s="122">
        <v>0.09</v>
      </c>
      <c r="R845" s="122">
        <v>3.1614984004721104E-2</v>
      </c>
      <c r="S845" s="121">
        <v>0</v>
      </c>
      <c r="T845" s="110"/>
      <c r="U845" s="120">
        <v>321152</v>
      </c>
      <c r="V845" s="120">
        <v>0</v>
      </c>
      <c r="W845" s="120">
        <v>0</v>
      </c>
      <c r="X845" s="120">
        <v>22522</v>
      </c>
      <c r="Y845" s="120">
        <v>343674</v>
      </c>
      <c r="Z845" s="119" t="e">
        <f>SUMIF($A$10:$A$938,$A845,$Y$10:$Y$938)+SUMIF('[2]17PJ'!$B$10:$K$889,$A845,'[2]17PJ'!K$10:$K$889)</f>
        <v>#VALUE!</v>
      </c>
      <c r="AB845" s="118">
        <v>0</v>
      </c>
      <c r="AC845" s="118">
        <v>0</v>
      </c>
      <c r="AD845" s="117">
        <v>0</v>
      </c>
      <c r="AE845" s="116"/>
    </row>
    <row r="846" spans="1:31" s="105" customFormat="1" x14ac:dyDescent="0.25">
      <c r="A846" s="125">
        <v>3501</v>
      </c>
      <c r="B846" s="125">
        <v>3501137086</v>
      </c>
      <c r="C846" s="124" t="s">
        <v>317</v>
      </c>
      <c r="D846" s="125">
        <v>137</v>
      </c>
      <c r="E846" s="124" t="s">
        <v>210</v>
      </c>
      <c r="F846" s="125">
        <v>86</v>
      </c>
      <c r="G846" s="124" t="s">
        <v>207</v>
      </c>
      <c r="H846" s="118">
        <v>1</v>
      </c>
      <c r="I846" s="117">
        <v>9794</v>
      </c>
      <c r="J846" s="117">
        <v>1518</v>
      </c>
      <c r="K846" s="117">
        <f t="shared" si="26"/>
        <v>0</v>
      </c>
      <c r="L846" s="117">
        <v>893</v>
      </c>
      <c r="M846" s="123">
        <f t="shared" si="27"/>
        <v>12205</v>
      </c>
      <c r="N846" s="110"/>
      <c r="O846" s="118">
        <v>0</v>
      </c>
      <c r="P846" s="118">
        <v>0</v>
      </c>
      <c r="Q846" s="122">
        <v>0.09</v>
      </c>
      <c r="R846" s="122">
        <v>4.9078426676073761E-2</v>
      </c>
      <c r="S846" s="121">
        <v>0</v>
      </c>
      <c r="T846" s="110"/>
      <c r="U846" s="120">
        <v>11312</v>
      </c>
      <c r="V846" s="120">
        <v>0</v>
      </c>
      <c r="W846" s="120">
        <v>0</v>
      </c>
      <c r="X846" s="120">
        <v>893</v>
      </c>
      <c r="Y846" s="120">
        <v>12205</v>
      </c>
      <c r="Z846" s="119" t="e">
        <f>SUMIF($A$10:$A$938,$A846,$Y$10:$Y$938)+SUMIF('[2]17PJ'!$B$10:$K$889,$A846,'[2]17PJ'!K$10:$K$889)</f>
        <v>#VALUE!</v>
      </c>
      <c r="AB846" s="118">
        <v>0</v>
      </c>
      <c r="AC846" s="118">
        <v>0</v>
      </c>
      <c r="AD846" s="117">
        <v>0</v>
      </c>
      <c r="AE846" s="116"/>
    </row>
    <row r="847" spans="1:31" s="105" customFormat="1" x14ac:dyDescent="0.25">
      <c r="A847" s="125">
        <v>3501</v>
      </c>
      <c r="B847" s="125">
        <v>3501137127</v>
      </c>
      <c r="C847" s="124" t="s">
        <v>317</v>
      </c>
      <c r="D847" s="125">
        <v>137</v>
      </c>
      <c r="E847" s="124" t="s">
        <v>210</v>
      </c>
      <c r="F847" s="125">
        <v>127</v>
      </c>
      <c r="G847" s="124" t="s">
        <v>209</v>
      </c>
      <c r="H847" s="118">
        <v>1</v>
      </c>
      <c r="I847" s="117">
        <v>9794</v>
      </c>
      <c r="J847" s="117">
        <v>4117</v>
      </c>
      <c r="K847" s="117">
        <f t="shared" si="26"/>
        <v>0</v>
      </c>
      <c r="L847" s="117">
        <v>893</v>
      </c>
      <c r="M847" s="123">
        <f t="shared" si="27"/>
        <v>14804</v>
      </c>
      <c r="N847" s="110"/>
      <c r="O847" s="118">
        <v>0</v>
      </c>
      <c r="P847" s="118">
        <v>0</v>
      </c>
      <c r="Q847" s="122">
        <v>0.09</v>
      </c>
      <c r="R847" s="122">
        <v>2.210048407482948E-2</v>
      </c>
      <c r="S847" s="121">
        <v>0</v>
      </c>
      <c r="T847" s="110"/>
      <c r="U847" s="120">
        <v>13911</v>
      </c>
      <c r="V847" s="120">
        <v>0</v>
      </c>
      <c r="W847" s="120">
        <v>0</v>
      </c>
      <c r="X847" s="120">
        <v>893</v>
      </c>
      <c r="Y847" s="120">
        <v>14804</v>
      </c>
      <c r="Z847" s="119" t="e">
        <f>SUMIF($A$10:$A$938,$A847,$Y$10:$Y$938)+SUMIF('[2]17PJ'!$B$10:$K$889,$A847,'[2]17PJ'!K$10:$K$889)</f>
        <v>#VALUE!</v>
      </c>
      <c r="AB847" s="118">
        <v>0</v>
      </c>
      <c r="AC847" s="118">
        <v>0</v>
      </c>
      <c r="AD847" s="117">
        <v>0</v>
      </c>
      <c r="AE847" s="116"/>
    </row>
    <row r="848" spans="1:31" s="105" customFormat="1" x14ac:dyDescent="0.25">
      <c r="A848" s="125">
        <v>3501</v>
      </c>
      <c r="B848" s="125">
        <v>3501137137</v>
      </c>
      <c r="C848" s="124" t="s">
        <v>317</v>
      </c>
      <c r="D848" s="125">
        <v>137</v>
      </c>
      <c r="E848" s="124" t="s">
        <v>210</v>
      </c>
      <c r="F848" s="125">
        <v>137</v>
      </c>
      <c r="G848" s="124" t="s">
        <v>210</v>
      </c>
      <c r="H848" s="118">
        <v>194.49</v>
      </c>
      <c r="I848" s="117">
        <v>13007</v>
      </c>
      <c r="J848" s="117">
        <v>22</v>
      </c>
      <c r="K848" s="117">
        <f t="shared" si="26"/>
        <v>1102.0052444855776</v>
      </c>
      <c r="L848" s="117">
        <v>893</v>
      </c>
      <c r="M848" s="123">
        <f t="shared" si="27"/>
        <v>15024.005244485577</v>
      </c>
      <c r="N848" s="110"/>
      <c r="O848" s="118">
        <v>0</v>
      </c>
      <c r="P848" s="118">
        <v>194.49</v>
      </c>
      <c r="Q848" s="122">
        <v>0.18</v>
      </c>
      <c r="R848" s="122">
        <v>0.11736259389397866</v>
      </c>
      <c r="S848" s="121">
        <v>0</v>
      </c>
      <c r="T848" s="110"/>
      <c r="U848" s="120">
        <v>2534014</v>
      </c>
      <c r="V848" s="120">
        <v>214329</v>
      </c>
      <c r="W848" s="120">
        <v>0</v>
      </c>
      <c r="X848" s="120">
        <v>173685</v>
      </c>
      <c r="Y848" s="120">
        <v>2922028</v>
      </c>
      <c r="Z848" s="119" t="e">
        <f>SUMIF($A$10:$A$938,$A848,$Y$10:$Y$938)+SUMIF('[2]17PJ'!$B$10:$K$889,$A848,'[2]17PJ'!K$10:$K$889)</f>
        <v>#VALUE!</v>
      </c>
      <c r="AB848" s="118">
        <v>0</v>
      </c>
      <c r="AC848" s="118">
        <v>0</v>
      </c>
      <c r="AD848" s="117">
        <v>0</v>
      </c>
      <c r="AE848" s="116"/>
    </row>
    <row r="849" spans="1:31" s="105" customFormat="1" x14ac:dyDescent="0.25">
      <c r="A849" s="125">
        <v>3501</v>
      </c>
      <c r="B849" s="125">
        <v>3501137161</v>
      </c>
      <c r="C849" s="124" t="s">
        <v>317</v>
      </c>
      <c r="D849" s="125">
        <v>137</v>
      </c>
      <c r="E849" s="124" t="s">
        <v>210</v>
      </c>
      <c r="F849" s="125">
        <v>161</v>
      </c>
      <c r="G849" s="124" t="s">
        <v>173</v>
      </c>
      <c r="H849" s="118">
        <v>1</v>
      </c>
      <c r="I849" s="117">
        <v>10418</v>
      </c>
      <c r="J849" s="117">
        <v>4444</v>
      </c>
      <c r="K849" s="117">
        <f t="shared" si="26"/>
        <v>0</v>
      </c>
      <c r="L849" s="117">
        <v>893</v>
      </c>
      <c r="M849" s="123">
        <f t="shared" si="27"/>
        <v>15755</v>
      </c>
      <c r="N849" s="110"/>
      <c r="O849" s="118">
        <v>0</v>
      </c>
      <c r="P849" s="118">
        <v>0</v>
      </c>
      <c r="Q849" s="122">
        <v>0.09</v>
      </c>
      <c r="R849" s="122">
        <v>7.7765115411764256E-3</v>
      </c>
      <c r="S849" s="121">
        <v>0</v>
      </c>
      <c r="T849" s="110"/>
      <c r="U849" s="120">
        <v>14862</v>
      </c>
      <c r="V849" s="120">
        <v>0</v>
      </c>
      <c r="W849" s="120">
        <v>0</v>
      </c>
      <c r="X849" s="120">
        <v>893</v>
      </c>
      <c r="Y849" s="120">
        <v>15755</v>
      </c>
      <c r="Z849" s="119" t="e">
        <f>SUMIF($A$10:$A$938,$A849,$Y$10:$Y$938)+SUMIF('[2]17PJ'!$B$10:$K$889,$A849,'[2]17PJ'!K$10:$K$889)</f>
        <v>#VALUE!</v>
      </c>
      <c r="AB849" s="118">
        <v>0</v>
      </c>
      <c r="AC849" s="118">
        <v>0</v>
      </c>
      <c r="AD849" s="117">
        <v>0</v>
      </c>
      <c r="AE849" s="116"/>
    </row>
    <row r="850" spans="1:31" s="105" customFormat="1" x14ac:dyDescent="0.25">
      <c r="A850" s="125">
        <v>3501</v>
      </c>
      <c r="B850" s="125">
        <v>3501137210</v>
      </c>
      <c r="C850" s="124" t="s">
        <v>317</v>
      </c>
      <c r="D850" s="125">
        <v>137</v>
      </c>
      <c r="E850" s="124" t="s">
        <v>210</v>
      </c>
      <c r="F850" s="125">
        <v>210</v>
      </c>
      <c r="G850" s="124" t="s">
        <v>54</v>
      </c>
      <c r="H850" s="118">
        <v>1</v>
      </c>
      <c r="I850" s="117">
        <v>13975</v>
      </c>
      <c r="J850" s="117">
        <v>4731</v>
      </c>
      <c r="K850" s="117">
        <f t="shared" si="26"/>
        <v>0</v>
      </c>
      <c r="L850" s="117">
        <v>893</v>
      </c>
      <c r="M850" s="123">
        <f t="shared" si="27"/>
        <v>19599</v>
      </c>
      <c r="N850" s="110"/>
      <c r="O850" s="118">
        <v>0</v>
      </c>
      <c r="P850" s="118">
        <v>0</v>
      </c>
      <c r="Q850" s="122">
        <v>0.09</v>
      </c>
      <c r="R850" s="122">
        <v>5.999829214601949E-2</v>
      </c>
      <c r="S850" s="121">
        <v>0</v>
      </c>
      <c r="T850" s="110"/>
      <c r="U850" s="120">
        <v>18706</v>
      </c>
      <c r="V850" s="120">
        <v>0</v>
      </c>
      <c r="W850" s="120">
        <v>0</v>
      </c>
      <c r="X850" s="120">
        <v>893</v>
      </c>
      <c r="Y850" s="120">
        <v>19599</v>
      </c>
      <c r="Z850" s="119" t="e">
        <f>SUMIF($A$10:$A$938,$A850,$Y$10:$Y$938)+SUMIF('[2]17PJ'!$B$10:$K$889,$A850,'[2]17PJ'!K$10:$K$889)</f>
        <v>#VALUE!</v>
      </c>
      <c r="AB850" s="118">
        <v>0</v>
      </c>
      <c r="AC850" s="118">
        <v>0</v>
      </c>
      <c r="AD850" s="117">
        <v>0</v>
      </c>
      <c r="AE850" s="116"/>
    </row>
    <row r="851" spans="1:31" s="105" customFormat="1" x14ac:dyDescent="0.25">
      <c r="A851" s="125">
        <v>3501</v>
      </c>
      <c r="B851" s="125">
        <v>3501137278</v>
      </c>
      <c r="C851" s="124" t="s">
        <v>317</v>
      </c>
      <c r="D851" s="125">
        <v>137</v>
      </c>
      <c r="E851" s="124" t="s">
        <v>210</v>
      </c>
      <c r="F851" s="125">
        <v>278</v>
      </c>
      <c r="G851" s="124" t="s">
        <v>212</v>
      </c>
      <c r="H851" s="118">
        <v>1.32</v>
      </c>
      <c r="I851" s="117">
        <v>9794</v>
      </c>
      <c r="J851" s="117">
        <v>2822</v>
      </c>
      <c r="K851" s="117">
        <f t="shared" si="26"/>
        <v>0</v>
      </c>
      <c r="L851" s="117">
        <v>893</v>
      </c>
      <c r="M851" s="123">
        <f t="shared" si="27"/>
        <v>13509</v>
      </c>
      <c r="N851" s="110"/>
      <c r="O851" s="118">
        <v>0</v>
      </c>
      <c r="P851" s="118">
        <v>0</v>
      </c>
      <c r="Q851" s="122">
        <v>0.09</v>
      </c>
      <c r="R851" s="122">
        <v>4.4371064609889412E-2</v>
      </c>
      <c r="S851" s="121">
        <v>0</v>
      </c>
      <c r="T851" s="110"/>
      <c r="U851" s="120">
        <v>16653</v>
      </c>
      <c r="V851" s="120">
        <v>0</v>
      </c>
      <c r="W851" s="120">
        <v>0</v>
      </c>
      <c r="X851" s="120">
        <v>1179</v>
      </c>
      <c r="Y851" s="120">
        <v>17832</v>
      </c>
      <c r="Z851" s="119" t="e">
        <f>SUMIF($A$10:$A$938,$A851,$Y$10:$Y$938)+SUMIF('[2]17PJ'!$B$10:$K$889,$A851,'[2]17PJ'!K$10:$K$889)</f>
        <v>#VALUE!</v>
      </c>
      <c r="AB851" s="118">
        <v>0</v>
      </c>
      <c r="AC851" s="118">
        <v>0</v>
      </c>
      <c r="AD851" s="117">
        <v>0</v>
      </c>
      <c r="AE851" s="116"/>
    </row>
    <row r="852" spans="1:31" s="105" customFormat="1" x14ac:dyDescent="0.25">
      <c r="A852" s="125">
        <v>3501</v>
      </c>
      <c r="B852" s="125">
        <v>3501137281</v>
      </c>
      <c r="C852" s="124" t="s">
        <v>317</v>
      </c>
      <c r="D852" s="125">
        <v>137</v>
      </c>
      <c r="E852" s="124" t="s">
        <v>210</v>
      </c>
      <c r="F852" s="125">
        <v>281</v>
      </c>
      <c r="G852" s="124" t="s">
        <v>169</v>
      </c>
      <c r="H852" s="118">
        <v>60.28</v>
      </c>
      <c r="I852" s="117">
        <v>12941</v>
      </c>
      <c r="J852" s="117">
        <v>20</v>
      </c>
      <c r="K852" s="117">
        <f t="shared" si="26"/>
        <v>0</v>
      </c>
      <c r="L852" s="117">
        <v>893</v>
      </c>
      <c r="M852" s="123">
        <f t="shared" si="27"/>
        <v>13854</v>
      </c>
      <c r="N852" s="110"/>
      <c r="O852" s="118">
        <v>0</v>
      </c>
      <c r="P852" s="118">
        <v>0</v>
      </c>
      <c r="Q852" s="122">
        <v>0.18</v>
      </c>
      <c r="R852" s="122">
        <v>0.11309545177303622</v>
      </c>
      <c r="S852" s="121">
        <v>0</v>
      </c>
      <c r="T852" s="110"/>
      <c r="U852" s="120">
        <v>781288</v>
      </c>
      <c r="V852" s="120">
        <v>0</v>
      </c>
      <c r="W852" s="120">
        <v>0</v>
      </c>
      <c r="X852" s="120">
        <v>53831</v>
      </c>
      <c r="Y852" s="120">
        <v>835119</v>
      </c>
      <c r="Z852" s="119" t="e">
        <f>SUMIF($A$10:$A$938,$A852,$Y$10:$Y$938)+SUMIF('[2]17PJ'!$B$10:$K$889,$A852,'[2]17PJ'!K$10:$K$889)</f>
        <v>#VALUE!</v>
      </c>
      <c r="AB852" s="118">
        <v>0</v>
      </c>
      <c r="AC852" s="118">
        <v>0</v>
      </c>
      <c r="AD852" s="117">
        <v>0</v>
      </c>
      <c r="AE852" s="116"/>
    </row>
    <row r="853" spans="1:31" s="105" customFormat="1" x14ac:dyDescent="0.25">
      <c r="A853" s="125">
        <v>3501</v>
      </c>
      <c r="B853" s="125">
        <v>3501137325</v>
      </c>
      <c r="C853" s="124" t="s">
        <v>317</v>
      </c>
      <c r="D853" s="125">
        <v>137</v>
      </c>
      <c r="E853" s="124" t="s">
        <v>210</v>
      </c>
      <c r="F853" s="125">
        <v>325</v>
      </c>
      <c r="G853" s="124" t="s">
        <v>220</v>
      </c>
      <c r="H853" s="118">
        <v>0.57999999999999996</v>
      </c>
      <c r="I853" s="117">
        <v>13975</v>
      </c>
      <c r="J853" s="117">
        <v>1747</v>
      </c>
      <c r="K853" s="117">
        <f t="shared" si="26"/>
        <v>0</v>
      </c>
      <c r="L853" s="117">
        <v>893</v>
      </c>
      <c r="M853" s="123">
        <f t="shared" si="27"/>
        <v>16615</v>
      </c>
      <c r="N853" s="110"/>
      <c r="O853" s="118">
        <v>0</v>
      </c>
      <c r="P853" s="118">
        <v>0</v>
      </c>
      <c r="Q853" s="122">
        <v>0.09</v>
      </c>
      <c r="R853" s="122">
        <v>1.9282665189815937E-3</v>
      </c>
      <c r="S853" s="121">
        <v>0</v>
      </c>
      <c r="T853" s="110"/>
      <c r="U853" s="120">
        <v>9119</v>
      </c>
      <c r="V853" s="120">
        <v>0</v>
      </c>
      <c r="W853" s="120">
        <v>0</v>
      </c>
      <c r="X853" s="120">
        <v>518</v>
      </c>
      <c r="Y853" s="120">
        <v>9637</v>
      </c>
      <c r="Z853" s="119" t="e">
        <f>SUMIF($A$10:$A$938,$A853,$Y$10:$Y$938)+SUMIF('[2]17PJ'!$B$10:$K$889,$A853,'[2]17PJ'!K$10:$K$889)</f>
        <v>#VALUE!</v>
      </c>
      <c r="AB853" s="118">
        <v>0</v>
      </c>
      <c r="AC853" s="118">
        <v>0</v>
      </c>
      <c r="AD853" s="117">
        <v>0</v>
      </c>
      <c r="AE853" s="116"/>
    </row>
    <row r="854" spans="1:31" s="105" customFormat="1" x14ac:dyDescent="0.25">
      <c r="A854" s="125">
        <v>3501</v>
      </c>
      <c r="B854" s="125">
        <v>3501137332</v>
      </c>
      <c r="C854" s="124" t="s">
        <v>317</v>
      </c>
      <c r="D854" s="125">
        <v>137</v>
      </c>
      <c r="E854" s="124" t="s">
        <v>210</v>
      </c>
      <c r="F854" s="125">
        <v>332</v>
      </c>
      <c r="G854" s="124" t="s">
        <v>221</v>
      </c>
      <c r="H854" s="118">
        <v>3.29</v>
      </c>
      <c r="I854" s="117">
        <v>9794</v>
      </c>
      <c r="J854" s="117">
        <v>896</v>
      </c>
      <c r="K854" s="117">
        <f t="shared" si="26"/>
        <v>0</v>
      </c>
      <c r="L854" s="117">
        <v>893</v>
      </c>
      <c r="M854" s="123">
        <f t="shared" si="27"/>
        <v>11583</v>
      </c>
      <c r="N854" s="110"/>
      <c r="O854" s="118">
        <v>0</v>
      </c>
      <c r="P854" s="118">
        <v>0</v>
      </c>
      <c r="Q854" s="122">
        <v>0.09</v>
      </c>
      <c r="R854" s="122">
        <v>1.2210003560942382E-2</v>
      </c>
      <c r="S854" s="121">
        <v>0</v>
      </c>
      <c r="T854" s="110"/>
      <c r="U854" s="120">
        <v>35171</v>
      </c>
      <c r="V854" s="120">
        <v>0</v>
      </c>
      <c r="W854" s="120">
        <v>0</v>
      </c>
      <c r="X854" s="120">
        <v>2939</v>
      </c>
      <c r="Y854" s="120">
        <v>38110</v>
      </c>
      <c r="Z854" s="119" t="e">
        <f>SUMIF($A$10:$A$938,$A854,$Y$10:$Y$938)+SUMIF('[2]17PJ'!$B$10:$K$889,$A854,'[2]17PJ'!K$10:$K$889)</f>
        <v>#VALUE!</v>
      </c>
      <c r="AB854" s="118">
        <v>0</v>
      </c>
      <c r="AC854" s="118">
        <v>0</v>
      </c>
      <c r="AD854" s="117">
        <v>0</v>
      </c>
      <c r="AE854" s="116"/>
    </row>
    <row r="855" spans="1:31" s="105" customFormat="1" x14ac:dyDescent="0.25">
      <c r="A855" s="125">
        <v>3502</v>
      </c>
      <c r="B855" s="125">
        <v>3502281061</v>
      </c>
      <c r="C855" s="124" t="s">
        <v>318</v>
      </c>
      <c r="D855" s="125">
        <v>281</v>
      </c>
      <c r="E855" s="124" t="s">
        <v>169</v>
      </c>
      <c r="F855" s="125">
        <v>61</v>
      </c>
      <c r="G855" s="124" t="s">
        <v>170</v>
      </c>
      <c r="H855" s="118">
        <v>1</v>
      </c>
      <c r="I855" s="117">
        <v>12275</v>
      </c>
      <c r="J855" s="117">
        <v>513</v>
      </c>
      <c r="K855" s="117">
        <f t="shared" si="26"/>
        <v>0</v>
      </c>
      <c r="L855" s="117">
        <v>893</v>
      </c>
      <c r="M855" s="123">
        <f t="shared" si="27"/>
        <v>13681</v>
      </c>
      <c r="N855" s="110"/>
      <c r="O855" s="118">
        <v>0</v>
      </c>
      <c r="P855" s="118">
        <v>0</v>
      </c>
      <c r="Q855" s="122">
        <v>0.09</v>
      </c>
      <c r="R855" s="122">
        <v>3.1614984004721104E-2</v>
      </c>
      <c r="S855" s="121">
        <v>0</v>
      </c>
      <c r="T855" s="110"/>
      <c r="U855" s="120">
        <v>12788</v>
      </c>
      <c r="V855" s="120">
        <v>0</v>
      </c>
      <c r="W855" s="120">
        <v>0</v>
      </c>
      <c r="X855" s="120">
        <v>893</v>
      </c>
      <c r="Y855" s="120">
        <v>13681</v>
      </c>
      <c r="Z855" s="119" t="e">
        <f>SUMIF($A$10:$A$938,$A855,$Y$10:$Y$938)+SUMIF('[2]17PJ'!$B$10:$K$889,$A855,'[2]17PJ'!K$10:$K$889)</f>
        <v>#VALUE!</v>
      </c>
      <c r="AB855" s="118">
        <v>0</v>
      </c>
      <c r="AC855" s="118">
        <v>0</v>
      </c>
      <c r="AD855" s="117">
        <v>0</v>
      </c>
      <c r="AE855" s="116"/>
    </row>
    <row r="856" spans="1:31" s="105" customFormat="1" x14ac:dyDescent="0.25">
      <c r="A856" s="125">
        <v>3502</v>
      </c>
      <c r="B856" s="125">
        <v>3502281137</v>
      </c>
      <c r="C856" s="124" t="s">
        <v>318</v>
      </c>
      <c r="D856" s="125">
        <v>281</v>
      </c>
      <c r="E856" s="124" t="s">
        <v>169</v>
      </c>
      <c r="F856" s="125">
        <v>137</v>
      </c>
      <c r="G856" s="124" t="s">
        <v>210</v>
      </c>
      <c r="H856" s="118">
        <v>1</v>
      </c>
      <c r="I856" s="117">
        <v>10413</v>
      </c>
      <c r="J856" s="117">
        <v>17</v>
      </c>
      <c r="K856" s="117">
        <f t="shared" si="26"/>
        <v>0</v>
      </c>
      <c r="L856" s="117">
        <v>893</v>
      </c>
      <c r="M856" s="123">
        <f t="shared" si="27"/>
        <v>11323</v>
      </c>
      <c r="N856" s="110"/>
      <c r="O856" s="118">
        <v>0</v>
      </c>
      <c r="P856" s="118">
        <v>0</v>
      </c>
      <c r="Q856" s="122">
        <v>0.18</v>
      </c>
      <c r="R856" s="122">
        <v>0.11736259389397866</v>
      </c>
      <c r="S856" s="121">
        <v>0</v>
      </c>
      <c r="T856" s="110"/>
      <c r="U856" s="120">
        <v>10430</v>
      </c>
      <c r="V856" s="120">
        <v>0</v>
      </c>
      <c r="W856" s="120">
        <v>0</v>
      </c>
      <c r="X856" s="120">
        <v>893</v>
      </c>
      <c r="Y856" s="120">
        <v>11323</v>
      </c>
      <c r="Z856" s="119" t="e">
        <f>SUMIF($A$10:$A$938,$A856,$Y$10:$Y$938)+SUMIF('[2]17PJ'!$B$10:$K$889,$A856,'[2]17PJ'!K$10:$K$889)</f>
        <v>#VALUE!</v>
      </c>
      <c r="AB856" s="118">
        <v>0</v>
      </c>
      <c r="AC856" s="118">
        <v>0</v>
      </c>
      <c r="AD856" s="117">
        <v>0</v>
      </c>
      <c r="AE856" s="116"/>
    </row>
    <row r="857" spans="1:31" s="105" customFormat="1" x14ac:dyDescent="0.25">
      <c r="A857" s="125">
        <v>3502</v>
      </c>
      <c r="B857" s="125">
        <v>3502281281</v>
      </c>
      <c r="C857" s="124" t="s">
        <v>318</v>
      </c>
      <c r="D857" s="125">
        <v>281</v>
      </c>
      <c r="E857" s="124" t="s">
        <v>169</v>
      </c>
      <c r="F857" s="125">
        <v>281</v>
      </c>
      <c r="G857" s="124" t="s">
        <v>169</v>
      </c>
      <c r="H857" s="118">
        <v>438.7</v>
      </c>
      <c r="I857" s="117">
        <v>12019</v>
      </c>
      <c r="J857" s="117">
        <v>19</v>
      </c>
      <c r="K857" s="117">
        <f t="shared" si="26"/>
        <v>0</v>
      </c>
      <c r="L857" s="117">
        <v>893</v>
      </c>
      <c r="M857" s="123">
        <f t="shared" si="27"/>
        <v>12931</v>
      </c>
      <c r="N857" s="110"/>
      <c r="O857" s="118">
        <v>0</v>
      </c>
      <c r="P857" s="118">
        <v>0</v>
      </c>
      <c r="Q857" s="122">
        <v>0.18</v>
      </c>
      <c r="R857" s="122">
        <v>0.11309545177303622</v>
      </c>
      <c r="S857" s="121">
        <v>0</v>
      </c>
      <c r="T857" s="110"/>
      <c r="U857" s="120">
        <v>5281069</v>
      </c>
      <c r="V857" s="120">
        <v>0</v>
      </c>
      <c r="W857" s="120">
        <v>0</v>
      </c>
      <c r="X857" s="120">
        <v>391756</v>
      </c>
      <c r="Y857" s="120">
        <v>5672825</v>
      </c>
      <c r="Z857" s="119" t="e">
        <f>SUMIF($A$10:$A$938,$A857,$Y$10:$Y$938)+SUMIF('[2]17PJ'!$B$10:$K$889,$A857,'[2]17PJ'!K$10:$K$889)</f>
        <v>#VALUE!</v>
      </c>
      <c r="AB857" s="118">
        <v>0</v>
      </c>
      <c r="AC857" s="118">
        <v>0</v>
      </c>
      <c r="AD857" s="117">
        <v>0</v>
      </c>
      <c r="AE857" s="116"/>
    </row>
    <row r="858" spans="1:31" s="105" customFormat="1" x14ac:dyDescent="0.25">
      <c r="A858" s="125">
        <v>3503</v>
      </c>
      <c r="B858" s="125">
        <v>3503160031</v>
      </c>
      <c r="C858" s="124" t="s">
        <v>319</v>
      </c>
      <c r="D858" s="125">
        <v>160</v>
      </c>
      <c r="E858" s="124" t="s">
        <v>104</v>
      </c>
      <c r="F858" s="125">
        <v>31</v>
      </c>
      <c r="G858" s="124" t="s">
        <v>101</v>
      </c>
      <c r="H858" s="118">
        <v>10</v>
      </c>
      <c r="I858" s="117">
        <v>9953</v>
      </c>
      <c r="J858" s="117">
        <v>4617</v>
      </c>
      <c r="K858" s="117">
        <f t="shared" si="26"/>
        <v>0</v>
      </c>
      <c r="L858" s="117">
        <v>893</v>
      </c>
      <c r="M858" s="123">
        <f t="shared" si="27"/>
        <v>15463</v>
      </c>
      <c r="N858" s="110"/>
      <c r="O858" s="118">
        <v>0</v>
      </c>
      <c r="P858" s="118">
        <v>0</v>
      </c>
      <c r="Q858" s="122">
        <v>0.09</v>
      </c>
      <c r="R858" s="122">
        <v>3.0859245332986639E-2</v>
      </c>
      <c r="S858" s="121">
        <v>0</v>
      </c>
      <c r="T858" s="110"/>
      <c r="U858" s="120">
        <v>145700</v>
      </c>
      <c r="V858" s="120">
        <v>0</v>
      </c>
      <c r="W858" s="120">
        <v>0</v>
      </c>
      <c r="X858" s="120">
        <v>8930</v>
      </c>
      <c r="Y858" s="120">
        <v>154630</v>
      </c>
      <c r="Z858" s="119" t="e">
        <f>SUMIF($A$10:$A$938,$A858,$Y$10:$Y$938)+SUMIF('[2]17PJ'!$B$10:$K$889,$A858,'[2]17PJ'!K$10:$K$889)</f>
        <v>#VALUE!</v>
      </c>
      <c r="AB858" s="118">
        <v>0</v>
      </c>
      <c r="AC858" s="118">
        <v>0</v>
      </c>
      <c r="AD858" s="117">
        <v>0</v>
      </c>
      <c r="AE858" s="116"/>
    </row>
    <row r="859" spans="1:31" s="105" customFormat="1" x14ac:dyDescent="0.25">
      <c r="A859" s="125">
        <v>3503</v>
      </c>
      <c r="B859" s="125">
        <v>3503160044</v>
      </c>
      <c r="C859" s="124" t="s">
        <v>319</v>
      </c>
      <c r="D859" s="125">
        <v>160</v>
      </c>
      <c r="E859" s="124" t="s">
        <v>104</v>
      </c>
      <c r="F859" s="125">
        <v>44</v>
      </c>
      <c r="G859" s="124" t="s">
        <v>35</v>
      </c>
      <c r="H859" s="118">
        <v>1</v>
      </c>
      <c r="I859" s="117">
        <v>8406</v>
      </c>
      <c r="J859" s="117">
        <v>193</v>
      </c>
      <c r="K859" s="117">
        <f t="shared" si="26"/>
        <v>0</v>
      </c>
      <c r="L859" s="117">
        <v>893</v>
      </c>
      <c r="M859" s="123">
        <f t="shared" si="27"/>
        <v>9492</v>
      </c>
      <c r="N859" s="110"/>
      <c r="O859" s="118">
        <v>0</v>
      </c>
      <c r="P859" s="118">
        <v>0</v>
      </c>
      <c r="Q859" s="122">
        <v>0.09</v>
      </c>
      <c r="R859" s="122">
        <v>4.5747299026763673E-2</v>
      </c>
      <c r="S859" s="121">
        <v>0</v>
      </c>
      <c r="T859" s="110"/>
      <c r="U859" s="120">
        <v>8599</v>
      </c>
      <c r="V859" s="120">
        <v>0</v>
      </c>
      <c r="W859" s="120">
        <v>0</v>
      </c>
      <c r="X859" s="120">
        <v>893</v>
      </c>
      <c r="Y859" s="120">
        <v>9492</v>
      </c>
      <c r="Z859" s="119" t="e">
        <f>SUMIF($A$10:$A$938,$A859,$Y$10:$Y$938)+SUMIF('[2]17PJ'!$B$10:$K$889,$A859,'[2]17PJ'!K$10:$K$889)</f>
        <v>#VALUE!</v>
      </c>
      <c r="AB859" s="118">
        <v>0</v>
      </c>
      <c r="AC859" s="118">
        <v>0</v>
      </c>
      <c r="AD859" s="117">
        <v>0</v>
      </c>
      <c r="AE859" s="116"/>
    </row>
    <row r="860" spans="1:31" s="105" customFormat="1" x14ac:dyDescent="0.25">
      <c r="A860" s="125">
        <v>3503</v>
      </c>
      <c r="B860" s="125">
        <v>3503160048</v>
      </c>
      <c r="C860" s="124" t="s">
        <v>319</v>
      </c>
      <c r="D860" s="125">
        <v>160</v>
      </c>
      <c r="E860" s="124" t="s">
        <v>104</v>
      </c>
      <c r="F860" s="125">
        <v>48</v>
      </c>
      <c r="G860" s="124" t="s">
        <v>152</v>
      </c>
      <c r="H860" s="118">
        <v>1</v>
      </c>
      <c r="I860" s="117">
        <v>8450</v>
      </c>
      <c r="J860" s="117">
        <v>6715</v>
      </c>
      <c r="K860" s="117">
        <f t="shared" si="26"/>
        <v>0</v>
      </c>
      <c r="L860" s="117">
        <v>893</v>
      </c>
      <c r="M860" s="123">
        <f t="shared" si="27"/>
        <v>16058</v>
      </c>
      <c r="N860" s="110"/>
      <c r="O860" s="118">
        <v>0</v>
      </c>
      <c r="P860" s="118">
        <v>0</v>
      </c>
      <c r="Q860" s="122">
        <v>0.09</v>
      </c>
      <c r="R860" s="122">
        <v>8.0187235395095288E-4</v>
      </c>
      <c r="S860" s="121">
        <v>0</v>
      </c>
      <c r="T860" s="110"/>
      <c r="U860" s="120">
        <v>15165</v>
      </c>
      <c r="V860" s="120">
        <v>0</v>
      </c>
      <c r="W860" s="120">
        <v>0</v>
      </c>
      <c r="X860" s="120">
        <v>893</v>
      </c>
      <c r="Y860" s="120">
        <v>16058</v>
      </c>
      <c r="Z860" s="119" t="e">
        <f>SUMIF($A$10:$A$938,$A860,$Y$10:$Y$938)+SUMIF('[2]17PJ'!$B$10:$K$889,$A860,'[2]17PJ'!K$10:$K$889)</f>
        <v>#VALUE!</v>
      </c>
      <c r="AB860" s="118">
        <v>0</v>
      </c>
      <c r="AC860" s="118">
        <v>0</v>
      </c>
      <c r="AD860" s="117">
        <v>0</v>
      </c>
      <c r="AE860" s="116"/>
    </row>
    <row r="861" spans="1:31" s="105" customFormat="1" x14ac:dyDescent="0.25">
      <c r="A861" s="125">
        <v>3503</v>
      </c>
      <c r="B861" s="125">
        <v>3503160056</v>
      </c>
      <c r="C861" s="124" t="s">
        <v>319</v>
      </c>
      <c r="D861" s="125">
        <v>160</v>
      </c>
      <c r="E861" s="124" t="s">
        <v>104</v>
      </c>
      <c r="F861" s="125">
        <v>56</v>
      </c>
      <c r="G861" s="124" t="s">
        <v>153</v>
      </c>
      <c r="H861" s="118">
        <v>2.5</v>
      </c>
      <c r="I861" s="117">
        <v>8406</v>
      </c>
      <c r="J861" s="117">
        <v>3266</v>
      </c>
      <c r="K861" s="117">
        <f t="shared" si="26"/>
        <v>0</v>
      </c>
      <c r="L861" s="117">
        <v>893</v>
      </c>
      <c r="M861" s="123">
        <f t="shared" si="27"/>
        <v>12565</v>
      </c>
      <c r="N861" s="110"/>
      <c r="O861" s="118">
        <v>0</v>
      </c>
      <c r="P861" s="118">
        <v>0</v>
      </c>
      <c r="Q861" s="122">
        <v>0.09</v>
      </c>
      <c r="R861" s="122">
        <v>2.0474156589421796E-2</v>
      </c>
      <c r="S861" s="121">
        <v>0</v>
      </c>
      <c r="T861" s="110"/>
      <c r="U861" s="120">
        <v>29181</v>
      </c>
      <c r="V861" s="120">
        <v>0</v>
      </c>
      <c r="W861" s="120">
        <v>0</v>
      </c>
      <c r="X861" s="120">
        <v>2232</v>
      </c>
      <c r="Y861" s="120">
        <v>31413</v>
      </c>
      <c r="Z861" s="119" t="e">
        <f>SUMIF($A$10:$A$938,$A861,$Y$10:$Y$938)+SUMIF('[2]17PJ'!$B$10:$K$889,$A861,'[2]17PJ'!K$10:$K$889)</f>
        <v>#VALUE!</v>
      </c>
      <c r="AB861" s="118">
        <v>0</v>
      </c>
      <c r="AC861" s="118">
        <v>0</v>
      </c>
      <c r="AD861" s="117">
        <v>0</v>
      </c>
      <c r="AE861" s="116"/>
    </row>
    <row r="862" spans="1:31" s="105" customFormat="1" x14ac:dyDescent="0.25">
      <c r="A862" s="125">
        <v>3503</v>
      </c>
      <c r="B862" s="125">
        <v>3503160079</v>
      </c>
      <c r="C862" s="124" t="s">
        <v>319</v>
      </c>
      <c r="D862" s="125">
        <v>160</v>
      </c>
      <c r="E862" s="124" t="s">
        <v>104</v>
      </c>
      <c r="F862" s="125">
        <v>79</v>
      </c>
      <c r="G862" s="124" t="s">
        <v>109</v>
      </c>
      <c r="H862" s="118">
        <v>56.28</v>
      </c>
      <c r="I862" s="117">
        <v>9676</v>
      </c>
      <c r="J862" s="117">
        <v>980</v>
      </c>
      <c r="K862" s="117">
        <f t="shared" si="26"/>
        <v>0</v>
      </c>
      <c r="L862" s="117">
        <v>893</v>
      </c>
      <c r="M862" s="123">
        <f t="shared" si="27"/>
        <v>11549</v>
      </c>
      <c r="N862" s="110"/>
      <c r="O862" s="118">
        <v>0</v>
      </c>
      <c r="P862" s="118">
        <v>0</v>
      </c>
      <c r="Q862" s="122">
        <v>0.09</v>
      </c>
      <c r="R862" s="122">
        <v>6.132665667844843E-2</v>
      </c>
      <c r="S862" s="121">
        <v>0</v>
      </c>
      <c r="T862" s="110"/>
      <c r="U862" s="120">
        <v>599720</v>
      </c>
      <c r="V862" s="120">
        <v>0</v>
      </c>
      <c r="W862" s="120">
        <v>0</v>
      </c>
      <c r="X862" s="120">
        <v>50260</v>
      </c>
      <c r="Y862" s="120">
        <v>649980</v>
      </c>
      <c r="Z862" s="119" t="e">
        <f>SUMIF($A$10:$A$938,$A862,$Y$10:$Y$938)+SUMIF('[2]17PJ'!$B$10:$K$889,$A862,'[2]17PJ'!K$10:$K$889)</f>
        <v>#VALUE!</v>
      </c>
      <c r="AB862" s="118">
        <v>0</v>
      </c>
      <c r="AC862" s="118">
        <v>0</v>
      </c>
      <c r="AD862" s="117">
        <v>0</v>
      </c>
      <c r="AE862" s="116"/>
    </row>
    <row r="863" spans="1:31" s="105" customFormat="1" x14ac:dyDescent="0.25">
      <c r="A863" s="125">
        <v>3503</v>
      </c>
      <c r="B863" s="125">
        <v>3503160149</v>
      </c>
      <c r="C863" s="124" t="s">
        <v>319</v>
      </c>
      <c r="D863" s="125">
        <v>160</v>
      </c>
      <c r="E863" s="124" t="s">
        <v>104</v>
      </c>
      <c r="F863" s="125">
        <v>149</v>
      </c>
      <c r="G863" s="124" t="s">
        <v>103</v>
      </c>
      <c r="H863" s="118">
        <v>1</v>
      </c>
      <c r="I863" s="117">
        <v>12631</v>
      </c>
      <c r="J863" s="117">
        <v>15</v>
      </c>
      <c r="K863" s="117">
        <f t="shared" si="26"/>
        <v>0</v>
      </c>
      <c r="L863" s="117">
        <v>893</v>
      </c>
      <c r="M863" s="123">
        <f t="shared" si="27"/>
        <v>13539</v>
      </c>
      <c r="N863" s="110"/>
      <c r="O863" s="118">
        <v>0</v>
      </c>
      <c r="P863" s="118">
        <v>0</v>
      </c>
      <c r="Q863" s="122">
        <v>0.12985622607830993</v>
      </c>
      <c r="R863" s="122">
        <v>0.10032197054833102</v>
      </c>
      <c r="S863" s="121">
        <v>0</v>
      </c>
      <c r="T863" s="110"/>
      <c r="U863" s="120">
        <v>12646</v>
      </c>
      <c r="V863" s="120">
        <v>0</v>
      </c>
      <c r="W863" s="120">
        <v>0</v>
      </c>
      <c r="X863" s="120">
        <v>893</v>
      </c>
      <c r="Y863" s="120">
        <v>13539</v>
      </c>
      <c r="Z863" s="119" t="e">
        <f>SUMIF($A$10:$A$938,$A863,$Y$10:$Y$938)+SUMIF('[2]17PJ'!$B$10:$K$889,$A863,'[2]17PJ'!K$10:$K$889)</f>
        <v>#VALUE!</v>
      </c>
      <c r="AB863" s="118">
        <v>0</v>
      </c>
      <c r="AC863" s="118">
        <v>0</v>
      </c>
      <c r="AD863" s="117">
        <v>0</v>
      </c>
      <c r="AE863" s="116"/>
    </row>
    <row r="864" spans="1:31" s="105" customFormat="1" x14ac:dyDescent="0.25">
      <c r="A864" s="125">
        <v>3503</v>
      </c>
      <c r="B864" s="125">
        <v>3503160160</v>
      </c>
      <c r="C864" s="124" t="s">
        <v>319</v>
      </c>
      <c r="D864" s="125">
        <v>160</v>
      </c>
      <c r="E864" s="124" t="s">
        <v>104</v>
      </c>
      <c r="F864" s="125">
        <v>160</v>
      </c>
      <c r="G864" s="124" t="s">
        <v>104</v>
      </c>
      <c r="H864" s="118">
        <v>675.25</v>
      </c>
      <c r="I864" s="117">
        <v>10846</v>
      </c>
      <c r="J864" s="117">
        <v>319</v>
      </c>
      <c r="K864" s="117">
        <f t="shared" si="26"/>
        <v>628.54498333950391</v>
      </c>
      <c r="L864" s="117">
        <v>893</v>
      </c>
      <c r="M864" s="123">
        <f t="shared" si="27"/>
        <v>12686.544983339503</v>
      </c>
      <c r="N864" s="110"/>
      <c r="O864" s="118">
        <v>0</v>
      </c>
      <c r="P864" s="118">
        <v>553.35000000000014</v>
      </c>
      <c r="Q864" s="122">
        <v>0.1273</v>
      </c>
      <c r="R864" s="122">
        <v>0.10201980292645375</v>
      </c>
      <c r="S864" s="121">
        <v>0</v>
      </c>
      <c r="T864" s="110"/>
      <c r="U864" s="120">
        <v>7539166</v>
      </c>
      <c r="V864" s="120">
        <v>424425</v>
      </c>
      <c r="W864" s="120">
        <v>0</v>
      </c>
      <c r="X864" s="120">
        <v>603001</v>
      </c>
      <c r="Y864" s="120">
        <v>8566592</v>
      </c>
      <c r="Z864" s="119" t="e">
        <f>SUMIF($A$10:$A$938,$A864,$Y$10:$Y$938)+SUMIF('[2]17PJ'!$B$10:$K$889,$A864,'[2]17PJ'!K$10:$K$889)</f>
        <v>#VALUE!</v>
      </c>
      <c r="AB864" s="118">
        <v>0</v>
      </c>
      <c r="AC864" s="118">
        <v>0</v>
      </c>
      <c r="AD864" s="117">
        <v>0</v>
      </c>
      <c r="AE864" s="116"/>
    </row>
    <row r="865" spans="1:31" s="105" customFormat="1" x14ac:dyDescent="0.25">
      <c r="A865" s="125">
        <v>3503</v>
      </c>
      <c r="B865" s="125">
        <v>3503160229</v>
      </c>
      <c r="C865" s="124" t="s">
        <v>319</v>
      </c>
      <c r="D865" s="125">
        <v>160</v>
      </c>
      <c r="E865" s="124" t="s">
        <v>104</v>
      </c>
      <c r="F865" s="125">
        <v>229</v>
      </c>
      <c r="G865" s="124" t="s">
        <v>113</v>
      </c>
      <c r="H865" s="118">
        <v>2</v>
      </c>
      <c r="I865" s="117">
        <v>10820</v>
      </c>
      <c r="J865" s="117">
        <v>1866</v>
      </c>
      <c r="K865" s="117">
        <f t="shared" si="26"/>
        <v>0</v>
      </c>
      <c r="L865" s="117">
        <v>893</v>
      </c>
      <c r="M865" s="123">
        <f t="shared" si="27"/>
        <v>13579</v>
      </c>
      <c r="N865" s="110"/>
      <c r="O865" s="118">
        <v>0</v>
      </c>
      <c r="P865" s="118">
        <v>0</v>
      </c>
      <c r="Q865" s="122">
        <v>0.09</v>
      </c>
      <c r="R865" s="122">
        <v>1.1153540828177228E-2</v>
      </c>
      <c r="S865" s="121">
        <v>0</v>
      </c>
      <c r="T865" s="110"/>
      <c r="U865" s="120">
        <v>25372</v>
      </c>
      <c r="V865" s="120">
        <v>0</v>
      </c>
      <c r="W865" s="120">
        <v>0</v>
      </c>
      <c r="X865" s="120">
        <v>1786</v>
      </c>
      <c r="Y865" s="120">
        <v>27158</v>
      </c>
      <c r="Z865" s="119" t="e">
        <f>SUMIF($A$10:$A$938,$A865,$Y$10:$Y$938)+SUMIF('[2]17PJ'!$B$10:$K$889,$A865,'[2]17PJ'!K$10:$K$889)</f>
        <v>#VALUE!</v>
      </c>
      <c r="AB865" s="118">
        <v>0</v>
      </c>
      <c r="AC865" s="118">
        <v>0</v>
      </c>
      <c r="AD865" s="117">
        <v>0</v>
      </c>
      <c r="AE865" s="116"/>
    </row>
    <row r="866" spans="1:31" s="105" customFormat="1" x14ac:dyDescent="0.25">
      <c r="A866" s="125">
        <v>3503</v>
      </c>
      <c r="B866" s="125">
        <v>3503160295</v>
      </c>
      <c r="C866" s="124" t="s">
        <v>319</v>
      </c>
      <c r="D866" s="125">
        <v>160</v>
      </c>
      <c r="E866" s="124" t="s">
        <v>104</v>
      </c>
      <c r="F866" s="125">
        <v>295</v>
      </c>
      <c r="G866" s="124" t="s">
        <v>155</v>
      </c>
      <c r="H866" s="118">
        <v>2</v>
      </c>
      <c r="I866" s="117">
        <v>8442</v>
      </c>
      <c r="J866" s="117">
        <v>4037</v>
      </c>
      <c r="K866" s="117">
        <f t="shared" si="26"/>
        <v>0</v>
      </c>
      <c r="L866" s="117">
        <v>893</v>
      </c>
      <c r="M866" s="123">
        <f t="shared" si="27"/>
        <v>13372</v>
      </c>
      <c r="N866" s="110"/>
      <c r="O866" s="118">
        <v>0</v>
      </c>
      <c r="P866" s="118">
        <v>0</v>
      </c>
      <c r="Q866" s="122">
        <v>0.09</v>
      </c>
      <c r="R866" s="122">
        <v>2.037690193406954E-2</v>
      </c>
      <c r="S866" s="121">
        <v>0</v>
      </c>
      <c r="T866" s="110"/>
      <c r="U866" s="120">
        <v>24958</v>
      </c>
      <c r="V866" s="120">
        <v>0</v>
      </c>
      <c r="W866" s="120">
        <v>0</v>
      </c>
      <c r="X866" s="120">
        <v>1786</v>
      </c>
      <c r="Y866" s="120">
        <v>26744</v>
      </c>
      <c r="Z866" s="119" t="e">
        <f>SUMIF($A$10:$A$938,$A866,$Y$10:$Y$938)+SUMIF('[2]17PJ'!$B$10:$K$889,$A866,'[2]17PJ'!K$10:$K$889)</f>
        <v>#VALUE!</v>
      </c>
      <c r="AB866" s="118">
        <v>0</v>
      </c>
      <c r="AC866" s="118">
        <v>0</v>
      </c>
      <c r="AD866" s="117">
        <v>0</v>
      </c>
      <c r="AE866" s="116"/>
    </row>
    <row r="867" spans="1:31" s="105" customFormat="1" x14ac:dyDescent="0.25">
      <c r="A867" s="125">
        <v>3503</v>
      </c>
      <c r="B867" s="125">
        <v>3503160301</v>
      </c>
      <c r="C867" s="124" t="s">
        <v>319</v>
      </c>
      <c r="D867" s="125">
        <v>160</v>
      </c>
      <c r="E867" s="124" t="s">
        <v>104</v>
      </c>
      <c r="F867" s="125">
        <v>301</v>
      </c>
      <c r="G867" s="124" t="s">
        <v>151</v>
      </c>
      <c r="H867" s="118">
        <v>1.0899999999999999</v>
      </c>
      <c r="I867" s="117">
        <v>12587</v>
      </c>
      <c r="J867" s="117">
        <v>4541</v>
      </c>
      <c r="K867" s="117">
        <f t="shared" si="26"/>
        <v>0</v>
      </c>
      <c r="L867" s="117">
        <v>893</v>
      </c>
      <c r="M867" s="123">
        <f t="shared" si="27"/>
        <v>18021</v>
      </c>
      <c r="N867" s="110"/>
      <c r="O867" s="118">
        <v>0</v>
      </c>
      <c r="P867" s="118">
        <v>0</v>
      </c>
      <c r="Q867" s="122">
        <v>0.09</v>
      </c>
      <c r="R867" s="122">
        <v>4.5744125016378152E-2</v>
      </c>
      <c r="S867" s="121">
        <v>0</v>
      </c>
      <c r="T867" s="110"/>
      <c r="U867" s="120">
        <v>18669</v>
      </c>
      <c r="V867" s="120">
        <v>0</v>
      </c>
      <c r="W867" s="120">
        <v>0</v>
      </c>
      <c r="X867" s="120">
        <v>974</v>
      </c>
      <c r="Y867" s="120">
        <v>19643</v>
      </c>
      <c r="Z867" s="119" t="e">
        <f>SUMIF($A$10:$A$938,$A867,$Y$10:$Y$938)+SUMIF('[2]17PJ'!$B$10:$K$889,$A867,'[2]17PJ'!K$10:$K$889)</f>
        <v>#VALUE!</v>
      </c>
      <c r="AB867" s="118">
        <v>0</v>
      </c>
      <c r="AC867" s="118">
        <v>0</v>
      </c>
      <c r="AD867" s="117">
        <v>0</v>
      </c>
      <c r="AE867" s="116"/>
    </row>
    <row r="868" spans="1:31" s="105" customFormat="1" x14ac:dyDescent="0.25">
      <c r="A868" s="125">
        <v>3503</v>
      </c>
      <c r="B868" s="125">
        <v>3503160673</v>
      </c>
      <c r="C868" s="124" t="s">
        <v>319</v>
      </c>
      <c r="D868" s="125">
        <v>160</v>
      </c>
      <c r="E868" s="124" t="s">
        <v>104</v>
      </c>
      <c r="F868" s="125">
        <v>673</v>
      </c>
      <c r="G868" s="124" t="s">
        <v>159</v>
      </c>
      <c r="H868" s="118">
        <v>0.74</v>
      </c>
      <c r="I868" s="117">
        <v>9381</v>
      </c>
      <c r="J868" s="117">
        <v>4453</v>
      </c>
      <c r="K868" s="117">
        <f t="shared" si="26"/>
        <v>0</v>
      </c>
      <c r="L868" s="117">
        <v>893</v>
      </c>
      <c r="M868" s="123">
        <f t="shared" si="27"/>
        <v>14727</v>
      </c>
      <c r="N868" s="110"/>
      <c r="O868" s="118">
        <v>0</v>
      </c>
      <c r="P868" s="118">
        <v>0</v>
      </c>
      <c r="Q868" s="122">
        <v>0.09</v>
      </c>
      <c r="R868" s="122">
        <v>1.7919692828210827E-2</v>
      </c>
      <c r="S868" s="121">
        <v>0</v>
      </c>
      <c r="T868" s="110"/>
      <c r="U868" s="120">
        <v>10237</v>
      </c>
      <c r="V868" s="120">
        <v>0</v>
      </c>
      <c r="W868" s="120">
        <v>0</v>
      </c>
      <c r="X868" s="120">
        <v>661</v>
      </c>
      <c r="Y868" s="120">
        <v>10898</v>
      </c>
      <c r="Z868" s="119" t="e">
        <f>SUMIF($A$10:$A$938,$A868,$Y$10:$Y$938)+SUMIF('[2]17PJ'!$B$10:$K$889,$A868,'[2]17PJ'!K$10:$K$889)</f>
        <v>#VALUE!</v>
      </c>
      <c r="AB868" s="118">
        <v>0</v>
      </c>
      <c r="AC868" s="118">
        <v>0</v>
      </c>
      <c r="AD868" s="117">
        <v>0</v>
      </c>
      <c r="AE868" s="116"/>
    </row>
    <row r="869" spans="1:31" s="105" customFormat="1" x14ac:dyDescent="0.25">
      <c r="A869" s="125">
        <v>3503</v>
      </c>
      <c r="B869" s="125">
        <v>3503160735</v>
      </c>
      <c r="C869" s="124" t="s">
        <v>319</v>
      </c>
      <c r="D869" s="125">
        <v>160</v>
      </c>
      <c r="E869" s="124" t="s">
        <v>104</v>
      </c>
      <c r="F869" s="125">
        <v>735</v>
      </c>
      <c r="G869" s="124" t="s">
        <v>138</v>
      </c>
      <c r="H869" s="118">
        <v>3</v>
      </c>
      <c r="I869" s="117">
        <v>12609</v>
      </c>
      <c r="J869" s="117">
        <v>5046</v>
      </c>
      <c r="K869" s="117">
        <f t="shared" si="26"/>
        <v>0</v>
      </c>
      <c r="L869" s="117">
        <v>893</v>
      </c>
      <c r="M869" s="123">
        <f t="shared" si="27"/>
        <v>18548</v>
      </c>
      <c r="N869" s="110"/>
      <c r="O869" s="118">
        <v>0</v>
      </c>
      <c r="P869" s="118">
        <v>0</v>
      </c>
      <c r="Q869" s="122">
        <v>0.09</v>
      </c>
      <c r="R869" s="122">
        <v>2.0288207025652885E-2</v>
      </c>
      <c r="S869" s="121">
        <v>0</v>
      </c>
      <c r="T869" s="110"/>
      <c r="U869" s="120">
        <v>52965</v>
      </c>
      <c r="V869" s="120">
        <v>0</v>
      </c>
      <c r="W869" s="120">
        <v>0</v>
      </c>
      <c r="X869" s="120">
        <v>2679</v>
      </c>
      <c r="Y869" s="120">
        <v>55644</v>
      </c>
      <c r="Z869" s="119" t="e">
        <f>SUMIF($A$10:$A$938,$A869,$Y$10:$Y$938)+SUMIF('[2]17PJ'!$B$10:$K$889,$A869,'[2]17PJ'!K$10:$K$889)</f>
        <v>#VALUE!</v>
      </c>
      <c r="AB869" s="118">
        <v>0</v>
      </c>
      <c r="AC869" s="118">
        <v>0</v>
      </c>
      <c r="AD869" s="117">
        <v>0</v>
      </c>
      <c r="AE869" s="116"/>
    </row>
    <row r="870" spans="1:31" s="105" customFormat="1" x14ac:dyDescent="0.25">
      <c r="A870" s="125">
        <v>3504</v>
      </c>
      <c r="B870" s="125">
        <v>3504035035</v>
      </c>
      <c r="C870" s="124" t="s">
        <v>320</v>
      </c>
      <c r="D870" s="125">
        <v>35</v>
      </c>
      <c r="E870" s="124" t="s">
        <v>22</v>
      </c>
      <c r="F870" s="125">
        <v>35</v>
      </c>
      <c r="G870" s="124" t="s">
        <v>22</v>
      </c>
      <c r="H870" s="118">
        <v>257.14</v>
      </c>
      <c r="I870" s="117">
        <v>13274</v>
      </c>
      <c r="J870" s="117">
        <v>4666</v>
      </c>
      <c r="K870" s="117">
        <f t="shared" si="26"/>
        <v>515.81628684763166</v>
      </c>
      <c r="L870" s="117">
        <v>893</v>
      </c>
      <c r="M870" s="123">
        <f t="shared" si="27"/>
        <v>19348.816286847632</v>
      </c>
      <c r="N870" s="110"/>
      <c r="O870" s="118">
        <v>0</v>
      </c>
      <c r="P870" s="118">
        <v>184.99</v>
      </c>
      <c r="Q870" s="122">
        <v>0.18</v>
      </c>
      <c r="R870" s="122">
        <v>0.14456084490991788</v>
      </c>
      <c r="S870" s="121">
        <v>0</v>
      </c>
      <c r="T870" s="110"/>
      <c r="U870" s="120">
        <v>4613091</v>
      </c>
      <c r="V870" s="120">
        <v>132637</v>
      </c>
      <c r="W870" s="120">
        <v>0</v>
      </c>
      <c r="X870" s="120">
        <v>229623</v>
      </c>
      <c r="Y870" s="120">
        <v>4975351</v>
      </c>
      <c r="Z870" s="119" t="e">
        <f>SUMIF($A$10:$A$938,$A870,$Y$10:$Y$938)+SUMIF('[2]17PJ'!$B$10:$K$889,$A870,'[2]17PJ'!K$10:$K$889)</f>
        <v>#VALUE!</v>
      </c>
      <c r="AB870" s="118">
        <v>0</v>
      </c>
      <c r="AC870" s="118">
        <v>0</v>
      </c>
      <c r="AD870" s="117">
        <v>0</v>
      </c>
      <c r="AE870" s="116"/>
    </row>
    <row r="871" spans="1:31" s="105" customFormat="1" x14ac:dyDescent="0.25">
      <c r="A871" s="125">
        <v>3504</v>
      </c>
      <c r="B871" s="125">
        <v>3504035044</v>
      </c>
      <c r="C871" s="124" t="s">
        <v>320</v>
      </c>
      <c r="D871" s="125">
        <v>35</v>
      </c>
      <c r="E871" s="124" t="s">
        <v>22</v>
      </c>
      <c r="F871" s="125">
        <v>44</v>
      </c>
      <c r="G871" s="124" t="s">
        <v>35</v>
      </c>
      <c r="H871" s="118">
        <v>1.52</v>
      </c>
      <c r="I871" s="117">
        <v>14923</v>
      </c>
      <c r="J871" s="117">
        <v>342</v>
      </c>
      <c r="K871" s="117">
        <f t="shared" si="26"/>
        <v>0</v>
      </c>
      <c r="L871" s="117">
        <v>893</v>
      </c>
      <c r="M871" s="123">
        <f t="shared" si="27"/>
        <v>16158</v>
      </c>
      <c r="N871" s="110"/>
      <c r="O871" s="118">
        <v>0</v>
      </c>
      <c r="P871" s="118">
        <v>0</v>
      </c>
      <c r="Q871" s="122">
        <v>0.09</v>
      </c>
      <c r="R871" s="122">
        <v>4.5747299026763673E-2</v>
      </c>
      <c r="S871" s="121">
        <v>0</v>
      </c>
      <c r="T871" s="110"/>
      <c r="U871" s="120">
        <v>23203</v>
      </c>
      <c r="V871" s="120">
        <v>0</v>
      </c>
      <c r="W871" s="120">
        <v>0</v>
      </c>
      <c r="X871" s="120">
        <v>1357</v>
      </c>
      <c r="Y871" s="120">
        <v>24560</v>
      </c>
      <c r="Z871" s="119" t="e">
        <f>SUMIF($A$10:$A$938,$A871,$Y$10:$Y$938)+SUMIF('[2]17PJ'!$B$10:$K$889,$A871,'[2]17PJ'!K$10:$K$889)</f>
        <v>#VALUE!</v>
      </c>
      <c r="AB871" s="118">
        <v>0</v>
      </c>
      <c r="AC871" s="118">
        <v>0</v>
      </c>
      <c r="AD871" s="117">
        <v>0</v>
      </c>
      <c r="AE871" s="116"/>
    </row>
    <row r="872" spans="1:31" s="105" customFormat="1" x14ac:dyDescent="0.25">
      <c r="A872" s="125">
        <v>3504</v>
      </c>
      <c r="B872" s="125">
        <v>3504035057</v>
      </c>
      <c r="C872" s="124" t="s">
        <v>320</v>
      </c>
      <c r="D872" s="125">
        <v>35</v>
      </c>
      <c r="E872" s="124" t="s">
        <v>22</v>
      </c>
      <c r="F872" s="125">
        <v>57</v>
      </c>
      <c r="G872" s="124" t="s">
        <v>23</v>
      </c>
      <c r="H872" s="118">
        <v>1</v>
      </c>
      <c r="I872" s="117">
        <v>10438</v>
      </c>
      <c r="J872" s="117">
        <v>531</v>
      </c>
      <c r="K872" s="117">
        <f t="shared" si="26"/>
        <v>0</v>
      </c>
      <c r="L872" s="117">
        <v>893</v>
      </c>
      <c r="M872" s="123">
        <f t="shared" si="27"/>
        <v>11862</v>
      </c>
      <c r="N872" s="110"/>
      <c r="O872" s="118">
        <v>0</v>
      </c>
      <c r="P872" s="118">
        <v>0</v>
      </c>
      <c r="Q872" s="122">
        <v>0.18</v>
      </c>
      <c r="R872" s="122">
        <v>0.11752257884657875</v>
      </c>
      <c r="S872" s="121">
        <v>0</v>
      </c>
      <c r="T872" s="110"/>
      <c r="U872" s="120">
        <v>10969</v>
      </c>
      <c r="V872" s="120">
        <v>0</v>
      </c>
      <c r="W872" s="120">
        <v>0</v>
      </c>
      <c r="X872" s="120">
        <v>893</v>
      </c>
      <c r="Y872" s="120">
        <v>11862</v>
      </c>
      <c r="Z872" s="119" t="e">
        <f>SUMIF($A$10:$A$938,$A872,$Y$10:$Y$938)+SUMIF('[2]17PJ'!$B$10:$K$889,$A872,'[2]17PJ'!K$10:$K$889)</f>
        <v>#VALUE!</v>
      </c>
      <c r="AB872" s="118">
        <v>0</v>
      </c>
      <c r="AC872" s="118">
        <v>0</v>
      </c>
      <c r="AD872" s="117">
        <v>0</v>
      </c>
      <c r="AE872" s="116"/>
    </row>
    <row r="873" spans="1:31" s="105" customFormat="1" x14ac:dyDescent="0.25">
      <c r="A873" s="125">
        <v>3504</v>
      </c>
      <c r="B873" s="125">
        <v>3504035088</v>
      </c>
      <c r="C873" s="124" t="s">
        <v>320</v>
      </c>
      <c r="D873" s="125">
        <v>35</v>
      </c>
      <c r="E873" s="124" t="s">
        <v>22</v>
      </c>
      <c r="F873" s="125">
        <v>88</v>
      </c>
      <c r="G873" s="124" t="s">
        <v>190</v>
      </c>
      <c r="H873" s="118">
        <v>1</v>
      </c>
      <c r="I873" s="117">
        <v>9580</v>
      </c>
      <c r="J873" s="117">
        <v>2881</v>
      </c>
      <c r="K873" s="117">
        <f t="shared" si="26"/>
        <v>0</v>
      </c>
      <c r="L873" s="117">
        <v>893</v>
      </c>
      <c r="M873" s="123">
        <f t="shared" si="27"/>
        <v>13354</v>
      </c>
      <c r="N873" s="110"/>
      <c r="O873" s="118">
        <v>0</v>
      </c>
      <c r="P873" s="118">
        <v>0</v>
      </c>
      <c r="Q873" s="122">
        <v>0.09</v>
      </c>
      <c r="R873" s="122">
        <v>5.0751465023331672E-3</v>
      </c>
      <c r="S873" s="121">
        <v>0</v>
      </c>
      <c r="T873" s="110"/>
      <c r="U873" s="120">
        <v>12461</v>
      </c>
      <c r="V873" s="120">
        <v>0</v>
      </c>
      <c r="W873" s="120">
        <v>0</v>
      </c>
      <c r="X873" s="120">
        <v>893</v>
      </c>
      <c r="Y873" s="120">
        <v>13354</v>
      </c>
      <c r="Z873" s="119" t="e">
        <f>SUMIF($A$10:$A$938,$A873,$Y$10:$Y$938)+SUMIF('[2]17PJ'!$B$10:$K$889,$A873,'[2]17PJ'!K$10:$K$889)</f>
        <v>#VALUE!</v>
      </c>
      <c r="AB873" s="118">
        <v>0</v>
      </c>
      <c r="AC873" s="118">
        <v>0</v>
      </c>
      <c r="AD873" s="117">
        <v>0</v>
      </c>
      <c r="AE873" s="116"/>
    </row>
    <row r="874" spans="1:31" s="105" customFormat="1" x14ac:dyDescent="0.25">
      <c r="A874" s="125">
        <v>3504</v>
      </c>
      <c r="B874" s="125">
        <v>3504035163</v>
      </c>
      <c r="C874" s="124" t="s">
        <v>320</v>
      </c>
      <c r="D874" s="125">
        <v>35</v>
      </c>
      <c r="E874" s="124" t="s">
        <v>22</v>
      </c>
      <c r="F874" s="125">
        <v>163</v>
      </c>
      <c r="G874" s="124" t="s">
        <v>27</v>
      </c>
      <c r="H874" s="118">
        <v>0.46</v>
      </c>
      <c r="I874" s="117">
        <v>11960</v>
      </c>
      <c r="J874" s="117">
        <v>505</v>
      </c>
      <c r="K874" s="117">
        <f t="shared" si="26"/>
        <v>0</v>
      </c>
      <c r="L874" s="117">
        <v>893</v>
      </c>
      <c r="M874" s="123">
        <f t="shared" si="27"/>
        <v>13358</v>
      </c>
      <c r="N874" s="110"/>
      <c r="O874" s="118">
        <v>0</v>
      </c>
      <c r="P874" s="118">
        <v>0</v>
      </c>
      <c r="Q874" s="122">
        <v>0.18</v>
      </c>
      <c r="R874" s="122">
        <v>8.6929728917015628E-2</v>
      </c>
      <c r="S874" s="121">
        <v>0</v>
      </c>
      <c r="T874" s="110"/>
      <c r="U874" s="120">
        <v>5734</v>
      </c>
      <c r="V874" s="120">
        <v>0</v>
      </c>
      <c r="W874" s="120">
        <v>0</v>
      </c>
      <c r="X874" s="120">
        <v>411</v>
      </c>
      <c r="Y874" s="120">
        <v>6145</v>
      </c>
      <c r="Z874" s="119" t="e">
        <f>SUMIF($A$10:$A$938,$A874,$Y$10:$Y$938)+SUMIF('[2]17PJ'!$B$10:$K$889,$A874,'[2]17PJ'!K$10:$K$889)</f>
        <v>#VALUE!</v>
      </c>
      <c r="AB874" s="118">
        <v>0</v>
      </c>
      <c r="AC874" s="118">
        <v>0</v>
      </c>
      <c r="AD874" s="117">
        <v>0</v>
      </c>
      <c r="AE874" s="116"/>
    </row>
    <row r="875" spans="1:31" s="105" customFormat="1" x14ac:dyDescent="0.25">
      <c r="A875" s="125">
        <v>3504</v>
      </c>
      <c r="B875" s="125">
        <v>3504035189</v>
      </c>
      <c r="C875" s="124" t="s">
        <v>320</v>
      </c>
      <c r="D875" s="125">
        <v>35</v>
      </c>
      <c r="E875" s="124" t="s">
        <v>22</v>
      </c>
      <c r="F875" s="125">
        <v>189</v>
      </c>
      <c r="G875" s="124" t="s">
        <v>38</v>
      </c>
      <c r="H875" s="118">
        <v>2.94</v>
      </c>
      <c r="I875" s="117">
        <v>9699</v>
      </c>
      <c r="J875" s="117">
        <v>3886</v>
      </c>
      <c r="K875" s="117">
        <f t="shared" si="26"/>
        <v>0</v>
      </c>
      <c r="L875" s="117">
        <v>893</v>
      </c>
      <c r="M875" s="123">
        <f t="shared" si="27"/>
        <v>14478</v>
      </c>
      <c r="N875" s="110"/>
      <c r="O875" s="118">
        <v>0</v>
      </c>
      <c r="P875" s="118">
        <v>0</v>
      </c>
      <c r="Q875" s="122">
        <v>0.09</v>
      </c>
      <c r="R875" s="122">
        <v>2.9108240576110694E-3</v>
      </c>
      <c r="S875" s="121">
        <v>0</v>
      </c>
      <c r="T875" s="110"/>
      <c r="U875" s="120">
        <v>39939</v>
      </c>
      <c r="V875" s="120">
        <v>0</v>
      </c>
      <c r="W875" s="120">
        <v>0</v>
      </c>
      <c r="X875" s="120">
        <v>2625</v>
      </c>
      <c r="Y875" s="120">
        <v>42564</v>
      </c>
      <c r="Z875" s="119" t="e">
        <f>SUMIF($A$10:$A$938,$A875,$Y$10:$Y$938)+SUMIF('[2]17PJ'!$B$10:$K$889,$A875,'[2]17PJ'!K$10:$K$889)</f>
        <v>#VALUE!</v>
      </c>
      <c r="AB875" s="118">
        <v>0</v>
      </c>
      <c r="AC875" s="118">
        <v>0</v>
      </c>
      <c r="AD875" s="117">
        <v>0</v>
      </c>
      <c r="AE875" s="116"/>
    </row>
    <row r="876" spans="1:31" s="105" customFormat="1" x14ac:dyDescent="0.25">
      <c r="A876" s="125">
        <v>3504</v>
      </c>
      <c r="B876" s="125">
        <v>3504035308</v>
      </c>
      <c r="C876" s="124" t="s">
        <v>320</v>
      </c>
      <c r="D876" s="125">
        <v>35</v>
      </c>
      <c r="E876" s="124" t="s">
        <v>22</v>
      </c>
      <c r="F876" s="125">
        <v>308</v>
      </c>
      <c r="G876" s="124" t="s">
        <v>32</v>
      </c>
      <c r="H876" s="118">
        <v>0.97</v>
      </c>
      <c r="I876" s="117">
        <v>11954</v>
      </c>
      <c r="J876" s="117">
        <v>6937</v>
      </c>
      <c r="K876" s="117">
        <f t="shared" si="26"/>
        <v>0</v>
      </c>
      <c r="L876" s="117">
        <v>893</v>
      </c>
      <c r="M876" s="123">
        <f t="shared" si="27"/>
        <v>19784</v>
      </c>
      <c r="N876" s="110"/>
      <c r="O876" s="118">
        <v>0</v>
      </c>
      <c r="P876" s="118">
        <v>0</v>
      </c>
      <c r="Q876" s="122">
        <v>0.09</v>
      </c>
      <c r="R876" s="122">
        <v>2.0352338655245709E-3</v>
      </c>
      <c r="S876" s="121">
        <v>0</v>
      </c>
      <c r="T876" s="110"/>
      <c r="U876" s="120">
        <v>18324</v>
      </c>
      <c r="V876" s="120">
        <v>0</v>
      </c>
      <c r="W876" s="120">
        <v>0</v>
      </c>
      <c r="X876" s="120">
        <v>866</v>
      </c>
      <c r="Y876" s="120">
        <v>19190</v>
      </c>
      <c r="Z876" s="119" t="e">
        <f>SUMIF($A$10:$A$938,$A876,$Y$10:$Y$938)+SUMIF('[2]17PJ'!$B$10:$K$889,$A876,'[2]17PJ'!K$10:$K$889)</f>
        <v>#VALUE!</v>
      </c>
      <c r="AB876" s="118">
        <v>0</v>
      </c>
      <c r="AC876" s="118">
        <v>0</v>
      </c>
      <c r="AD876" s="117">
        <v>0</v>
      </c>
      <c r="AE876" s="116"/>
    </row>
    <row r="877" spans="1:31" s="105" customFormat="1" x14ac:dyDescent="0.25">
      <c r="A877" s="125">
        <v>3506</v>
      </c>
      <c r="B877" s="125">
        <v>3506262035</v>
      </c>
      <c r="C877" s="124" t="s">
        <v>321</v>
      </c>
      <c r="D877" s="125">
        <v>262</v>
      </c>
      <c r="E877" s="124" t="s">
        <v>31</v>
      </c>
      <c r="F877" s="125">
        <v>35</v>
      </c>
      <c r="G877" s="124" t="s">
        <v>22</v>
      </c>
      <c r="H877" s="118">
        <v>2</v>
      </c>
      <c r="I877" s="117">
        <v>10103</v>
      </c>
      <c r="J877" s="117">
        <v>3552</v>
      </c>
      <c r="K877" s="117">
        <f t="shared" si="26"/>
        <v>0</v>
      </c>
      <c r="L877" s="117">
        <v>893</v>
      </c>
      <c r="M877" s="123">
        <f t="shared" si="27"/>
        <v>14548</v>
      </c>
      <c r="N877" s="110"/>
      <c r="O877" s="118">
        <v>0</v>
      </c>
      <c r="P877" s="118">
        <v>0</v>
      </c>
      <c r="Q877" s="122">
        <v>0.18</v>
      </c>
      <c r="R877" s="122">
        <v>0.14456084490991788</v>
      </c>
      <c r="S877" s="121">
        <v>0</v>
      </c>
      <c r="T877" s="110"/>
      <c r="U877" s="120">
        <v>27310</v>
      </c>
      <c r="V877" s="120">
        <v>0</v>
      </c>
      <c r="W877" s="120">
        <v>0</v>
      </c>
      <c r="X877" s="120">
        <v>1786</v>
      </c>
      <c r="Y877" s="120">
        <v>29096</v>
      </c>
      <c r="Z877" s="119" t="e">
        <f>SUMIF($A$10:$A$938,$A877,$Y$10:$Y$938)+SUMIF('[2]17PJ'!$B$10:$K$889,$A877,'[2]17PJ'!K$10:$K$889)</f>
        <v>#VALUE!</v>
      </c>
      <c r="AB877" s="118">
        <v>0</v>
      </c>
      <c r="AC877" s="118">
        <v>0</v>
      </c>
      <c r="AD877" s="117">
        <v>0</v>
      </c>
      <c r="AE877" s="116"/>
    </row>
    <row r="878" spans="1:31" s="105" customFormat="1" x14ac:dyDescent="0.25">
      <c r="A878" s="125">
        <v>3506</v>
      </c>
      <c r="B878" s="125">
        <v>3506262049</v>
      </c>
      <c r="C878" s="124" t="s">
        <v>321</v>
      </c>
      <c r="D878" s="125">
        <v>262</v>
      </c>
      <c r="E878" s="124" t="s">
        <v>31</v>
      </c>
      <c r="F878" s="125">
        <v>49</v>
      </c>
      <c r="G878" s="124" t="s">
        <v>96</v>
      </c>
      <c r="H878" s="118">
        <v>2</v>
      </c>
      <c r="I878" s="117">
        <v>12275</v>
      </c>
      <c r="J878" s="117">
        <v>15535</v>
      </c>
      <c r="K878" s="117">
        <f t="shared" si="26"/>
        <v>0</v>
      </c>
      <c r="L878" s="117">
        <v>893</v>
      </c>
      <c r="M878" s="123">
        <f t="shared" si="27"/>
        <v>28703</v>
      </c>
      <c r="N878" s="110"/>
      <c r="O878" s="118">
        <v>0</v>
      </c>
      <c r="P878" s="118">
        <v>0</v>
      </c>
      <c r="Q878" s="122">
        <v>0.09</v>
      </c>
      <c r="R878" s="122">
        <v>6.8189522195801267E-2</v>
      </c>
      <c r="S878" s="121">
        <v>0</v>
      </c>
      <c r="T878" s="110"/>
      <c r="U878" s="120">
        <v>55620</v>
      </c>
      <c r="V878" s="120">
        <v>0</v>
      </c>
      <c r="W878" s="120">
        <v>0</v>
      </c>
      <c r="X878" s="120">
        <v>1786</v>
      </c>
      <c r="Y878" s="120">
        <v>57406</v>
      </c>
      <c r="Z878" s="119" t="e">
        <f>SUMIF($A$10:$A$938,$A878,$Y$10:$Y$938)+SUMIF('[2]17PJ'!$B$10:$K$889,$A878,'[2]17PJ'!K$10:$K$889)</f>
        <v>#VALUE!</v>
      </c>
      <c r="AB878" s="118">
        <v>0</v>
      </c>
      <c r="AC878" s="118">
        <v>0</v>
      </c>
      <c r="AD878" s="117">
        <v>0</v>
      </c>
      <c r="AE878" s="116"/>
    </row>
    <row r="879" spans="1:31" s="105" customFormat="1" x14ac:dyDescent="0.25">
      <c r="A879" s="125">
        <v>3506</v>
      </c>
      <c r="B879" s="125">
        <v>3506262057</v>
      </c>
      <c r="C879" s="124" t="s">
        <v>321</v>
      </c>
      <c r="D879" s="125">
        <v>262</v>
      </c>
      <c r="E879" s="124" t="s">
        <v>31</v>
      </c>
      <c r="F879" s="125">
        <v>57</v>
      </c>
      <c r="G879" s="124" t="s">
        <v>23</v>
      </c>
      <c r="H879" s="118">
        <v>1</v>
      </c>
      <c r="I879" s="117">
        <v>11884</v>
      </c>
      <c r="J879" s="117">
        <v>605</v>
      </c>
      <c r="K879" s="117">
        <f t="shared" si="26"/>
        <v>0</v>
      </c>
      <c r="L879" s="117">
        <v>893</v>
      </c>
      <c r="M879" s="123">
        <f t="shared" si="27"/>
        <v>13382</v>
      </c>
      <c r="N879" s="110"/>
      <c r="O879" s="118">
        <v>0</v>
      </c>
      <c r="P879" s="118">
        <v>0</v>
      </c>
      <c r="Q879" s="122">
        <v>0.18</v>
      </c>
      <c r="R879" s="122">
        <v>0.11752257884657875</v>
      </c>
      <c r="S879" s="121">
        <v>0</v>
      </c>
      <c r="T879" s="110"/>
      <c r="U879" s="120">
        <v>12489</v>
      </c>
      <c r="V879" s="120">
        <v>0</v>
      </c>
      <c r="W879" s="120">
        <v>0</v>
      </c>
      <c r="X879" s="120">
        <v>893</v>
      </c>
      <c r="Y879" s="120">
        <v>13382</v>
      </c>
      <c r="Z879" s="119" t="e">
        <f>SUMIF($A$10:$A$938,$A879,$Y$10:$Y$938)+SUMIF('[2]17PJ'!$B$10:$K$889,$A879,'[2]17PJ'!K$10:$K$889)</f>
        <v>#VALUE!</v>
      </c>
      <c r="AB879" s="118">
        <v>0</v>
      </c>
      <c r="AC879" s="118">
        <v>0</v>
      </c>
      <c r="AD879" s="117">
        <v>0</v>
      </c>
      <c r="AE879" s="116"/>
    </row>
    <row r="880" spans="1:31" s="105" customFormat="1" x14ac:dyDescent="0.25">
      <c r="A880" s="125">
        <v>3506</v>
      </c>
      <c r="B880" s="125">
        <v>3506262071</v>
      </c>
      <c r="C880" s="124" t="s">
        <v>321</v>
      </c>
      <c r="D880" s="125">
        <v>262</v>
      </c>
      <c r="E880" s="124" t="s">
        <v>31</v>
      </c>
      <c r="F880" s="125">
        <v>71</v>
      </c>
      <c r="G880" s="124" t="s">
        <v>24</v>
      </c>
      <c r="H880" s="118">
        <v>2</v>
      </c>
      <c r="I880" s="117">
        <v>13975</v>
      </c>
      <c r="J880" s="117">
        <v>7262</v>
      </c>
      <c r="K880" s="117">
        <f t="shared" si="26"/>
        <v>0</v>
      </c>
      <c r="L880" s="117">
        <v>893</v>
      </c>
      <c r="M880" s="123">
        <f t="shared" si="27"/>
        <v>22130</v>
      </c>
      <c r="N880" s="110"/>
      <c r="O880" s="118">
        <v>0</v>
      </c>
      <c r="P880" s="118">
        <v>0</v>
      </c>
      <c r="Q880" s="122">
        <v>0.09</v>
      </c>
      <c r="R880" s="122">
        <v>2.9605856688433292E-3</v>
      </c>
      <c r="S880" s="121">
        <v>0</v>
      </c>
      <c r="T880" s="110"/>
      <c r="U880" s="120">
        <v>42474</v>
      </c>
      <c r="V880" s="120">
        <v>0</v>
      </c>
      <c r="W880" s="120">
        <v>0</v>
      </c>
      <c r="X880" s="120">
        <v>1786</v>
      </c>
      <c r="Y880" s="120">
        <v>44260</v>
      </c>
      <c r="Z880" s="119" t="e">
        <f>SUMIF($A$10:$A$938,$A880,$Y$10:$Y$938)+SUMIF('[2]17PJ'!$B$10:$K$889,$A880,'[2]17PJ'!K$10:$K$889)</f>
        <v>#VALUE!</v>
      </c>
      <c r="AB880" s="118">
        <v>0</v>
      </c>
      <c r="AC880" s="118">
        <v>0</v>
      </c>
      <c r="AD880" s="117">
        <v>0</v>
      </c>
      <c r="AE880" s="116"/>
    </row>
    <row r="881" spans="1:31" s="105" customFormat="1" x14ac:dyDescent="0.25">
      <c r="A881" s="125">
        <v>3506</v>
      </c>
      <c r="B881" s="125">
        <v>3506262093</v>
      </c>
      <c r="C881" s="124" t="s">
        <v>321</v>
      </c>
      <c r="D881" s="125">
        <v>262</v>
      </c>
      <c r="E881" s="124" t="s">
        <v>31</v>
      </c>
      <c r="F881" s="125">
        <v>93</v>
      </c>
      <c r="G881" s="124" t="s">
        <v>25</v>
      </c>
      <c r="H881" s="118">
        <v>7</v>
      </c>
      <c r="I881" s="117">
        <v>11442</v>
      </c>
      <c r="J881" s="117">
        <v>328</v>
      </c>
      <c r="K881" s="117">
        <f t="shared" si="26"/>
        <v>0</v>
      </c>
      <c r="L881" s="117">
        <v>893</v>
      </c>
      <c r="M881" s="123">
        <f t="shared" si="27"/>
        <v>12663</v>
      </c>
      <c r="N881" s="110"/>
      <c r="O881" s="118">
        <v>0</v>
      </c>
      <c r="P881" s="118">
        <v>0</v>
      </c>
      <c r="Q881" s="122">
        <v>0.09</v>
      </c>
      <c r="R881" s="122">
        <v>8.9870379446020443E-2</v>
      </c>
      <c r="S881" s="121">
        <v>0</v>
      </c>
      <c r="T881" s="110"/>
      <c r="U881" s="120">
        <v>82390</v>
      </c>
      <c r="V881" s="120">
        <v>0</v>
      </c>
      <c r="W881" s="120">
        <v>0</v>
      </c>
      <c r="X881" s="120">
        <v>6251</v>
      </c>
      <c r="Y881" s="120">
        <v>88641</v>
      </c>
      <c r="Z881" s="119" t="e">
        <f>SUMIF($A$10:$A$938,$A881,$Y$10:$Y$938)+SUMIF('[2]17PJ'!$B$10:$K$889,$A881,'[2]17PJ'!K$10:$K$889)</f>
        <v>#VALUE!</v>
      </c>
      <c r="AB881" s="118">
        <v>0</v>
      </c>
      <c r="AC881" s="118">
        <v>0</v>
      </c>
      <c r="AD881" s="117">
        <v>0</v>
      </c>
      <c r="AE881" s="116"/>
    </row>
    <row r="882" spans="1:31" s="105" customFormat="1" x14ac:dyDescent="0.25">
      <c r="A882" s="125">
        <v>3506</v>
      </c>
      <c r="B882" s="125">
        <v>3506262105</v>
      </c>
      <c r="C882" s="124" t="s">
        <v>321</v>
      </c>
      <c r="D882" s="125">
        <v>262</v>
      </c>
      <c r="E882" s="124" t="s">
        <v>31</v>
      </c>
      <c r="F882" s="125">
        <v>105</v>
      </c>
      <c r="G882" s="124" t="s">
        <v>264</v>
      </c>
      <c r="H882" s="118">
        <v>1</v>
      </c>
      <c r="I882" s="117">
        <v>9482</v>
      </c>
      <c r="J882" s="117">
        <v>3269</v>
      </c>
      <c r="K882" s="117">
        <f t="shared" si="26"/>
        <v>0</v>
      </c>
      <c r="L882" s="117">
        <v>893</v>
      </c>
      <c r="M882" s="123">
        <f t="shared" si="27"/>
        <v>13644</v>
      </c>
      <c r="N882" s="110"/>
      <c r="O882" s="118">
        <v>0</v>
      </c>
      <c r="P882" s="118">
        <v>0</v>
      </c>
      <c r="Q882" s="122">
        <v>0.09</v>
      </c>
      <c r="R882" s="122">
        <v>2.0246270880346028E-3</v>
      </c>
      <c r="S882" s="121">
        <v>0</v>
      </c>
      <c r="T882" s="110"/>
      <c r="U882" s="120">
        <v>12751</v>
      </c>
      <c r="V882" s="120">
        <v>0</v>
      </c>
      <c r="W882" s="120">
        <v>0</v>
      </c>
      <c r="X882" s="120">
        <v>893</v>
      </c>
      <c r="Y882" s="120">
        <v>13644</v>
      </c>
      <c r="Z882" s="119" t="e">
        <f>SUMIF($A$10:$A$938,$A882,$Y$10:$Y$938)+SUMIF('[2]17PJ'!$B$10:$K$889,$A882,'[2]17PJ'!K$10:$K$889)</f>
        <v>#VALUE!</v>
      </c>
      <c r="AB882" s="118">
        <v>0</v>
      </c>
      <c r="AC882" s="118">
        <v>0</v>
      </c>
      <c r="AD882" s="117">
        <v>0</v>
      </c>
      <c r="AE882" s="116"/>
    </row>
    <row r="883" spans="1:31" s="105" customFormat="1" x14ac:dyDescent="0.25">
      <c r="A883" s="125">
        <v>3506</v>
      </c>
      <c r="B883" s="125">
        <v>3506262128</v>
      </c>
      <c r="C883" s="124" t="s">
        <v>321</v>
      </c>
      <c r="D883" s="125">
        <v>262</v>
      </c>
      <c r="E883" s="124" t="s">
        <v>31</v>
      </c>
      <c r="F883" s="125">
        <v>128</v>
      </c>
      <c r="G883" s="124" t="s">
        <v>110</v>
      </c>
      <c r="H883" s="118">
        <v>1</v>
      </c>
      <c r="I883" s="117">
        <v>11023</v>
      </c>
      <c r="J883" s="117">
        <v>561</v>
      </c>
      <c r="K883" s="117">
        <f t="shared" si="26"/>
        <v>0</v>
      </c>
      <c r="L883" s="117">
        <v>893</v>
      </c>
      <c r="M883" s="123">
        <f t="shared" si="27"/>
        <v>12477</v>
      </c>
      <c r="N883" s="110"/>
      <c r="O883" s="118">
        <v>0</v>
      </c>
      <c r="P883" s="118">
        <v>0</v>
      </c>
      <c r="Q883" s="122">
        <v>0.18</v>
      </c>
      <c r="R883" s="122">
        <v>3.3692444036885129E-2</v>
      </c>
      <c r="S883" s="121">
        <v>0</v>
      </c>
      <c r="T883" s="110"/>
      <c r="U883" s="120">
        <v>11584</v>
      </c>
      <c r="V883" s="120">
        <v>0</v>
      </c>
      <c r="W883" s="120">
        <v>0</v>
      </c>
      <c r="X883" s="120">
        <v>893</v>
      </c>
      <c r="Y883" s="120">
        <v>12477</v>
      </c>
      <c r="Z883" s="119" t="e">
        <f>SUMIF($A$10:$A$938,$A883,$Y$10:$Y$938)+SUMIF('[2]17PJ'!$B$10:$K$889,$A883,'[2]17PJ'!K$10:$K$889)</f>
        <v>#VALUE!</v>
      </c>
      <c r="AB883" s="118">
        <v>0</v>
      </c>
      <c r="AC883" s="118">
        <v>0</v>
      </c>
      <c r="AD883" s="117">
        <v>0</v>
      </c>
      <c r="AE883" s="116"/>
    </row>
    <row r="884" spans="1:31" s="105" customFormat="1" x14ac:dyDescent="0.25">
      <c r="A884" s="125">
        <v>3506</v>
      </c>
      <c r="B884" s="125">
        <v>3506262149</v>
      </c>
      <c r="C884" s="124" t="s">
        <v>321</v>
      </c>
      <c r="D884" s="125">
        <v>262</v>
      </c>
      <c r="E884" s="124" t="s">
        <v>31</v>
      </c>
      <c r="F884" s="125">
        <v>149</v>
      </c>
      <c r="G884" s="124" t="s">
        <v>103</v>
      </c>
      <c r="H884" s="118">
        <v>3</v>
      </c>
      <c r="I884" s="117">
        <v>12235</v>
      </c>
      <c r="J884" s="117">
        <v>15</v>
      </c>
      <c r="K884" s="117">
        <f t="shared" si="26"/>
        <v>0</v>
      </c>
      <c r="L884" s="117">
        <v>893</v>
      </c>
      <c r="M884" s="123">
        <f t="shared" si="27"/>
        <v>13143</v>
      </c>
      <c r="N884" s="110"/>
      <c r="O884" s="118">
        <v>0</v>
      </c>
      <c r="P884" s="118">
        <v>0</v>
      </c>
      <c r="Q884" s="122">
        <v>0.12985622607830993</v>
      </c>
      <c r="R884" s="122">
        <v>0.10032197054833102</v>
      </c>
      <c r="S884" s="121">
        <v>0</v>
      </c>
      <c r="T884" s="110"/>
      <c r="U884" s="120">
        <v>36750</v>
      </c>
      <c r="V884" s="120">
        <v>0</v>
      </c>
      <c r="W884" s="120">
        <v>0</v>
      </c>
      <c r="X884" s="120">
        <v>2679</v>
      </c>
      <c r="Y884" s="120">
        <v>39429</v>
      </c>
      <c r="Z884" s="119" t="e">
        <f>SUMIF($A$10:$A$938,$A884,$Y$10:$Y$938)+SUMIF('[2]17PJ'!$B$10:$K$889,$A884,'[2]17PJ'!K$10:$K$889)</f>
        <v>#VALUE!</v>
      </c>
      <c r="AB884" s="118">
        <v>0</v>
      </c>
      <c r="AC884" s="118">
        <v>0</v>
      </c>
      <c r="AD884" s="117">
        <v>0</v>
      </c>
      <c r="AE884" s="116"/>
    </row>
    <row r="885" spans="1:31" s="105" customFormat="1" x14ac:dyDescent="0.25">
      <c r="A885" s="125">
        <v>3506</v>
      </c>
      <c r="B885" s="125">
        <v>3506262163</v>
      </c>
      <c r="C885" s="124" t="s">
        <v>321</v>
      </c>
      <c r="D885" s="125">
        <v>262</v>
      </c>
      <c r="E885" s="124" t="s">
        <v>31</v>
      </c>
      <c r="F885" s="125">
        <v>163</v>
      </c>
      <c r="G885" s="124" t="s">
        <v>27</v>
      </c>
      <c r="H885" s="118">
        <v>148.81</v>
      </c>
      <c r="I885" s="117">
        <v>11349</v>
      </c>
      <c r="J885" s="117">
        <v>479</v>
      </c>
      <c r="K885" s="117">
        <f t="shared" si="26"/>
        <v>0</v>
      </c>
      <c r="L885" s="117">
        <v>893</v>
      </c>
      <c r="M885" s="123">
        <f t="shared" si="27"/>
        <v>12721</v>
      </c>
      <c r="N885" s="110"/>
      <c r="O885" s="118">
        <v>0</v>
      </c>
      <c r="P885" s="118">
        <v>0</v>
      </c>
      <c r="Q885" s="122">
        <v>0.18</v>
      </c>
      <c r="R885" s="122">
        <v>8.6929728917015628E-2</v>
      </c>
      <c r="S885" s="121">
        <v>0</v>
      </c>
      <c r="T885" s="110"/>
      <c r="U885" s="120">
        <v>1760125</v>
      </c>
      <c r="V885" s="120">
        <v>0</v>
      </c>
      <c r="W885" s="120">
        <v>0</v>
      </c>
      <c r="X885" s="120">
        <v>132888</v>
      </c>
      <c r="Y885" s="120">
        <v>1893013</v>
      </c>
      <c r="Z885" s="119" t="e">
        <f>SUMIF($A$10:$A$938,$A885,$Y$10:$Y$938)+SUMIF('[2]17PJ'!$B$10:$K$889,$A885,'[2]17PJ'!K$10:$K$889)</f>
        <v>#VALUE!</v>
      </c>
      <c r="AB885" s="118">
        <v>0</v>
      </c>
      <c r="AC885" s="118">
        <v>0</v>
      </c>
      <c r="AD885" s="117">
        <v>0</v>
      </c>
      <c r="AE885" s="116"/>
    </row>
    <row r="886" spans="1:31" s="105" customFormat="1" x14ac:dyDescent="0.25">
      <c r="A886" s="125">
        <v>3506</v>
      </c>
      <c r="B886" s="125">
        <v>3506262164</v>
      </c>
      <c r="C886" s="124" t="s">
        <v>321</v>
      </c>
      <c r="D886" s="125">
        <v>262</v>
      </c>
      <c r="E886" s="124" t="s">
        <v>31</v>
      </c>
      <c r="F886" s="125">
        <v>164</v>
      </c>
      <c r="G886" s="124" t="s">
        <v>116</v>
      </c>
      <c r="H886" s="118">
        <v>1</v>
      </c>
      <c r="I886" s="117">
        <v>9618</v>
      </c>
      <c r="J886" s="117">
        <v>4581</v>
      </c>
      <c r="K886" s="117">
        <f t="shared" si="26"/>
        <v>0</v>
      </c>
      <c r="L886" s="117">
        <v>893</v>
      </c>
      <c r="M886" s="123">
        <f t="shared" si="27"/>
        <v>15092</v>
      </c>
      <c r="N886" s="110"/>
      <c r="O886" s="118">
        <v>0</v>
      </c>
      <c r="P886" s="118">
        <v>0</v>
      </c>
      <c r="Q886" s="122">
        <v>0.09</v>
      </c>
      <c r="R886" s="122">
        <v>2.0522894520740541E-3</v>
      </c>
      <c r="S886" s="121">
        <v>0</v>
      </c>
      <c r="T886" s="110"/>
      <c r="U886" s="120">
        <v>14199</v>
      </c>
      <c r="V886" s="120">
        <v>0</v>
      </c>
      <c r="W886" s="120">
        <v>0</v>
      </c>
      <c r="X886" s="120">
        <v>893</v>
      </c>
      <c r="Y886" s="120">
        <v>15092</v>
      </c>
      <c r="Z886" s="119" t="e">
        <f>SUMIF($A$10:$A$938,$A886,$Y$10:$Y$938)+SUMIF('[2]17PJ'!$B$10:$K$889,$A886,'[2]17PJ'!K$10:$K$889)</f>
        <v>#VALUE!</v>
      </c>
      <c r="AB886" s="118">
        <v>0</v>
      </c>
      <c r="AC886" s="118">
        <v>0</v>
      </c>
      <c r="AD886" s="117">
        <v>0</v>
      </c>
      <c r="AE886" s="116"/>
    </row>
    <row r="887" spans="1:31" s="105" customFormat="1" x14ac:dyDescent="0.25">
      <c r="A887" s="125">
        <v>3506</v>
      </c>
      <c r="B887" s="125">
        <v>3506262165</v>
      </c>
      <c r="C887" s="124" t="s">
        <v>321</v>
      </c>
      <c r="D887" s="125">
        <v>262</v>
      </c>
      <c r="E887" s="124" t="s">
        <v>31</v>
      </c>
      <c r="F887" s="125">
        <v>165</v>
      </c>
      <c r="G887" s="124" t="s">
        <v>28</v>
      </c>
      <c r="H887" s="118">
        <v>55</v>
      </c>
      <c r="I887" s="117">
        <v>10873</v>
      </c>
      <c r="J887" s="117">
        <v>593</v>
      </c>
      <c r="K887" s="117">
        <f t="shared" si="26"/>
        <v>0</v>
      </c>
      <c r="L887" s="117">
        <v>893</v>
      </c>
      <c r="M887" s="123">
        <f t="shared" si="27"/>
        <v>12359</v>
      </c>
      <c r="N887" s="110"/>
      <c r="O887" s="118">
        <v>0</v>
      </c>
      <c r="P887" s="118">
        <v>0</v>
      </c>
      <c r="Q887" s="122">
        <v>9.8299999999999998E-2</v>
      </c>
      <c r="R887" s="122">
        <v>9.8201070211486718E-2</v>
      </c>
      <c r="S887" s="121">
        <v>0</v>
      </c>
      <c r="T887" s="110"/>
      <c r="U887" s="120">
        <v>630630</v>
      </c>
      <c r="V887" s="120">
        <v>0</v>
      </c>
      <c r="W887" s="120">
        <v>0</v>
      </c>
      <c r="X887" s="120">
        <v>49115</v>
      </c>
      <c r="Y887" s="120">
        <v>679745</v>
      </c>
      <c r="Z887" s="119" t="e">
        <f>SUMIF($A$10:$A$938,$A887,$Y$10:$Y$938)+SUMIF('[2]17PJ'!$B$10:$K$889,$A887,'[2]17PJ'!K$10:$K$889)</f>
        <v>#VALUE!</v>
      </c>
      <c r="AB887" s="118">
        <v>7</v>
      </c>
      <c r="AC887" s="118">
        <v>0</v>
      </c>
      <c r="AD887" s="117">
        <v>0</v>
      </c>
      <c r="AE887" s="116"/>
    </row>
    <row r="888" spans="1:31" s="105" customFormat="1" x14ac:dyDescent="0.25">
      <c r="A888" s="125">
        <v>3506</v>
      </c>
      <c r="B888" s="125">
        <v>3506262176</v>
      </c>
      <c r="C888" s="124" t="s">
        <v>321</v>
      </c>
      <c r="D888" s="125">
        <v>262</v>
      </c>
      <c r="E888" s="124" t="s">
        <v>31</v>
      </c>
      <c r="F888" s="125">
        <v>176</v>
      </c>
      <c r="G888" s="124" t="s">
        <v>29</v>
      </c>
      <c r="H888" s="118">
        <v>10</v>
      </c>
      <c r="I888" s="117">
        <v>10698</v>
      </c>
      <c r="J888" s="117">
        <v>3534</v>
      </c>
      <c r="K888" s="117">
        <f t="shared" si="26"/>
        <v>0</v>
      </c>
      <c r="L888" s="117">
        <v>893</v>
      </c>
      <c r="M888" s="123">
        <f t="shared" si="27"/>
        <v>15125</v>
      </c>
      <c r="N888" s="110"/>
      <c r="O888" s="118">
        <v>0</v>
      </c>
      <c r="P888" s="118">
        <v>0</v>
      </c>
      <c r="Q888" s="122">
        <v>0.09</v>
      </c>
      <c r="R888" s="122">
        <v>6.645275270560716E-2</v>
      </c>
      <c r="S888" s="121">
        <v>0</v>
      </c>
      <c r="T888" s="110"/>
      <c r="U888" s="120">
        <v>142320</v>
      </c>
      <c r="V888" s="120">
        <v>0</v>
      </c>
      <c r="W888" s="120">
        <v>0</v>
      </c>
      <c r="X888" s="120">
        <v>8930</v>
      </c>
      <c r="Y888" s="120">
        <v>151250</v>
      </c>
      <c r="Z888" s="119" t="e">
        <f>SUMIF($A$10:$A$938,$A888,$Y$10:$Y$938)+SUMIF('[2]17PJ'!$B$10:$K$889,$A888,'[2]17PJ'!K$10:$K$889)</f>
        <v>#VALUE!</v>
      </c>
      <c r="AB888" s="118">
        <v>0</v>
      </c>
      <c r="AC888" s="118">
        <v>0</v>
      </c>
      <c r="AD888" s="117">
        <v>0</v>
      </c>
      <c r="AE888" s="116"/>
    </row>
    <row r="889" spans="1:31" s="105" customFormat="1" x14ac:dyDescent="0.25">
      <c r="A889" s="125">
        <v>3506</v>
      </c>
      <c r="B889" s="125">
        <v>3506262178</v>
      </c>
      <c r="C889" s="124" t="s">
        <v>321</v>
      </c>
      <c r="D889" s="125">
        <v>262</v>
      </c>
      <c r="E889" s="124" t="s">
        <v>31</v>
      </c>
      <c r="F889" s="125">
        <v>178</v>
      </c>
      <c r="G889" s="124" t="s">
        <v>241</v>
      </c>
      <c r="H889" s="118">
        <v>7</v>
      </c>
      <c r="I889" s="117">
        <v>12080</v>
      </c>
      <c r="J889" s="117">
        <v>1259</v>
      </c>
      <c r="K889" s="117">
        <f t="shared" si="26"/>
        <v>0</v>
      </c>
      <c r="L889" s="117">
        <v>893</v>
      </c>
      <c r="M889" s="123">
        <f t="shared" si="27"/>
        <v>14232</v>
      </c>
      <c r="N889" s="110"/>
      <c r="O889" s="118">
        <v>0</v>
      </c>
      <c r="P889" s="118">
        <v>0</v>
      </c>
      <c r="Q889" s="122">
        <v>0.09</v>
      </c>
      <c r="R889" s="122">
        <v>5.8677372275208833E-2</v>
      </c>
      <c r="S889" s="121">
        <v>0</v>
      </c>
      <c r="T889" s="110"/>
      <c r="U889" s="120">
        <v>93373</v>
      </c>
      <c r="V889" s="120">
        <v>0</v>
      </c>
      <c r="W889" s="120">
        <v>0</v>
      </c>
      <c r="X889" s="120">
        <v>6251</v>
      </c>
      <c r="Y889" s="120">
        <v>99624</v>
      </c>
      <c r="Z889" s="119" t="e">
        <f>SUMIF($A$10:$A$938,$A889,$Y$10:$Y$938)+SUMIF('[2]17PJ'!$B$10:$K$889,$A889,'[2]17PJ'!K$10:$K$889)</f>
        <v>#VALUE!</v>
      </c>
      <c r="AB889" s="118">
        <v>0</v>
      </c>
      <c r="AC889" s="118">
        <v>0</v>
      </c>
      <c r="AD889" s="117">
        <v>0</v>
      </c>
      <c r="AE889" s="116"/>
    </row>
    <row r="890" spans="1:31" s="105" customFormat="1" x14ac:dyDescent="0.25">
      <c r="A890" s="125">
        <v>3506</v>
      </c>
      <c r="B890" s="125">
        <v>3506262229</v>
      </c>
      <c r="C890" s="124" t="s">
        <v>321</v>
      </c>
      <c r="D890" s="125">
        <v>262</v>
      </c>
      <c r="E890" s="124" t="s">
        <v>31</v>
      </c>
      <c r="F890" s="125">
        <v>229</v>
      </c>
      <c r="G890" s="124" t="s">
        <v>113</v>
      </c>
      <c r="H890" s="118">
        <v>18.509999999999998</v>
      </c>
      <c r="I890" s="117">
        <v>10180</v>
      </c>
      <c r="J890" s="117">
        <v>1755</v>
      </c>
      <c r="K890" s="117">
        <f t="shared" si="26"/>
        <v>0</v>
      </c>
      <c r="L890" s="117">
        <v>893</v>
      </c>
      <c r="M890" s="123">
        <f t="shared" si="27"/>
        <v>12828</v>
      </c>
      <c r="N890" s="110"/>
      <c r="O890" s="118">
        <v>0</v>
      </c>
      <c r="P890" s="118">
        <v>0</v>
      </c>
      <c r="Q890" s="122">
        <v>0.09</v>
      </c>
      <c r="R890" s="122">
        <v>1.1153540828177228E-2</v>
      </c>
      <c r="S890" s="121">
        <v>0</v>
      </c>
      <c r="T890" s="110"/>
      <c r="U890" s="120">
        <v>220917</v>
      </c>
      <c r="V890" s="120">
        <v>0</v>
      </c>
      <c r="W890" s="120">
        <v>0</v>
      </c>
      <c r="X890" s="120">
        <v>16529</v>
      </c>
      <c r="Y890" s="120">
        <v>237446</v>
      </c>
      <c r="Z890" s="119" t="e">
        <f>SUMIF($A$10:$A$938,$A890,$Y$10:$Y$938)+SUMIF('[2]17PJ'!$B$10:$K$889,$A890,'[2]17PJ'!K$10:$K$889)</f>
        <v>#VALUE!</v>
      </c>
      <c r="AB890" s="118">
        <v>0</v>
      </c>
      <c r="AC890" s="118">
        <v>0</v>
      </c>
      <c r="AD890" s="117">
        <v>0</v>
      </c>
      <c r="AE890" s="116"/>
    </row>
    <row r="891" spans="1:31" s="105" customFormat="1" x14ac:dyDescent="0.25">
      <c r="A891" s="125">
        <v>3506</v>
      </c>
      <c r="B891" s="125">
        <v>3506262248</v>
      </c>
      <c r="C891" s="124" t="s">
        <v>321</v>
      </c>
      <c r="D891" s="125">
        <v>262</v>
      </c>
      <c r="E891" s="124" t="s">
        <v>31</v>
      </c>
      <c r="F891" s="125">
        <v>248</v>
      </c>
      <c r="G891" s="124" t="s">
        <v>30</v>
      </c>
      <c r="H891" s="118">
        <v>6</v>
      </c>
      <c r="I891" s="117">
        <v>10648</v>
      </c>
      <c r="J891" s="117">
        <v>1053</v>
      </c>
      <c r="K891" s="117">
        <f t="shared" si="26"/>
        <v>0</v>
      </c>
      <c r="L891" s="117">
        <v>893</v>
      </c>
      <c r="M891" s="123">
        <f t="shared" si="27"/>
        <v>12594</v>
      </c>
      <c r="N891" s="110"/>
      <c r="O891" s="118">
        <v>0</v>
      </c>
      <c r="P891" s="118">
        <v>0</v>
      </c>
      <c r="Q891" s="122">
        <v>0.09</v>
      </c>
      <c r="R891" s="122">
        <v>3.9140350816507199E-2</v>
      </c>
      <c r="S891" s="121">
        <v>0</v>
      </c>
      <c r="T891" s="110"/>
      <c r="U891" s="120">
        <v>70206</v>
      </c>
      <c r="V891" s="120">
        <v>0</v>
      </c>
      <c r="W891" s="120">
        <v>0</v>
      </c>
      <c r="X891" s="120">
        <v>5358</v>
      </c>
      <c r="Y891" s="120">
        <v>75564</v>
      </c>
      <c r="Z891" s="119" t="e">
        <f>SUMIF($A$10:$A$938,$A891,$Y$10:$Y$938)+SUMIF('[2]17PJ'!$B$10:$K$889,$A891,'[2]17PJ'!K$10:$K$889)</f>
        <v>#VALUE!</v>
      </c>
      <c r="AB891" s="118">
        <v>0</v>
      </c>
      <c r="AC891" s="118">
        <v>0</v>
      </c>
      <c r="AD891" s="117">
        <v>0</v>
      </c>
      <c r="AE891" s="116"/>
    </row>
    <row r="892" spans="1:31" s="105" customFormat="1" x14ac:dyDescent="0.25">
      <c r="A892" s="125">
        <v>3506</v>
      </c>
      <c r="B892" s="125">
        <v>3506262258</v>
      </c>
      <c r="C892" s="124" t="s">
        <v>321</v>
      </c>
      <c r="D892" s="125">
        <v>262</v>
      </c>
      <c r="E892" s="124" t="s">
        <v>31</v>
      </c>
      <c r="F892" s="125">
        <v>258</v>
      </c>
      <c r="G892" s="124" t="s">
        <v>97</v>
      </c>
      <c r="H892" s="118">
        <v>7</v>
      </c>
      <c r="I892" s="117">
        <v>9740</v>
      </c>
      <c r="J892" s="117">
        <v>3109</v>
      </c>
      <c r="K892" s="117">
        <f t="shared" si="26"/>
        <v>0</v>
      </c>
      <c r="L892" s="117">
        <v>893</v>
      </c>
      <c r="M892" s="123">
        <f t="shared" si="27"/>
        <v>13742</v>
      </c>
      <c r="N892" s="110"/>
      <c r="O892" s="118">
        <v>0</v>
      </c>
      <c r="P892" s="118">
        <v>0</v>
      </c>
      <c r="Q892" s="122">
        <v>0.18</v>
      </c>
      <c r="R892" s="122">
        <v>8.7712818209417828E-2</v>
      </c>
      <c r="S892" s="121">
        <v>0</v>
      </c>
      <c r="T892" s="110"/>
      <c r="U892" s="120">
        <v>89943</v>
      </c>
      <c r="V892" s="120">
        <v>0</v>
      </c>
      <c r="W892" s="120">
        <v>0</v>
      </c>
      <c r="X892" s="120">
        <v>6251</v>
      </c>
      <c r="Y892" s="120">
        <v>96194</v>
      </c>
      <c r="Z892" s="119" t="e">
        <f>SUMIF($A$10:$A$938,$A892,$Y$10:$Y$938)+SUMIF('[2]17PJ'!$B$10:$K$889,$A892,'[2]17PJ'!K$10:$K$889)</f>
        <v>#VALUE!</v>
      </c>
      <c r="AB892" s="118">
        <v>0</v>
      </c>
      <c r="AC892" s="118">
        <v>0</v>
      </c>
      <c r="AD892" s="117">
        <v>0</v>
      </c>
      <c r="AE892" s="116"/>
    </row>
    <row r="893" spans="1:31" s="105" customFormat="1" x14ac:dyDescent="0.25">
      <c r="A893" s="125">
        <v>3506</v>
      </c>
      <c r="B893" s="125">
        <v>3506262262</v>
      </c>
      <c r="C893" s="124" t="s">
        <v>321</v>
      </c>
      <c r="D893" s="125">
        <v>262</v>
      </c>
      <c r="E893" s="124" t="s">
        <v>31</v>
      </c>
      <c r="F893" s="125">
        <v>262</v>
      </c>
      <c r="G893" s="124" t="s">
        <v>31</v>
      </c>
      <c r="H893" s="118">
        <v>64.849999999999994</v>
      </c>
      <c r="I893" s="117">
        <v>10124</v>
      </c>
      <c r="J893" s="117">
        <v>4668</v>
      </c>
      <c r="K893" s="117">
        <f t="shared" si="26"/>
        <v>0</v>
      </c>
      <c r="L893" s="117">
        <v>893</v>
      </c>
      <c r="M893" s="123">
        <f t="shared" si="27"/>
        <v>15685</v>
      </c>
      <c r="N893" s="110"/>
      <c r="O893" s="118">
        <v>0</v>
      </c>
      <c r="P893" s="118">
        <v>0</v>
      </c>
      <c r="Q893" s="122">
        <v>0.09</v>
      </c>
      <c r="R893" s="122">
        <v>5.2966569410615699E-2</v>
      </c>
      <c r="S893" s="121">
        <v>0</v>
      </c>
      <c r="T893" s="110"/>
      <c r="U893" s="120">
        <v>959261</v>
      </c>
      <c r="V893" s="120">
        <v>0</v>
      </c>
      <c r="W893" s="120">
        <v>0</v>
      </c>
      <c r="X893" s="120">
        <v>57911</v>
      </c>
      <c r="Y893" s="120">
        <v>1017172</v>
      </c>
      <c r="Z893" s="119" t="e">
        <f>SUMIF($A$10:$A$938,$A893,$Y$10:$Y$938)+SUMIF('[2]17PJ'!$B$10:$K$889,$A893,'[2]17PJ'!K$10:$K$889)</f>
        <v>#VALUE!</v>
      </c>
      <c r="AB893" s="118">
        <v>0</v>
      </c>
      <c r="AC893" s="118">
        <v>0</v>
      </c>
      <c r="AD893" s="117">
        <v>0</v>
      </c>
      <c r="AE893" s="116"/>
    </row>
    <row r="894" spans="1:31" s="105" customFormat="1" x14ac:dyDescent="0.25">
      <c r="A894" s="125">
        <v>3506</v>
      </c>
      <c r="B894" s="125">
        <v>3506262274</v>
      </c>
      <c r="C894" s="124" t="s">
        <v>321</v>
      </c>
      <c r="D894" s="125">
        <v>262</v>
      </c>
      <c r="E894" s="124" t="s">
        <v>31</v>
      </c>
      <c r="F894" s="125">
        <v>274</v>
      </c>
      <c r="G894" s="124" t="s">
        <v>81</v>
      </c>
      <c r="H894" s="118">
        <v>3</v>
      </c>
      <c r="I894" s="117">
        <v>10103</v>
      </c>
      <c r="J894" s="117">
        <v>4884</v>
      </c>
      <c r="K894" s="117">
        <f t="shared" si="26"/>
        <v>0</v>
      </c>
      <c r="L894" s="117">
        <v>893</v>
      </c>
      <c r="M894" s="123">
        <f t="shared" si="27"/>
        <v>15880</v>
      </c>
      <c r="N894" s="110"/>
      <c r="O894" s="118">
        <v>0</v>
      </c>
      <c r="P894" s="118">
        <v>0</v>
      </c>
      <c r="Q894" s="122">
        <v>0.09</v>
      </c>
      <c r="R894" s="122">
        <v>7.8783261750433251E-2</v>
      </c>
      <c r="S894" s="121">
        <v>0</v>
      </c>
      <c r="T894" s="110"/>
      <c r="U894" s="120">
        <v>44961</v>
      </c>
      <c r="V894" s="120">
        <v>0</v>
      </c>
      <c r="W894" s="120">
        <v>0</v>
      </c>
      <c r="X894" s="120">
        <v>2679</v>
      </c>
      <c r="Y894" s="120">
        <v>47640</v>
      </c>
      <c r="Z894" s="119" t="e">
        <f>SUMIF($A$10:$A$938,$A894,$Y$10:$Y$938)+SUMIF('[2]17PJ'!$B$10:$K$889,$A894,'[2]17PJ'!K$10:$K$889)</f>
        <v>#VALUE!</v>
      </c>
      <c r="AB894" s="118">
        <v>0</v>
      </c>
      <c r="AC894" s="118">
        <v>0</v>
      </c>
      <c r="AD894" s="117">
        <v>0</v>
      </c>
      <c r="AE894" s="116"/>
    </row>
    <row r="895" spans="1:31" s="105" customFormat="1" x14ac:dyDescent="0.25">
      <c r="A895" s="125">
        <v>3506</v>
      </c>
      <c r="B895" s="125">
        <v>3506262284</v>
      </c>
      <c r="C895" s="124" t="s">
        <v>321</v>
      </c>
      <c r="D895" s="125">
        <v>262</v>
      </c>
      <c r="E895" s="124" t="s">
        <v>31</v>
      </c>
      <c r="F895" s="125">
        <v>284</v>
      </c>
      <c r="G895" s="124" t="s">
        <v>163</v>
      </c>
      <c r="H895" s="118">
        <v>2.85</v>
      </c>
      <c r="I895" s="117">
        <v>9254</v>
      </c>
      <c r="J895" s="117">
        <v>3151</v>
      </c>
      <c r="K895" s="117">
        <f t="shared" si="26"/>
        <v>0</v>
      </c>
      <c r="L895" s="117">
        <v>893</v>
      </c>
      <c r="M895" s="123">
        <f t="shared" si="27"/>
        <v>13298</v>
      </c>
      <c r="N895" s="110"/>
      <c r="O895" s="118">
        <v>0</v>
      </c>
      <c r="P895" s="118">
        <v>0</v>
      </c>
      <c r="Q895" s="122">
        <v>0.09</v>
      </c>
      <c r="R895" s="122">
        <v>2.6974727649085161E-2</v>
      </c>
      <c r="S895" s="121">
        <v>0</v>
      </c>
      <c r="T895" s="110"/>
      <c r="U895" s="120">
        <v>35354</v>
      </c>
      <c r="V895" s="120">
        <v>0</v>
      </c>
      <c r="W895" s="120">
        <v>0</v>
      </c>
      <c r="X895" s="120">
        <v>2545</v>
      </c>
      <c r="Y895" s="120">
        <v>37899</v>
      </c>
      <c r="Z895" s="119" t="e">
        <f>SUMIF($A$10:$A$938,$A895,$Y$10:$Y$938)+SUMIF('[2]17PJ'!$B$10:$K$889,$A895,'[2]17PJ'!K$10:$K$889)</f>
        <v>#VALUE!</v>
      </c>
      <c r="AB895" s="118">
        <v>0</v>
      </c>
      <c r="AC895" s="118">
        <v>0</v>
      </c>
      <c r="AD895" s="117">
        <v>0</v>
      </c>
      <c r="AE895" s="116"/>
    </row>
    <row r="896" spans="1:31" s="105" customFormat="1" x14ac:dyDescent="0.25">
      <c r="A896" s="125">
        <v>3506</v>
      </c>
      <c r="B896" s="125">
        <v>3506262295</v>
      </c>
      <c r="C896" s="124" t="s">
        <v>321</v>
      </c>
      <c r="D896" s="125">
        <v>262</v>
      </c>
      <c r="E896" s="124" t="s">
        <v>31</v>
      </c>
      <c r="F896" s="125">
        <v>295</v>
      </c>
      <c r="G896" s="124" t="s">
        <v>155</v>
      </c>
      <c r="H896" s="118">
        <v>2</v>
      </c>
      <c r="I896" s="117">
        <v>9708</v>
      </c>
      <c r="J896" s="117">
        <v>4643</v>
      </c>
      <c r="K896" s="117">
        <f t="shared" si="26"/>
        <v>0</v>
      </c>
      <c r="L896" s="117">
        <v>893</v>
      </c>
      <c r="M896" s="123">
        <f t="shared" si="27"/>
        <v>15244</v>
      </c>
      <c r="N896" s="110"/>
      <c r="O896" s="118">
        <v>0</v>
      </c>
      <c r="P896" s="118">
        <v>0</v>
      </c>
      <c r="Q896" s="122">
        <v>0.09</v>
      </c>
      <c r="R896" s="122">
        <v>2.037690193406954E-2</v>
      </c>
      <c r="S896" s="121">
        <v>0</v>
      </c>
      <c r="T896" s="110"/>
      <c r="U896" s="120">
        <v>28702</v>
      </c>
      <c r="V896" s="120">
        <v>0</v>
      </c>
      <c r="W896" s="120">
        <v>0</v>
      </c>
      <c r="X896" s="120">
        <v>1786</v>
      </c>
      <c r="Y896" s="120">
        <v>30488</v>
      </c>
      <c r="Z896" s="119" t="e">
        <f>SUMIF($A$10:$A$938,$A896,$Y$10:$Y$938)+SUMIF('[2]17PJ'!$B$10:$K$889,$A896,'[2]17PJ'!K$10:$K$889)</f>
        <v>#VALUE!</v>
      </c>
      <c r="AB896" s="118">
        <v>0</v>
      </c>
      <c r="AC896" s="118">
        <v>0</v>
      </c>
      <c r="AD896" s="117">
        <v>0</v>
      </c>
      <c r="AE896" s="116"/>
    </row>
    <row r="897" spans="1:31" s="105" customFormat="1" x14ac:dyDescent="0.25">
      <c r="A897" s="125">
        <v>3506</v>
      </c>
      <c r="B897" s="125">
        <v>3506262305</v>
      </c>
      <c r="C897" s="124" t="s">
        <v>321</v>
      </c>
      <c r="D897" s="125">
        <v>262</v>
      </c>
      <c r="E897" s="124" t="s">
        <v>31</v>
      </c>
      <c r="F897" s="125">
        <v>305</v>
      </c>
      <c r="G897" s="124" t="s">
        <v>75</v>
      </c>
      <c r="H897" s="118">
        <v>2</v>
      </c>
      <c r="I897" s="117">
        <v>8944</v>
      </c>
      <c r="J897" s="117">
        <v>2917</v>
      </c>
      <c r="K897" s="117">
        <f t="shared" si="26"/>
        <v>0</v>
      </c>
      <c r="L897" s="117">
        <v>893</v>
      </c>
      <c r="M897" s="123">
        <f t="shared" si="27"/>
        <v>12754</v>
      </c>
      <c r="N897" s="110"/>
      <c r="O897" s="118">
        <v>0</v>
      </c>
      <c r="P897" s="118">
        <v>0</v>
      </c>
      <c r="Q897" s="122">
        <v>0.09</v>
      </c>
      <c r="R897" s="122">
        <v>1.3653013876805516E-2</v>
      </c>
      <c r="S897" s="121">
        <v>0</v>
      </c>
      <c r="T897" s="110"/>
      <c r="U897" s="120">
        <v>23722</v>
      </c>
      <c r="V897" s="120">
        <v>0</v>
      </c>
      <c r="W897" s="120">
        <v>0</v>
      </c>
      <c r="X897" s="120">
        <v>1786</v>
      </c>
      <c r="Y897" s="120">
        <v>25508</v>
      </c>
      <c r="Z897" s="119" t="e">
        <f>SUMIF($A$10:$A$938,$A897,$Y$10:$Y$938)+SUMIF('[2]17PJ'!$B$10:$K$889,$A897,'[2]17PJ'!K$10:$K$889)</f>
        <v>#VALUE!</v>
      </c>
      <c r="AB897" s="118">
        <v>0</v>
      </c>
      <c r="AC897" s="118">
        <v>0</v>
      </c>
      <c r="AD897" s="117">
        <v>0</v>
      </c>
      <c r="AE897" s="116"/>
    </row>
    <row r="898" spans="1:31" s="105" customFormat="1" x14ac:dyDescent="0.25">
      <c r="A898" s="125">
        <v>3506</v>
      </c>
      <c r="B898" s="125">
        <v>3506262346</v>
      </c>
      <c r="C898" s="124" t="s">
        <v>321</v>
      </c>
      <c r="D898" s="125">
        <v>262</v>
      </c>
      <c r="E898" s="124" t="s">
        <v>31</v>
      </c>
      <c r="F898" s="125">
        <v>346</v>
      </c>
      <c r="G898" s="124" t="s">
        <v>33</v>
      </c>
      <c r="H898" s="118">
        <v>2</v>
      </c>
      <c r="I898" s="117">
        <v>12842</v>
      </c>
      <c r="J898" s="117">
        <v>1429</v>
      </c>
      <c r="K898" s="117">
        <f t="shared" si="26"/>
        <v>0</v>
      </c>
      <c r="L898" s="117">
        <v>893</v>
      </c>
      <c r="M898" s="123">
        <f t="shared" si="27"/>
        <v>15164</v>
      </c>
      <c r="N898" s="110"/>
      <c r="O898" s="118">
        <v>0</v>
      </c>
      <c r="P898" s="118">
        <v>0</v>
      </c>
      <c r="Q898" s="122">
        <v>0.09</v>
      </c>
      <c r="R898" s="122">
        <v>9.3572471757987288E-3</v>
      </c>
      <c r="S898" s="121">
        <v>0</v>
      </c>
      <c r="T898" s="110"/>
      <c r="U898" s="120">
        <v>28542</v>
      </c>
      <c r="V898" s="120">
        <v>0</v>
      </c>
      <c r="W898" s="120">
        <v>0</v>
      </c>
      <c r="X898" s="120">
        <v>1786</v>
      </c>
      <c r="Y898" s="120">
        <v>30328</v>
      </c>
      <c r="Z898" s="119" t="e">
        <f>SUMIF($A$10:$A$938,$A898,$Y$10:$Y$938)+SUMIF('[2]17PJ'!$B$10:$K$889,$A898,'[2]17PJ'!K$10:$K$889)</f>
        <v>#VALUE!</v>
      </c>
      <c r="AB898" s="118">
        <v>0</v>
      </c>
      <c r="AC898" s="118">
        <v>0</v>
      </c>
      <c r="AD898" s="117">
        <v>0</v>
      </c>
      <c r="AE898" s="116"/>
    </row>
    <row r="899" spans="1:31" s="105" customFormat="1" x14ac:dyDescent="0.25">
      <c r="A899" s="125">
        <v>3506</v>
      </c>
      <c r="B899" s="125">
        <v>3506262347</v>
      </c>
      <c r="C899" s="124" t="s">
        <v>321</v>
      </c>
      <c r="D899" s="125">
        <v>262</v>
      </c>
      <c r="E899" s="124" t="s">
        <v>31</v>
      </c>
      <c r="F899" s="125">
        <v>347</v>
      </c>
      <c r="G899" s="124" t="s">
        <v>106</v>
      </c>
      <c r="H899" s="118">
        <v>4</v>
      </c>
      <c r="I899" s="117">
        <v>9524</v>
      </c>
      <c r="J899" s="117">
        <v>4126</v>
      </c>
      <c r="K899" s="117">
        <f t="shared" si="26"/>
        <v>0</v>
      </c>
      <c r="L899" s="117">
        <v>893</v>
      </c>
      <c r="M899" s="123">
        <f t="shared" si="27"/>
        <v>14543</v>
      </c>
      <c r="N899" s="110"/>
      <c r="O899" s="118">
        <v>0</v>
      </c>
      <c r="P899" s="118">
        <v>0</v>
      </c>
      <c r="Q899" s="122">
        <v>0.09</v>
      </c>
      <c r="R899" s="122">
        <v>4.4022263711121119E-3</v>
      </c>
      <c r="S899" s="121">
        <v>0</v>
      </c>
      <c r="T899" s="110"/>
      <c r="U899" s="120">
        <v>54600</v>
      </c>
      <c r="V899" s="120">
        <v>0</v>
      </c>
      <c r="W899" s="120">
        <v>0</v>
      </c>
      <c r="X899" s="120">
        <v>3572</v>
      </c>
      <c r="Y899" s="120">
        <v>58172</v>
      </c>
      <c r="Z899" s="119" t="e">
        <f>SUMIF($A$10:$A$938,$A899,$Y$10:$Y$938)+SUMIF('[2]17PJ'!$B$10:$K$889,$A899,'[2]17PJ'!K$10:$K$889)</f>
        <v>#VALUE!</v>
      </c>
      <c r="AB899" s="118">
        <v>0</v>
      </c>
      <c r="AC899" s="118">
        <v>0</v>
      </c>
      <c r="AD899" s="117">
        <v>0</v>
      </c>
      <c r="AE899" s="116"/>
    </row>
    <row r="900" spans="1:31" s="105" customFormat="1" x14ac:dyDescent="0.25">
      <c r="A900" s="125">
        <v>3507</v>
      </c>
      <c r="B900" s="125">
        <v>3507201072</v>
      </c>
      <c r="C900" s="124" t="s">
        <v>322</v>
      </c>
      <c r="D900" s="125">
        <v>201</v>
      </c>
      <c r="E900" s="124" t="s">
        <v>17</v>
      </c>
      <c r="F900" s="125">
        <v>72</v>
      </c>
      <c r="G900" s="124" t="s">
        <v>18</v>
      </c>
      <c r="H900" s="118">
        <v>1.42</v>
      </c>
      <c r="I900" s="117">
        <v>9794</v>
      </c>
      <c r="J900" s="117">
        <v>2319</v>
      </c>
      <c r="K900" s="117">
        <f t="shared" si="26"/>
        <v>0</v>
      </c>
      <c r="L900" s="117">
        <v>893</v>
      </c>
      <c r="M900" s="123">
        <f t="shared" si="27"/>
        <v>13006</v>
      </c>
      <c r="N900" s="110"/>
      <c r="O900" s="118">
        <v>0</v>
      </c>
      <c r="P900" s="118">
        <v>0</v>
      </c>
      <c r="Q900" s="122">
        <v>0.09</v>
      </c>
      <c r="R900" s="122">
        <v>2.5479357059066247E-3</v>
      </c>
      <c r="S900" s="121">
        <v>0</v>
      </c>
      <c r="T900" s="110"/>
      <c r="U900" s="120">
        <v>17200</v>
      </c>
      <c r="V900" s="120">
        <v>0</v>
      </c>
      <c r="W900" s="120">
        <v>0</v>
      </c>
      <c r="X900" s="120">
        <v>1268</v>
      </c>
      <c r="Y900" s="120">
        <v>18468</v>
      </c>
      <c r="Z900" s="119" t="e">
        <f>SUMIF($A$10:$A$938,$A900,$Y$10:$Y$938)+SUMIF('[2]17PJ'!$B$10:$K$889,$A900,'[2]17PJ'!K$10:$K$889)</f>
        <v>#VALUE!</v>
      </c>
      <c r="AB900" s="118">
        <v>0</v>
      </c>
      <c r="AC900" s="118">
        <v>0</v>
      </c>
      <c r="AD900" s="117">
        <v>0</v>
      </c>
      <c r="AE900" s="116"/>
    </row>
    <row r="901" spans="1:31" s="105" customFormat="1" x14ac:dyDescent="0.25">
      <c r="A901" s="125">
        <v>3507</v>
      </c>
      <c r="B901" s="125">
        <v>3507201095</v>
      </c>
      <c r="C901" s="124" t="s">
        <v>322</v>
      </c>
      <c r="D901" s="125">
        <v>201</v>
      </c>
      <c r="E901" s="124" t="s">
        <v>17</v>
      </c>
      <c r="F901" s="125">
        <v>95</v>
      </c>
      <c r="G901" s="124" t="s">
        <v>296</v>
      </c>
      <c r="H901" s="118">
        <v>2.19</v>
      </c>
      <c r="I901" s="117">
        <v>11884</v>
      </c>
      <c r="J901" s="117">
        <v>102</v>
      </c>
      <c r="K901" s="117">
        <f t="shared" si="26"/>
        <v>0</v>
      </c>
      <c r="L901" s="117">
        <v>893</v>
      </c>
      <c r="M901" s="123">
        <f t="shared" si="27"/>
        <v>12879</v>
      </c>
      <c r="N901" s="110"/>
      <c r="O901" s="118">
        <v>0</v>
      </c>
      <c r="P901" s="118">
        <v>0</v>
      </c>
      <c r="Q901" s="122">
        <v>0.15329999999999999</v>
      </c>
      <c r="R901" s="122">
        <v>0.11761289582141479</v>
      </c>
      <c r="S901" s="121">
        <v>0</v>
      </c>
      <c r="T901" s="110"/>
      <c r="U901" s="120">
        <v>26249</v>
      </c>
      <c r="V901" s="120">
        <v>0</v>
      </c>
      <c r="W901" s="120">
        <v>0</v>
      </c>
      <c r="X901" s="120">
        <v>1955</v>
      </c>
      <c r="Y901" s="120">
        <v>28204</v>
      </c>
      <c r="Z901" s="119" t="e">
        <f>SUMIF($A$10:$A$938,$A901,$Y$10:$Y$938)+SUMIF('[2]17PJ'!$B$10:$K$889,$A901,'[2]17PJ'!K$10:$K$889)</f>
        <v>#VALUE!</v>
      </c>
      <c r="AB901" s="118">
        <v>0</v>
      </c>
      <c r="AC901" s="118">
        <v>0</v>
      </c>
      <c r="AD901" s="117">
        <v>0</v>
      </c>
      <c r="AE901" s="116"/>
    </row>
    <row r="902" spans="1:31" s="105" customFormat="1" x14ac:dyDescent="0.25">
      <c r="A902" s="125">
        <v>3507</v>
      </c>
      <c r="B902" s="125">
        <v>3507201201</v>
      </c>
      <c r="C902" s="124" t="s">
        <v>322</v>
      </c>
      <c r="D902" s="125">
        <v>201</v>
      </c>
      <c r="E902" s="124" t="s">
        <v>17</v>
      </c>
      <c r="F902" s="125">
        <v>201</v>
      </c>
      <c r="G902" s="124" t="s">
        <v>17</v>
      </c>
      <c r="H902" s="118">
        <v>223.65</v>
      </c>
      <c r="I902" s="117">
        <v>13034</v>
      </c>
      <c r="J902" s="117">
        <v>218</v>
      </c>
      <c r="K902" s="117">
        <f t="shared" si="26"/>
        <v>1129.7786720321931</v>
      </c>
      <c r="L902" s="117">
        <v>893</v>
      </c>
      <c r="M902" s="123">
        <f t="shared" si="27"/>
        <v>15274.778672032193</v>
      </c>
      <c r="N902" s="110"/>
      <c r="O902" s="118">
        <v>0</v>
      </c>
      <c r="P902" s="118">
        <v>107.52000000000001</v>
      </c>
      <c r="Q902" s="122">
        <v>0.18</v>
      </c>
      <c r="R902" s="122">
        <v>7.7533854534599503E-2</v>
      </c>
      <c r="S902" s="121">
        <v>0</v>
      </c>
      <c r="T902" s="110"/>
      <c r="U902" s="120">
        <v>2963810</v>
      </c>
      <c r="V902" s="120">
        <v>252675</v>
      </c>
      <c r="W902" s="120">
        <v>0</v>
      </c>
      <c r="X902" s="120">
        <v>199722</v>
      </c>
      <c r="Y902" s="120">
        <v>3416207</v>
      </c>
      <c r="Z902" s="119" t="e">
        <f>SUMIF($A$10:$A$938,$A902,$Y$10:$Y$938)+SUMIF('[2]17PJ'!$B$10:$K$889,$A902,'[2]17PJ'!K$10:$K$889)</f>
        <v>#VALUE!</v>
      </c>
      <c r="AB902" s="118">
        <v>0</v>
      </c>
      <c r="AC902" s="118">
        <v>0</v>
      </c>
      <c r="AD902" s="117">
        <v>0</v>
      </c>
      <c r="AE902" s="116"/>
    </row>
    <row r="903" spans="1:31" s="105" customFormat="1" x14ac:dyDescent="0.25">
      <c r="A903" s="125">
        <v>3507</v>
      </c>
      <c r="B903" s="125">
        <v>3507201310</v>
      </c>
      <c r="C903" s="124" t="s">
        <v>322</v>
      </c>
      <c r="D903" s="125">
        <v>201</v>
      </c>
      <c r="E903" s="124" t="s">
        <v>17</v>
      </c>
      <c r="F903" s="125">
        <v>310</v>
      </c>
      <c r="G903" s="124" t="s">
        <v>277</v>
      </c>
      <c r="H903" s="118">
        <v>0.42</v>
      </c>
      <c r="I903" s="117">
        <v>11361</v>
      </c>
      <c r="J903" s="117">
        <v>2437</v>
      </c>
      <c r="K903" s="117">
        <f t="shared" si="26"/>
        <v>0</v>
      </c>
      <c r="L903" s="117">
        <v>893</v>
      </c>
      <c r="M903" s="123">
        <f t="shared" si="27"/>
        <v>14691</v>
      </c>
      <c r="N903" s="110"/>
      <c r="O903" s="118">
        <v>0</v>
      </c>
      <c r="P903" s="118">
        <v>0</v>
      </c>
      <c r="Q903" s="122">
        <v>0.18</v>
      </c>
      <c r="R903" s="122">
        <v>2.101262456335018E-2</v>
      </c>
      <c r="S903" s="121">
        <v>0</v>
      </c>
      <c r="T903" s="110"/>
      <c r="U903" s="120">
        <v>5795</v>
      </c>
      <c r="V903" s="120">
        <v>0</v>
      </c>
      <c r="W903" s="120">
        <v>0</v>
      </c>
      <c r="X903" s="120">
        <v>375</v>
      </c>
      <c r="Y903" s="120">
        <v>6170</v>
      </c>
      <c r="Z903" s="119" t="e">
        <f>SUMIF($A$10:$A$938,$A903,$Y$10:$Y$938)+SUMIF('[2]17PJ'!$B$10:$K$889,$A903,'[2]17PJ'!K$10:$K$889)</f>
        <v>#VALUE!</v>
      </c>
      <c r="AB903" s="118">
        <v>0</v>
      </c>
      <c r="AC903" s="118">
        <v>0</v>
      </c>
      <c r="AD903" s="117">
        <v>0</v>
      </c>
      <c r="AE903" s="116"/>
    </row>
    <row r="904" spans="1:31" s="105" customFormat="1" x14ac:dyDescent="0.25">
      <c r="A904" s="125">
        <v>3507</v>
      </c>
      <c r="B904" s="125">
        <v>3507201740</v>
      </c>
      <c r="C904" s="124" t="s">
        <v>322</v>
      </c>
      <c r="D904" s="125">
        <v>201</v>
      </c>
      <c r="E904" s="124" t="s">
        <v>17</v>
      </c>
      <c r="F904" s="125">
        <v>740</v>
      </c>
      <c r="G904" s="124" t="s">
        <v>305</v>
      </c>
      <c r="H904" s="118">
        <v>1</v>
      </c>
      <c r="I904" s="117">
        <v>9794</v>
      </c>
      <c r="J904" s="117">
        <v>3984</v>
      </c>
      <c r="K904" s="117">
        <f t="shared" si="26"/>
        <v>0</v>
      </c>
      <c r="L904" s="117">
        <v>893</v>
      </c>
      <c r="M904" s="123">
        <f t="shared" si="27"/>
        <v>14671</v>
      </c>
      <c r="N904" s="110"/>
      <c r="O904" s="118">
        <v>0</v>
      </c>
      <c r="P904" s="118">
        <v>0</v>
      </c>
      <c r="Q904" s="122">
        <v>0.09</v>
      </c>
      <c r="R904" s="122">
        <v>1.5892683106852393E-3</v>
      </c>
      <c r="S904" s="121">
        <v>0</v>
      </c>
      <c r="T904" s="110"/>
      <c r="U904" s="120">
        <v>13778</v>
      </c>
      <c r="V904" s="120">
        <v>0</v>
      </c>
      <c r="W904" s="120">
        <v>0</v>
      </c>
      <c r="X904" s="120">
        <v>893</v>
      </c>
      <c r="Y904" s="120">
        <v>14671</v>
      </c>
      <c r="Z904" s="119" t="e">
        <f>SUMIF($A$10:$A$938,$A904,$Y$10:$Y$938)+SUMIF('[2]17PJ'!$B$10:$K$889,$A904,'[2]17PJ'!K$10:$K$889)</f>
        <v>#VALUE!</v>
      </c>
      <c r="AB904" s="118">
        <v>0</v>
      </c>
      <c r="AC904" s="118">
        <v>0</v>
      </c>
      <c r="AD904" s="117">
        <v>0</v>
      </c>
      <c r="AE904" s="116"/>
    </row>
    <row r="905" spans="1:31" s="105" customFormat="1" x14ac:dyDescent="0.25">
      <c r="A905" s="125">
        <v>3508</v>
      </c>
      <c r="B905" s="125">
        <v>3508281061</v>
      </c>
      <c r="C905" s="124" t="s">
        <v>323</v>
      </c>
      <c r="D905" s="125">
        <v>281</v>
      </c>
      <c r="E905" s="124" t="s">
        <v>169</v>
      </c>
      <c r="F905" s="125">
        <v>61</v>
      </c>
      <c r="G905" s="124" t="s">
        <v>170</v>
      </c>
      <c r="H905" s="118">
        <v>6.04</v>
      </c>
      <c r="I905" s="117">
        <v>11884</v>
      </c>
      <c r="J905" s="117">
        <v>497</v>
      </c>
      <c r="K905" s="117">
        <f t="shared" si="26"/>
        <v>0</v>
      </c>
      <c r="L905" s="117">
        <v>893</v>
      </c>
      <c r="M905" s="123">
        <f t="shared" si="27"/>
        <v>13274</v>
      </c>
      <c r="N905" s="110"/>
      <c r="O905" s="118">
        <v>0</v>
      </c>
      <c r="P905" s="118">
        <v>0</v>
      </c>
      <c r="Q905" s="122">
        <v>0.09</v>
      </c>
      <c r="R905" s="122">
        <v>3.1614984004721104E-2</v>
      </c>
      <c r="S905" s="121">
        <v>0</v>
      </c>
      <c r="T905" s="110"/>
      <c r="U905" s="120">
        <v>74782</v>
      </c>
      <c r="V905" s="120">
        <v>0</v>
      </c>
      <c r="W905" s="120">
        <v>0</v>
      </c>
      <c r="X905" s="120">
        <v>5395</v>
      </c>
      <c r="Y905" s="120">
        <v>80177</v>
      </c>
      <c r="Z905" s="119" t="e">
        <f>SUMIF($A$10:$A$938,$A905,$Y$10:$Y$938)+SUMIF('[2]17PJ'!$B$10:$K$889,$A905,'[2]17PJ'!K$10:$K$889)</f>
        <v>#VALUE!</v>
      </c>
      <c r="AB905" s="118">
        <v>0</v>
      </c>
      <c r="AC905" s="118">
        <v>0</v>
      </c>
      <c r="AD905" s="117">
        <v>0</v>
      </c>
      <c r="AE905" s="116"/>
    </row>
    <row r="906" spans="1:31" s="105" customFormat="1" x14ac:dyDescent="0.25">
      <c r="A906" s="125">
        <v>3508</v>
      </c>
      <c r="B906" s="125">
        <v>3508281137</v>
      </c>
      <c r="C906" s="124" t="s">
        <v>323</v>
      </c>
      <c r="D906" s="125">
        <v>281</v>
      </c>
      <c r="E906" s="124" t="s">
        <v>169</v>
      </c>
      <c r="F906" s="125">
        <v>137</v>
      </c>
      <c r="G906" s="124" t="s">
        <v>210</v>
      </c>
      <c r="H906" s="118">
        <v>9.2000000000000011</v>
      </c>
      <c r="I906" s="117">
        <v>12194</v>
      </c>
      <c r="J906" s="117">
        <v>20</v>
      </c>
      <c r="K906" s="117">
        <f t="shared" si="26"/>
        <v>0</v>
      </c>
      <c r="L906" s="117">
        <v>893</v>
      </c>
      <c r="M906" s="123">
        <f t="shared" si="27"/>
        <v>13107</v>
      </c>
      <c r="N906" s="110"/>
      <c r="O906" s="118">
        <v>0</v>
      </c>
      <c r="P906" s="118">
        <v>0</v>
      </c>
      <c r="Q906" s="122">
        <v>0.18</v>
      </c>
      <c r="R906" s="122">
        <v>0.11736259389397866</v>
      </c>
      <c r="S906" s="121">
        <v>0</v>
      </c>
      <c r="T906" s="110"/>
      <c r="U906" s="120">
        <v>112371</v>
      </c>
      <c r="V906" s="120">
        <v>0</v>
      </c>
      <c r="W906" s="120">
        <v>0</v>
      </c>
      <c r="X906" s="120">
        <v>8217</v>
      </c>
      <c r="Y906" s="120">
        <v>120588</v>
      </c>
      <c r="Z906" s="119" t="e">
        <f>SUMIF($A$10:$A$938,$A906,$Y$10:$Y$938)+SUMIF('[2]17PJ'!$B$10:$K$889,$A906,'[2]17PJ'!K$10:$K$889)</f>
        <v>#VALUE!</v>
      </c>
      <c r="AB906" s="118">
        <v>0</v>
      </c>
      <c r="AC906" s="118">
        <v>0</v>
      </c>
      <c r="AD906" s="117">
        <v>0</v>
      </c>
      <c r="AE906" s="116"/>
    </row>
    <row r="907" spans="1:31" s="105" customFormat="1" x14ac:dyDescent="0.25">
      <c r="A907" s="125">
        <v>3508</v>
      </c>
      <c r="B907" s="125">
        <v>3508281281</v>
      </c>
      <c r="C907" s="124" t="s">
        <v>323</v>
      </c>
      <c r="D907" s="125">
        <v>281</v>
      </c>
      <c r="E907" s="124" t="s">
        <v>169</v>
      </c>
      <c r="F907" s="125">
        <v>281</v>
      </c>
      <c r="G907" s="124" t="s">
        <v>169</v>
      </c>
      <c r="H907" s="118">
        <v>174.29999999999984</v>
      </c>
      <c r="I907" s="117">
        <v>13485</v>
      </c>
      <c r="J907" s="117">
        <v>21</v>
      </c>
      <c r="K907" s="117">
        <f t="shared" ref="K907:K938" si="28">IFERROR(V907/H907,0)</f>
        <v>0</v>
      </c>
      <c r="L907" s="117">
        <v>893</v>
      </c>
      <c r="M907" s="123">
        <f t="shared" ref="M907:M938" si="29">SUM(I907:L907)</f>
        <v>14399</v>
      </c>
      <c r="N907" s="110"/>
      <c r="O907" s="118">
        <v>0</v>
      </c>
      <c r="P907" s="118">
        <v>0</v>
      </c>
      <c r="Q907" s="122">
        <v>0.18</v>
      </c>
      <c r="R907" s="122">
        <v>0.11309545177303622</v>
      </c>
      <c r="S907" s="121">
        <v>0</v>
      </c>
      <c r="T907" s="110"/>
      <c r="U907" s="120">
        <v>2354094</v>
      </c>
      <c r="V907" s="120">
        <v>0</v>
      </c>
      <c r="W907" s="120">
        <v>0</v>
      </c>
      <c r="X907" s="120">
        <v>155668</v>
      </c>
      <c r="Y907" s="120">
        <v>2509762</v>
      </c>
      <c r="Z907" s="119" t="e">
        <f>SUMIF($A$10:$A$938,$A907,$Y$10:$Y$938)+SUMIF('[2]17PJ'!$B$10:$K$889,$A907,'[2]17PJ'!K$10:$K$889)</f>
        <v>#VALUE!</v>
      </c>
      <c r="AB907" s="118">
        <v>0</v>
      </c>
      <c r="AC907" s="118">
        <v>0</v>
      </c>
      <c r="AD907" s="117">
        <v>0</v>
      </c>
      <c r="AE907" s="116"/>
    </row>
    <row r="908" spans="1:31" s="105" customFormat="1" x14ac:dyDescent="0.25">
      <c r="A908" s="125">
        <v>3508</v>
      </c>
      <c r="B908" s="125">
        <v>3508281332</v>
      </c>
      <c r="C908" s="124" t="s">
        <v>323</v>
      </c>
      <c r="D908" s="125">
        <v>281</v>
      </c>
      <c r="E908" s="124" t="s">
        <v>169</v>
      </c>
      <c r="F908" s="125">
        <v>332</v>
      </c>
      <c r="G908" s="124" t="s">
        <v>221</v>
      </c>
      <c r="H908" s="118">
        <v>1</v>
      </c>
      <c r="I908" s="117">
        <v>14594</v>
      </c>
      <c r="J908" s="117">
        <v>1334</v>
      </c>
      <c r="K908" s="117">
        <f t="shared" si="28"/>
        <v>0</v>
      </c>
      <c r="L908" s="117">
        <v>893</v>
      </c>
      <c r="M908" s="123">
        <f t="shared" si="29"/>
        <v>16821</v>
      </c>
      <c r="N908" s="110"/>
      <c r="O908" s="118">
        <v>0</v>
      </c>
      <c r="P908" s="118">
        <v>0</v>
      </c>
      <c r="Q908" s="122">
        <v>0.09</v>
      </c>
      <c r="R908" s="122">
        <v>1.2210003560942382E-2</v>
      </c>
      <c r="S908" s="121">
        <v>0</v>
      </c>
      <c r="T908" s="110"/>
      <c r="U908" s="120">
        <v>15928</v>
      </c>
      <c r="V908" s="120">
        <v>0</v>
      </c>
      <c r="W908" s="120">
        <v>0</v>
      </c>
      <c r="X908" s="120">
        <v>893</v>
      </c>
      <c r="Y908" s="120">
        <v>16821</v>
      </c>
      <c r="Z908" s="119" t="e">
        <f>SUMIF($A$10:$A$938,$A908,$Y$10:$Y$938)+SUMIF('[2]17PJ'!$B$10:$K$889,$A908,'[2]17PJ'!K$10:$K$889)</f>
        <v>#VALUE!</v>
      </c>
      <c r="AB908" s="118">
        <v>0</v>
      </c>
      <c r="AC908" s="118">
        <v>0</v>
      </c>
      <c r="AD908" s="117">
        <v>0</v>
      </c>
      <c r="AE908" s="116"/>
    </row>
    <row r="909" spans="1:31" s="105" customFormat="1" x14ac:dyDescent="0.25">
      <c r="A909" s="125">
        <v>3509</v>
      </c>
      <c r="B909" s="125">
        <v>3509095095</v>
      </c>
      <c r="C909" s="124" t="s">
        <v>324</v>
      </c>
      <c r="D909" s="125">
        <v>95</v>
      </c>
      <c r="E909" s="124" t="s">
        <v>296</v>
      </c>
      <c r="F909" s="125">
        <v>95</v>
      </c>
      <c r="G909" s="124" t="s">
        <v>296</v>
      </c>
      <c r="H909" s="118">
        <v>393.57</v>
      </c>
      <c r="I909" s="117">
        <v>10635</v>
      </c>
      <c r="J909" s="117">
        <v>91</v>
      </c>
      <c r="K909" s="117">
        <f t="shared" si="28"/>
        <v>0</v>
      </c>
      <c r="L909" s="117">
        <v>893</v>
      </c>
      <c r="M909" s="123">
        <f t="shared" si="29"/>
        <v>11619</v>
      </c>
      <c r="N909" s="110"/>
      <c r="O909" s="118">
        <v>0</v>
      </c>
      <c r="P909" s="118">
        <v>0</v>
      </c>
      <c r="Q909" s="122">
        <v>0.15329999999999999</v>
      </c>
      <c r="R909" s="122">
        <v>0.11761289582141479</v>
      </c>
      <c r="S909" s="121">
        <v>0</v>
      </c>
      <c r="T909" s="110"/>
      <c r="U909" s="120">
        <v>4221432</v>
      </c>
      <c r="V909" s="120">
        <v>0</v>
      </c>
      <c r="W909" s="120">
        <v>0</v>
      </c>
      <c r="X909" s="120">
        <v>351462</v>
      </c>
      <c r="Y909" s="120">
        <v>4572894</v>
      </c>
      <c r="Z909" s="119" t="e">
        <f>SUMIF($A$10:$A$938,$A909,$Y$10:$Y$938)+SUMIF('[2]17PJ'!$B$10:$K$889,$A909,'[2]17PJ'!K$10:$K$889)</f>
        <v>#VALUE!</v>
      </c>
      <c r="AB909" s="118">
        <v>0</v>
      </c>
      <c r="AC909" s="118">
        <v>0</v>
      </c>
      <c r="AD909" s="117">
        <v>0</v>
      </c>
      <c r="AE909" s="116"/>
    </row>
    <row r="910" spans="1:31" s="105" customFormat="1" x14ac:dyDescent="0.25">
      <c r="A910" s="125">
        <v>3509</v>
      </c>
      <c r="B910" s="125">
        <v>3509095167</v>
      </c>
      <c r="C910" s="124" t="s">
        <v>324</v>
      </c>
      <c r="D910" s="125">
        <v>95</v>
      </c>
      <c r="E910" s="124" t="s">
        <v>296</v>
      </c>
      <c r="F910" s="125">
        <v>167</v>
      </c>
      <c r="G910" s="124" t="s">
        <v>191</v>
      </c>
      <c r="H910" s="118">
        <v>0.56000000000000005</v>
      </c>
      <c r="I910" s="117">
        <v>10288</v>
      </c>
      <c r="J910" s="117">
        <v>3803</v>
      </c>
      <c r="K910" s="117">
        <f t="shared" si="28"/>
        <v>0</v>
      </c>
      <c r="L910" s="117">
        <v>893</v>
      </c>
      <c r="M910" s="123">
        <f t="shared" si="29"/>
        <v>14984</v>
      </c>
      <c r="N910" s="110"/>
      <c r="O910" s="118">
        <v>0</v>
      </c>
      <c r="P910" s="118">
        <v>0</v>
      </c>
      <c r="Q910" s="122">
        <v>0.09</v>
      </c>
      <c r="R910" s="122">
        <v>1.9277546607946845E-2</v>
      </c>
      <c r="S910" s="121">
        <v>0</v>
      </c>
      <c r="T910" s="110"/>
      <c r="U910" s="120">
        <v>7891</v>
      </c>
      <c r="V910" s="120">
        <v>0</v>
      </c>
      <c r="W910" s="120">
        <v>0</v>
      </c>
      <c r="X910" s="120">
        <v>500</v>
      </c>
      <c r="Y910" s="120">
        <v>8391</v>
      </c>
      <c r="Z910" s="119" t="e">
        <f>SUMIF($A$10:$A$938,$A910,$Y$10:$Y$938)+SUMIF('[2]17PJ'!$B$10:$K$889,$A910,'[2]17PJ'!K$10:$K$889)</f>
        <v>#VALUE!</v>
      </c>
      <c r="AB910" s="118">
        <v>0</v>
      </c>
      <c r="AC910" s="118">
        <v>0</v>
      </c>
      <c r="AD910" s="117">
        <v>0</v>
      </c>
      <c r="AE910" s="116"/>
    </row>
    <row r="911" spans="1:31" s="105" customFormat="1" x14ac:dyDescent="0.25">
      <c r="A911" s="125">
        <v>3509</v>
      </c>
      <c r="B911" s="125">
        <v>3509095331</v>
      </c>
      <c r="C911" s="124" t="s">
        <v>324</v>
      </c>
      <c r="D911" s="125">
        <v>95</v>
      </c>
      <c r="E911" s="124" t="s">
        <v>296</v>
      </c>
      <c r="F911" s="125">
        <v>331</v>
      </c>
      <c r="G911" s="124" t="s">
        <v>20</v>
      </c>
      <c r="H911" s="118">
        <v>2</v>
      </c>
      <c r="I911" s="117">
        <v>8094</v>
      </c>
      <c r="J911" s="117">
        <v>2871</v>
      </c>
      <c r="K911" s="117">
        <f t="shared" si="28"/>
        <v>0</v>
      </c>
      <c r="L911" s="117">
        <v>893</v>
      </c>
      <c r="M911" s="123">
        <f t="shared" si="29"/>
        <v>11858</v>
      </c>
      <c r="N911" s="110"/>
      <c r="O911" s="118">
        <v>0</v>
      </c>
      <c r="P911" s="118">
        <v>0</v>
      </c>
      <c r="Q911" s="122">
        <v>0.09</v>
      </c>
      <c r="R911" s="122">
        <v>1.6812408384238219E-2</v>
      </c>
      <c r="S911" s="121">
        <v>0</v>
      </c>
      <c r="T911" s="110"/>
      <c r="U911" s="120">
        <v>21930</v>
      </c>
      <c r="V911" s="120">
        <v>0</v>
      </c>
      <c r="W911" s="120">
        <v>0</v>
      </c>
      <c r="X911" s="120">
        <v>1786</v>
      </c>
      <c r="Y911" s="120">
        <v>23716</v>
      </c>
      <c r="Z911" s="119" t="e">
        <f>SUMIF($A$10:$A$938,$A911,$Y$10:$Y$938)+SUMIF('[2]17PJ'!$B$10:$K$889,$A911,'[2]17PJ'!K$10:$K$889)</f>
        <v>#VALUE!</v>
      </c>
      <c r="AB911" s="118">
        <v>0</v>
      </c>
      <c r="AC911" s="118">
        <v>0</v>
      </c>
      <c r="AD911" s="117">
        <v>0</v>
      </c>
      <c r="AE911" s="116"/>
    </row>
    <row r="912" spans="1:31" s="105" customFormat="1" x14ac:dyDescent="0.25">
      <c r="A912" s="125">
        <v>3509</v>
      </c>
      <c r="B912" s="125">
        <v>3509095763</v>
      </c>
      <c r="C912" s="124" t="s">
        <v>324</v>
      </c>
      <c r="D912" s="125">
        <v>95</v>
      </c>
      <c r="E912" s="124" t="s">
        <v>296</v>
      </c>
      <c r="F912" s="125">
        <v>763</v>
      </c>
      <c r="G912" s="124" t="s">
        <v>299</v>
      </c>
      <c r="H912" s="118">
        <v>1</v>
      </c>
      <c r="I912" s="117">
        <v>10861</v>
      </c>
      <c r="J912" s="117">
        <v>2826</v>
      </c>
      <c r="K912" s="117">
        <f t="shared" si="28"/>
        <v>0</v>
      </c>
      <c r="L912" s="117">
        <v>893</v>
      </c>
      <c r="M912" s="123">
        <f t="shared" si="29"/>
        <v>14580</v>
      </c>
      <c r="N912" s="110"/>
      <c r="O912" s="118">
        <v>0</v>
      </c>
      <c r="P912" s="118">
        <v>0</v>
      </c>
      <c r="Q912" s="122">
        <v>0.09</v>
      </c>
      <c r="R912" s="122">
        <v>3.5802117514394855E-3</v>
      </c>
      <c r="S912" s="121">
        <v>0</v>
      </c>
      <c r="T912" s="110"/>
      <c r="U912" s="120">
        <v>13687</v>
      </c>
      <c r="V912" s="120">
        <v>0</v>
      </c>
      <c r="W912" s="120">
        <v>0</v>
      </c>
      <c r="X912" s="120">
        <v>893</v>
      </c>
      <c r="Y912" s="120">
        <v>14580</v>
      </c>
      <c r="Z912" s="119" t="e">
        <f>SUMIF($A$10:$A$938,$A912,$Y$10:$Y$938)+SUMIF('[2]17PJ'!$B$10:$K$889,$A912,'[2]17PJ'!K$10:$K$889)</f>
        <v>#VALUE!</v>
      </c>
      <c r="AB912" s="118">
        <v>0</v>
      </c>
      <c r="AC912" s="118">
        <v>0</v>
      </c>
      <c r="AD912" s="117">
        <v>0</v>
      </c>
      <c r="AE912" s="116"/>
    </row>
    <row r="913" spans="1:31" s="105" customFormat="1" x14ac:dyDescent="0.25">
      <c r="A913" s="125">
        <v>3510</v>
      </c>
      <c r="B913" s="125">
        <v>3510281005</v>
      </c>
      <c r="C913" s="124" t="s">
        <v>325</v>
      </c>
      <c r="D913" s="125">
        <v>281</v>
      </c>
      <c r="E913" s="124" t="s">
        <v>169</v>
      </c>
      <c r="F913" s="125">
        <v>5</v>
      </c>
      <c r="G913" s="124" t="s">
        <v>219</v>
      </c>
      <c r="H913" s="118">
        <v>1</v>
      </c>
      <c r="I913" s="117">
        <v>12631</v>
      </c>
      <c r="J913" s="117">
        <v>5083</v>
      </c>
      <c r="K913" s="117">
        <f t="shared" si="28"/>
        <v>0</v>
      </c>
      <c r="L913" s="117">
        <v>893</v>
      </c>
      <c r="M913" s="123">
        <f t="shared" si="29"/>
        <v>18607</v>
      </c>
      <c r="N913" s="110"/>
      <c r="O913" s="118">
        <v>0</v>
      </c>
      <c r="P913" s="118">
        <v>0</v>
      </c>
      <c r="Q913" s="122">
        <v>0.09</v>
      </c>
      <c r="R913" s="122">
        <v>4.1027118156097744E-3</v>
      </c>
      <c r="S913" s="121">
        <v>0</v>
      </c>
      <c r="T913" s="110"/>
      <c r="U913" s="120">
        <v>17714</v>
      </c>
      <c r="V913" s="120">
        <v>0</v>
      </c>
      <c r="W913" s="120">
        <v>0</v>
      </c>
      <c r="X913" s="120">
        <v>893</v>
      </c>
      <c r="Y913" s="120">
        <v>18607</v>
      </c>
      <c r="Z913" s="119" t="e">
        <f>SUMIF($A$10:$A$938,$A913,$Y$10:$Y$938)+SUMIF('[2]17PJ'!$B$10:$K$889,$A913,'[2]17PJ'!K$10:$K$889)</f>
        <v>#VALUE!</v>
      </c>
      <c r="AB913" s="118">
        <v>0</v>
      </c>
      <c r="AC913" s="118">
        <v>0</v>
      </c>
      <c r="AD913" s="117">
        <v>0</v>
      </c>
      <c r="AE913" s="116"/>
    </row>
    <row r="914" spans="1:31" s="105" customFormat="1" x14ac:dyDescent="0.25">
      <c r="A914" s="125">
        <v>3510</v>
      </c>
      <c r="B914" s="125">
        <v>3510281061</v>
      </c>
      <c r="C914" s="124" t="s">
        <v>325</v>
      </c>
      <c r="D914" s="125">
        <v>281</v>
      </c>
      <c r="E914" s="124" t="s">
        <v>169</v>
      </c>
      <c r="F914" s="125">
        <v>61</v>
      </c>
      <c r="G914" s="124" t="s">
        <v>170</v>
      </c>
      <c r="H914" s="118">
        <v>5</v>
      </c>
      <c r="I914" s="117">
        <v>10413</v>
      </c>
      <c r="J914" s="117">
        <v>435</v>
      </c>
      <c r="K914" s="117">
        <f t="shared" si="28"/>
        <v>0</v>
      </c>
      <c r="L914" s="117">
        <v>893</v>
      </c>
      <c r="M914" s="123">
        <f t="shared" si="29"/>
        <v>11741</v>
      </c>
      <c r="N914" s="110"/>
      <c r="O914" s="118">
        <v>0</v>
      </c>
      <c r="P914" s="118">
        <v>0</v>
      </c>
      <c r="Q914" s="122">
        <v>0.09</v>
      </c>
      <c r="R914" s="122">
        <v>3.1614984004721104E-2</v>
      </c>
      <c r="S914" s="121">
        <v>0</v>
      </c>
      <c r="T914" s="110"/>
      <c r="U914" s="120">
        <v>54240</v>
      </c>
      <c r="V914" s="120">
        <v>0</v>
      </c>
      <c r="W914" s="120">
        <v>0</v>
      </c>
      <c r="X914" s="120">
        <v>4465</v>
      </c>
      <c r="Y914" s="120">
        <v>58705</v>
      </c>
      <c r="Z914" s="119" t="e">
        <f>SUMIF($A$10:$A$938,$A914,$Y$10:$Y$938)+SUMIF('[2]17PJ'!$B$10:$K$889,$A914,'[2]17PJ'!K$10:$K$889)</f>
        <v>#VALUE!</v>
      </c>
      <c r="AB914" s="118">
        <v>0</v>
      </c>
      <c r="AC914" s="118">
        <v>0</v>
      </c>
      <c r="AD914" s="117">
        <v>0</v>
      </c>
      <c r="AE914" s="116"/>
    </row>
    <row r="915" spans="1:31" s="105" customFormat="1" x14ac:dyDescent="0.25">
      <c r="A915" s="125">
        <v>3510</v>
      </c>
      <c r="B915" s="125">
        <v>3510281210</v>
      </c>
      <c r="C915" s="124" t="s">
        <v>325</v>
      </c>
      <c r="D915" s="125">
        <v>281</v>
      </c>
      <c r="E915" s="124" t="s">
        <v>169</v>
      </c>
      <c r="F915" s="125">
        <v>210</v>
      </c>
      <c r="G915" s="124" t="s">
        <v>54</v>
      </c>
      <c r="H915" s="118">
        <v>1</v>
      </c>
      <c r="I915" s="117">
        <v>10167</v>
      </c>
      <c r="J915" s="117">
        <v>3442</v>
      </c>
      <c r="K915" s="117">
        <f t="shared" si="28"/>
        <v>0</v>
      </c>
      <c r="L915" s="117">
        <v>893</v>
      </c>
      <c r="M915" s="123">
        <f t="shared" si="29"/>
        <v>14502</v>
      </c>
      <c r="N915" s="110"/>
      <c r="O915" s="118">
        <v>0</v>
      </c>
      <c r="P915" s="118">
        <v>0</v>
      </c>
      <c r="Q915" s="122">
        <v>0.09</v>
      </c>
      <c r="R915" s="122">
        <v>5.999829214601949E-2</v>
      </c>
      <c r="S915" s="121">
        <v>0</v>
      </c>
      <c r="T915" s="110"/>
      <c r="U915" s="120">
        <v>13609</v>
      </c>
      <c r="V915" s="120">
        <v>0</v>
      </c>
      <c r="W915" s="120">
        <v>0</v>
      </c>
      <c r="X915" s="120">
        <v>893</v>
      </c>
      <c r="Y915" s="120">
        <v>14502</v>
      </c>
      <c r="Z915" s="119" t="e">
        <f>SUMIF($A$10:$A$938,$A915,$Y$10:$Y$938)+SUMIF('[2]17PJ'!$B$10:$K$889,$A915,'[2]17PJ'!K$10:$K$889)</f>
        <v>#VALUE!</v>
      </c>
      <c r="AB915" s="118">
        <v>0</v>
      </c>
      <c r="AC915" s="118">
        <v>0</v>
      </c>
      <c r="AD915" s="117">
        <v>0</v>
      </c>
      <c r="AE915" s="116"/>
    </row>
    <row r="916" spans="1:31" s="105" customFormat="1" x14ac:dyDescent="0.25">
      <c r="A916" s="125">
        <v>3510</v>
      </c>
      <c r="B916" s="125">
        <v>3510281281</v>
      </c>
      <c r="C916" s="124" t="s">
        <v>325</v>
      </c>
      <c r="D916" s="125">
        <v>281</v>
      </c>
      <c r="E916" s="124" t="s">
        <v>169</v>
      </c>
      <c r="F916" s="125">
        <v>281</v>
      </c>
      <c r="G916" s="124" t="s">
        <v>169</v>
      </c>
      <c r="H916" s="118">
        <v>201.1</v>
      </c>
      <c r="I916" s="117">
        <v>12010</v>
      </c>
      <c r="J916" s="117">
        <v>19</v>
      </c>
      <c r="K916" s="117">
        <f t="shared" si="28"/>
        <v>0</v>
      </c>
      <c r="L916" s="117">
        <v>893</v>
      </c>
      <c r="M916" s="123">
        <f t="shared" si="29"/>
        <v>12922</v>
      </c>
      <c r="N916" s="110"/>
      <c r="O916" s="118">
        <v>0</v>
      </c>
      <c r="P916" s="118">
        <v>0</v>
      </c>
      <c r="Q916" s="122">
        <v>0.18</v>
      </c>
      <c r="R916" s="122">
        <v>0.11309545177303622</v>
      </c>
      <c r="S916" s="121">
        <v>0</v>
      </c>
      <c r="T916" s="110"/>
      <c r="U916" s="120">
        <v>2419031</v>
      </c>
      <c r="V916" s="120">
        <v>0</v>
      </c>
      <c r="W916" s="120">
        <v>0</v>
      </c>
      <c r="X916" s="120">
        <v>179583</v>
      </c>
      <c r="Y916" s="120">
        <v>2598614</v>
      </c>
      <c r="Z916" s="119" t="e">
        <f>SUMIF($A$10:$A$938,$A916,$Y$10:$Y$938)+SUMIF('[2]17PJ'!$B$10:$K$889,$A916,'[2]17PJ'!K$10:$K$889)</f>
        <v>#VALUE!</v>
      </c>
      <c r="AB916" s="118">
        <v>0</v>
      </c>
      <c r="AC916" s="118">
        <v>0</v>
      </c>
      <c r="AD916" s="117">
        <v>0</v>
      </c>
      <c r="AE916" s="116"/>
    </row>
    <row r="917" spans="1:31" s="105" customFormat="1" x14ac:dyDescent="0.25">
      <c r="A917" s="125">
        <v>3510</v>
      </c>
      <c r="B917" s="125">
        <v>3510281293</v>
      </c>
      <c r="C917" s="124" t="s">
        <v>325</v>
      </c>
      <c r="D917" s="125">
        <v>281</v>
      </c>
      <c r="E917" s="124" t="s">
        <v>169</v>
      </c>
      <c r="F917" s="125">
        <v>293</v>
      </c>
      <c r="G917" s="124" t="s">
        <v>45</v>
      </c>
      <c r="H917" s="118">
        <v>1</v>
      </c>
      <c r="I917" s="117">
        <v>11386</v>
      </c>
      <c r="J917" s="117">
        <v>978</v>
      </c>
      <c r="K917" s="117">
        <f t="shared" si="28"/>
        <v>0</v>
      </c>
      <c r="L917" s="117">
        <v>893</v>
      </c>
      <c r="M917" s="123">
        <f t="shared" si="29"/>
        <v>13257</v>
      </c>
      <c r="N917" s="110"/>
      <c r="O917" s="118">
        <v>0</v>
      </c>
      <c r="P917" s="118">
        <v>0</v>
      </c>
      <c r="Q917" s="122">
        <v>0.18</v>
      </c>
      <c r="R917" s="122">
        <v>3.4719512741899256E-3</v>
      </c>
      <c r="S917" s="121">
        <v>0</v>
      </c>
      <c r="T917" s="110"/>
      <c r="U917" s="120">
        <v>12364</v>
      </c>
      <c r="V917" s="120">
        <v>0</v>
      </c>
      <c r="W917" s="120">
        <v>0</v>
      </c>
      <c r="X917" s="120">
        <v>893</v>
      </c>
      <c r="Y917" s="120">
        <v>13257</v>
      </c>
      <c r="Z917" s="119" t="e">
        <f>SUMIF($A$10:$A$938,$A917,$Y$10:$Y$938)+SUMIF('[2]17PJ'!$B$10:$K$889,$A917,'[2]17PJ'!K$10:$K$889)</f>
        <v>#VALUE!</v>
      </c>
      <c r="AB917" s="118">
        <v>0</v>
      </c>
      <c r="AC917" s="118">
        <v>0</v>
      </c>
      <c r="AD917" s="117">
        <v>0</v>
      </c>
      <c r="AE917" s="116"/>
    </row>
    <row r="918" spans="1:31" s="105" customFormat="1" x14ac:dyDescent="0.25">
      <c r="A918" s="125">
        <v>3510</v>
      </c>
      <c r="B918" s="125">
        <v>3510281332</v>
      </c>
      <c r="C918" s="124" t="s">
        <v>325</v>
      </c>
      <c r="D918" s="125">
        <v>281</v>
      </c>
      <c r="E918" s="124" t="s">
        <v>169</v>
      </c>
      <c r="F918" s="125">
        <v>332</v>
      </c>
      <c r="G918" s="124" t="s">
        <v>221</v>
      </c>
      <c r="H918" s="118">
        <v>1.27</v>
      </c>
      <c r="I918" s="117">
        <v>11522</v>
      </c>
      <c r="J918" s="117">
        <v>1054</v>
      </c>
      <c r="K918" s="117">
        <f t="shared" si="28"/>
        <v>0</v>
      </c>
      <c r="L918" s="117">
        <v>893</v>
      </c>
      <c r="M918" s="123">
        <f t="shared" si="29"/>
        <v>13469</v>
      </c>
      <c r="N918" s="110"/>
      <c r="O918" s="118">
        <v>0</v>
      </c>
      <c r="P918" s="118">
        <v>0</v>
      </c>
      <c r="Q918" s="122">
        <v>0.09</v>
      </c>
      <c r="R918" s="122">
        <v>1.2210003560942382E-2</v>
      </c>
      <c r="S918" s="121">
        <v>0</v>
      </c>
      <c r="T918" s="110"/>
      <c r="U918" s="120">
        <v>15971</v>
      </c>
      <c r="V918" s="120">
        <v>0</v>
      </c>
      <c r="W918" s="120">
        <v>0</v>
      </c>
      <c r="X918" s="120">
        <v>1135</v>
      </c>
      <c r="Y918" s="120">
        <v>17106</v>
      </c>
      <c r="Z918" s="119" t="e">
        <f>SUMIF($A$10:$A$938,$A918,$Y$10:$Y$938)+SUMIF('[2]17PJ'!$B$10:$K$889,$A918,'[2]17PJ'!K$10:$K$889)</f>
        <v>#VALUE!</v>
      </c>
      <c r="AB918" s="118">
        <v>0</v>
      </c>
      <c r="AC918" s="118">
        <v>0</v>
      </c>
      <c r="AD918" s="117">
        <v>0</v>
      </c>
      <c r="AE918" s="116"/>
    </row>
    <row r="919" spans="1:31" s="105" customFormat="1" x14ac:dyDescent="0.25">
      <c r="A919" s="125">
        <v>3513</v>
      </c>
      <c r="B919" s="125">
        <v>3513044044</v>
      </c>
      <c r="C919" s="124" t="s">
        <v>326</v>
      </c>
      <c r="D919" s="125">
        <v>44</v>
      </c>
      <c r="E919" s="124" t="s">
        <v>35</v>
      </c>
      <c r="F919" s="125">
        <v>44</v>
      </c>
      <c r="G919" s="124" t="s">
        <v>35</v>
      </c>
      <c r="H919" s="118">
        <v>353.43</v>
      </c>
      <c r="I919" s="117">
        <v>10612</v>
      </c>
      <c r="J919" s="117">
        <v>243</v>
      </c>
      <c r="K919" s="117">
        <f t="shared" si="28"/>
        <v>0</v>
      </c>
      <c r="L919" s="117">
        <v>893</v>
      </c>
      <c r="M919" s="123">
        <f t="shared" si="29"/>
        <v>11748</v>
      </c>
      <c r="N919" s="110"/>
      <c r="O919" s="118">
        <v>0</v>
      </c>
      <c r="P919" s="118">
        <v>0</v>
      </c>
      <c r="Q919" s="122">
        <v>0.09</v>
      </c>
      <c r="R919" s="122">
        <v>4.5747299026763673E-2</v>
      </c>
      <c r="S919" s="121">
        <v>0</v>
      </c>
      <c r="T919" s="110"/>
      <c r="U919" s="120">
        <v>3836480</v>
      </c>
      <c r="V919" s="120">
        <v>0</v>
      </c>
      <c r="W919" s="120">
        <v>0</v>
      </c>
      <c r="X919" s="120">
        <v>315608</v>
      </c>
      <c r="Y919" s="120">
        <v>4152088</v>
      </c>
      <c r="Z919" s="119" t="e">
        <f>SUMIF($A$10:$A$938,$A919,$Y$10:$Y$938)+SUMIF('[2]17PJ'!$B$10:$K$889,$A919,'[2]17PJ'!K$10:$K$889)</f>
        <v>#VALUE!</v>
      </c>
      <c r="AB919" s="118">
        <v>0</v>
      </c>
      <c r="AC919" s="118">
        <v>0</v>
      </c>
      <c r="AD919" s="117">
        <v>0</v>
      </c>
      <c r="AE919" s="116"/>
    </row>
    <row r="920" spans="1:31" s="105" customFormat="1" x14ac:dyDescent="0.25">
      <c r="A920" s="125">
        <v>3513</v>
      </c>
      <c r="B920" s="125">
        <v>3513044244</v>
      </c>
      <c r="C920" s="124" t="s">
        <v>326</v>
      </c>
      <c r="D920" s="125">
        <v>44</v>
      </c>
      <c r="E920" s="124" t="s">
        <v>35</v>
      </c>
      <c r="F920" s="125">
        <v>244</v>
      </c>
      <c r="G920" s="124" t="s">
        <v>43</v>
      </c>
      <c r="H920" s="118">
        <v>50.38000000000001</v>
      </c>
      <c r="I920" s="117">
        <v>9202</v>
      </c>
      <c r="J920" s="117">
        <v>3729</v>
      </c>
      <c r="K920" s="117">
        <f t="shared" si="28"/>
        <v>0</v>
      </c>
      <c r="L920" s="117">
        <v>893</v>
      </c>
      <c r="M920" s="123">
        <f t="shared" si="29"/>
        <v>13824</v>
      </c>
      <c r="N920" s="110"/>
      <c r="O920" s="118">
        <v>0</v>
      </c>
      <c r="P920" s="118">
        <v>0</v>
      </c>
      <c r="Q920" s="122">
        <v>0.18</v>
      </c>
      <c r="R920" s="122">
        <v>9.1081897987744451E-2</v>
      </c>
      <c r="S920" s="121">
        <v>0</v>
      </c>
      <c r="T920" s="110"/>
      <c r="U920" s="120">
        <v>651463</v>
      </c>
      <c r="V920" s="120">
        <v>0</v>
      </c>
      <c r="W920" s="120">
        <v>0</v>
      </c>
      <c r="X920" s="120">
        <v>44988</v>
      </c>
      <c r="Y920" s="120">
        <v>696451</v>
      </c>
      <c r="Z920" s="119" t="e">
        <f>SUMIF($A$10:$A$938,$A920,$Y$10:$Y$938)+SUMIF('[2]17PJ'!$B$10:$K$889,$A920,'[2]17PJ'!K$10:$K$889)</f>
        <v>#VALUE!</v>
      </c>
      <c r="AB920" s="118">
        <v>0</v>
      </c>
      <c r="AC920" s="118">
        <v>0</v>
      </c>
      <c r="AD920" s="117">
        <v>0</v>
      </c>
      <c r="AE920" s="116"/>
    </row>
    <row r="921" spans="1:31" s="105" customFormat="1" x14ac:dyDescent="0.25">
      <c r="A921" s="125">
        <v>3513</v>
      </c>
      <c r="B921" s="125">
        <v>3513044251</v>
      </c>
      <c r="C921" s="124" t="s">
        <v>326</v>
      </c>
      <c r="D921" s="125">
        <v>44</v>
      </c>
      <c r="E921" s="124" t="s">
        <v>35</v>
      </c>
      <c r="F921" s="125">
        <v>251</v>
      </c>
      <c r="G921" s="124" t="s">
        <v>292</v>
      </c>
      <c r="H921" s="118">
        <v>0.51</v>
      </c>
      <c r="I921" s="117">
        <v>10998</v>
      </c>
      <c r="J921" s="117">
        <v>2427</v>
      </c>
      <c r="K921" s="117">
        <f t="shared" si="28"/>
        <v>0</v>
      </c>
      <c r="L921" s="117">
        <v>893</v>
      </c>
      <c r="M921" s="123">
        <f t="shared" si="29"/>
        <v>14318</v>
      </c>
      <c r="N921" s="110"/>
      <c r="O921" s="118">
        <v>0</v>
      </c>
      <c r="P921" s="118">
        <v>0</v>
      </c>
      <c r="Q921" s="122">
        <v>0.18</v>
      </c>
      <c r="R921" s="122">
        <v>3.9328348523416642E-2</v>
      </c>
      <c r="S921" s="121">
        <v>0</v>
      </c>
      <c r="T921" s="110"/>
      <c r="U921" s="120">
        <v>6847</v>
      </c>
      <c r="V921" s="120">
        <v>0</v>
      </c>
      <c r="W921" s="120">
        <v>0</v>
      </c>
      <c r="X921" s="120">
        <v>455</v>
      </c>
      <c r="Y921" s="120">
        <v>7302</v>
      </c>
      <c r="Z921" s="119" t="e">
        <f>SUMIF($A$10:$A$938,$A921,$Y$10:$Y$938)+SUMIF('[2]17PJ'!$B$10:$K$889,$A921,'[2]17PJ'!K$10:$K$889)</f>
        <v>#VALUE!</v>
      </c>
      <c r="AB921" s="118">
        <v>0</v>
      </c>
      <c r="AC921" s="118">
        <v>0</v>
      </c>
      <c r="AD921" s="117">
        <v>0</v>
      </c>
      <c r="AE921" s="116"/>
    </row>
    <row r="922" spans="1:31" s="105" customFormat="1" x14ac:dyDescent="0.25">
      <c r="A922" s="125">
        <v>3513</v>
      </c>
      <c r="B922" s="125">
        <v>3513044285</v>
      </c>
      <c r="C922" s="124" t="s">
        <v>326</v>
      </c>
      <c r="D922" s="125">
        <v>44</v>
      </c>
      <c r="E922" s="124" t="s">
        <v>35</v>
      </c>
      <c r="F922" s="125">
        <v>285</v>
      </c>
      <c r="G922" s="124" t="s">
        <v>44</v>
      </c>
      <c r="H922" s="118">
        <v>0.02</v>
      </c>
      <c r="I922" s="117">
        <v>10636</v>
      </c>
      <c r="J922" s="117">
        <v>3258</v>
      </c>
      <c r="K922" s="117">
        <f t="shared" si="28"/>
        <v>0</v>
      </c>
      <c r="L922" s="117">
        <v>893</v>
      </c>
      <c r="M922" s="123">
        <f t="shared" si="29"/>
        <v>14787</v>
      </c>
      <c r="N922" s="110"/>
      <c r="O922" s="118">
        <v>0</v>
      </c>
      <c r="P922" s="118">
        <v>0</v>
      </c>
      <c r="Q922" s="122">
        <v>0.09</v>
      </c>
      <c r="R922" s="122">
        <v>2.9773128157862844E-2</v>
      </c>
      <c r="S922" s="121">
        <v>0</v>
      </c>
      <c r="T922" s="110"/>
      <c r="U922" s="120">
        <v>278</v>
      </c>
      <c r="V922" s="120">
        <v>0</v>
      </c>
      <c r="W922" s="120">
        <v>0</v>
      </c>
      <c r="X922" s="120">
        <v>18</v>
      </c>
      <c r="Y922" s="120">
        <v>296</v>
      </c>
      <c r="Z922" s="119" t="e">
        <f>SUMIF($A$10:$A$938,$A922,$Y$10:$Y$938)+SUMIF('[2]17PJ'!$B$10:$K$889,$A922,'[2]17PJ'!K$10:$K$889)</f>
        <v>#VALUE!</v>
      </c>
      <c r="AB922" s="118">
        <v>0</v>
      </c>
      <c r="AC922" s="118">
        <v>0</v>
      </c>
      <c r="AD922" s="117">
        <v>0</v>
      </c>
      <c r="AE922" s="116"/>
    </row>
    <row r="923" spans="1:31" s="105" customFormat="1" x14ac:dyDescent="0.25">
      <c r="A923" s="125">
        <v>3513</v>
      </c>
      <c r="B923" s="125">
        <v>3513044293</v>
      </c>
      <c r="C923" s="124" t="s">
        <v>326</v>
      </c>
      <c r="D923" s="125">
        <v>44</v>
      </c>
      <c r="E923" s="124" t="s">
        <v>35</v>
      </c>
      <c r="F923" s="125">
        <v>293</v>
      </c>
      <c r="G923" s="124" t="s">
        <v>45</v>
      </c>
      <c r="H923" s="118">
        <v>13.200000000000001</v>
      </c>
      <c r="I923" s="117">
        <v>10185</v>
      </c>
      <c r="J923" s="117">
        <v>875</v>
      </c>
      <c r="K923" s="117">
        <f t="shared" si="28"/>
        <v>0</v>
      </c>
      <c r="L923" s="117">
        <v>893</v>
      </c>
      <c r="M923" s="123">
        <f t="shared" si="29"/>
        <v>11953</v>
      </c>
      <c r="N923" s="110"/>
      <c r="O923" s="118">
        <v>0</v>
      </c>
      <c r="P923" s="118">
        <v>0</v>
      </c>
      <c r="Q923" s="122">
        <v>0.18</v>
      </c>
      <c r="R923" s="122">
        <v>3.4719512741899256E-3</v>
      </c>
      <c r="S923" s="121">
        <v>0</v>
      </c>
      <c r="T923" s="110"/>
      <c r="U923" s="120">
        <v>145992</v>
      </c>
      <c r="V923" s="120">
        <v>0</v>
      </c>
      <c r="W923" s="120">
        <v>0</v>
      </c>
      <c r="X923" s="120">
        <v>11788</v>
      </c>
      <c r="Y923" s="120">
        <v>157780</v>
      </c>
      <c r="Z923" s="119" t="e">
        <f>SUMIF($A$10:$A$938,$A923,$Y$10:$Y$938)+SUMIF('[2]17PJ'!$B$10:$K$889,$A923,'[2]17PJ'!K$10:$K$889)</f>
        <v>#VALUE!</v>
      </c>
      <c r="AB923" s="118">
        <v>0</v>
      </c>
      <c r="AC923" s="118">
        <v>0</v>
      </c>
      <c r="AD923" s="117">
        <v>0</v>
      </c>
      <c r="AE923" s="116"/>
    </row>
    <row r="924" spans="1:31" s="105" customFormat="1" x14ac:dyDescent="0.25">
      <c r="A924" s="125">
        <v>3514</v>
      </c>
      <c r="B924" s="125">
        <v>3514281061</v>
      </c>
      <c r="C924" s="124" t="s">
        <v>327</v>
      </c>
      <c r="D924" s="125">
        <v>281</v>
      </c>
      <c r="E924" s="124" t="s">
        <v>169</v>
      </c>
      <c r="F924" s="125">
        <v>61</v>
      </c>
      <c r="G924" s="124" t="s">
        <v>170</v>
      </c>
      <c r="H924" s="118">
        <v>2</v>
      </c>
      <c r="I924" s="117">
        <v>11831</v>
      </c>
      <c r="J924" s="117">
        <v>494</v>
      </c>
      <c r="K924" s="117">
        <f t="shared" si="28"/>
        <v>0</v>
      </c>
      <c r="L924" s="117">
        <v>893</v>
      </c>
      <c r="M924" s="123">
        <f t="shared" si="29"/>
        <v>13218</v>
      </c>
      <c r="N924" s="110"/>
      <c r="O924" s="118">
        <v>0</v>
      </c>
      <c r="P924" s="118">
        <v>0</v>
      </c>
      <c r="Q924" s="122">
        <v>0.09</v>
      </c>
      <c r="R924" s="122">
        <v>3.1614984004721104E-2</v>
      </c>
      <c r="S924" s="121">
        <v>0</v>
      </c>
      <c r="T924" s="110"/>
      <c r="U924" s="120">
        <v>24650</v>
      </c>
      <c r="V924" s="120">
        <v>0</v>
      </c>
      <c r="W924" s="120">
        <v>0</v>
      </c>
      <c r="X924" s="120">
        <v>1786</v>
      </c>
      <c r="Y924" s="120">
        <v>26436</v>
      </c>
      <c r="Z924" s="119" t="e">
        <f>SUMIF($A$10:$A$938,$A924,$Y$10:$Y$938)+SUMIF('[2]17PJ'!$B$10:$K$889,$A924,'[2]17PJ'!K$10:$K$889)</f>
        <v>#VALUE!</v>
      </c>
      <c r="AB924" s="118">
        <v>0</v>
      </c>
      <c r="AC924" s="118">
        <v>0</v>
      </c>
      <c r="AD924" s="117">
        <v>0</v>
      </c>
      <c r="AE924" s="116"/>
    </row>
    <row r="925" spans="1:31" s="105" customFormat="1" x14ac:dyDescent="0.25">
      <c r="A925" s="125">
        <v>3514</v>
      </c>
      <c r="B925" s="125">
        <v>3514281281</v>
      </c>
      <c r="C925" s="124" t="s">
        <v>327</v>
      </c>
      <c r="D925" s="125">
        <v>281</v>
      </c>
      <c r="E925" s="124" t="s">
        <v>169</v>
      </c>
      <c r="F925" s="125">
        <v>281</v>
      </c>
      <c r="G925" s="124" t="s">
        <v>169</v>
      </c>
      <c r="H925" s="118">
        <v>85.56</v>
      </c>
      <c r="I925" s="117">
        <v>12541</v>
      </c>
      <c r="J925" s="117">
        <v>20</v>
      </c>
      <c r="K925" s="117">
        <f t="shared" si="28"/>
        <v>0</v>
      </c>
      <c r="L925" s="117">
        <v>893</v>
      </c>
      <c r="M925" s="123">
        <f t="shared" si="29"/>
        <v>13454</v>
      </c>
      <c r="N925" s="110"/>
      <c r="O925" s="118">
        <v>0</v>
      </c>
      <c r="P925" s="118">
        <v>0</v>
      </c>
      <c r="Q925" s="122">
        <v>0.18</v>
      </c>
      <c r="R925" s="122">
        <v>0.11309545177303622</v>
      </c>
      <c r="S925" s="121">
        <v>0</v>
      </c>
      <c r="T925" s="110"/>
      <c r="U925" s="120">
        <v>1074720</v>
      </c>
      <c r="V925" s="120">
        <v>0</v>
      </c>
      <c r="W925" s="120">
        <v>0</v>
      </c>
      <c r="X925" s="120">
        <v>76403</v>
      </c>
      <c r="Y925" s="120">
        <v>1151123</v>
      </c>
      <c r="Z925" s="119" t="e">
        <f>SUMIF($A$10:$A$938,$A925,$Y$10:$Y$938)+SUMIF('[2]17PJ'!$B$10:$K$889,$A925,'[2]17PJ'!K$10:$K$889)</f>
        <v>#VALUE!</v>
      </c>
      <c r="AB925" s="118">
        <v>0</v>
      </c>
      <c r="AC925" s="118">
        <v>0</v>
      </c>
      <c r="AD925" s="117">
        <v>0</v>
      </c>
      <c r="AE925" s="116"/>
    </row>
    <row r="926" spans="1:31" s="105" customFormat="1" x14ac:dyDescent="0.25">
      <c r="A926" s="125">
        <v>3515</v>
      </c>
      <c r="B926" s="125">
        <v>3515287043</v>
      </c>
      <c r="C926" s="124" t="s">
        <v>328</v>
      </c>
      <c r="D926" s="125">
        <v>287</v>
      </c>
      <c r="E926" s="124" t="s">
        <v>329</v>
      </c>
      <c r="F926" s="125">
        <v>43</v>
      </c>
      <c r="G926" s="124" t="s">
        <v>330</v>
      </c>
      <c r="H926" s="118">
        <v>2</v>
      </c>
      <c r="I926" s="117">
        <v>9456</v>
      </c>
      <c r="J926" s="117">
        <v>5033</v>
      </c>
      <c r="K926" s="117">
        <f t="shared" si="28"/>
        <v>0</v>
      </c>
      <c r="L926" s="117">
        <v>893</v>
      </c>
      <c r="M926" s="123">
        <f t="shared" si="29"/>
        <v>15382</v>
      </c>
      <c r="N926" s="110"/>
      <c r="O926" s="118">
        <v>0</v>
      </c>
      <c r="P926" s="118">
        <v>0</v>
      </c>
      <c r="Q926" s="122">
        <v>0.09</v>
      </c>
      <c r="R926" s="122">
        <v>7.3144393391951388E-3</v>
      </c>
      <c r="S926" s="121">
        <v>0</v>
      </c>
      <c r="T926" s="110"/>
      <c r="U926" s="120">
        <v>28978</v>
      </c>
      <c r="V926" s="120">
        <v>0</v>
      </c>
      <c r="W926" s="120">
        <v>0</v>
      </c>
      <c r="X926" s="120">
        <v>1786</v>
      </c>
      <c r="Y926" s="120">
        <v>30764</v>
      </c>
      <c r="Z926" s="119" t="e">
        <f>SUMIF($A$10:$A$938,$A926,$Y$10:$Y$938)+SUMIF('[2]17PJ'!$B$10:$K$889,$A926,'[2]17PJ'!K$10:$K$889)</f>
        <v>#VALUE!</v>
      </c>
      <c r="AB926" s="118">
        <v>0</v>
      </c>
      <c r="AC926" s="118">
        <v>0</v>
      </c>
      <c r="AD926" s="117">
        <v>0</v>
      </c>
      <c r="AE926" s="116"/>
    </row>
    <row r="927" spans="1:31" s="105" customFormat="1" x14ac:dyDescent="0.25">
      <c r="A927" s="125">
        <v>3515</v>
      </c>
      <c r="B927" s="125">
        <v>3515287045</v>
      </c>
      <c r="C927" s="124" t="s">
        <v>328</v>
      </c>
      <c r="D927" s="125">
        <v>287</v>
      </c>
      <c r="E927" s="124" t="s">
        <v>329</v>
      </c>
      <c r="F927" s="125">
        <v>45</v>
      </c>
      <c r="G927" s="124" t="s">
        <v>331</v>
      </c>
      <c r="H927" s="118">
        <v>2</v>
      </c>
      <c r="I927" s="117">
        <v>10227</v>
      </c>
      <c r="J927" s="117">
        <v>3606</v>
      </c>
      <c r="K927" s="117">
        <f t="shared" si="28"/>
        <v>0</v>
      </c>
      <c r="L927" s="117">
        <v>893</v>
      </c>
      <c r="M927" s="123">
        <f t="shared" si="29"/>
        <v>14726</v>
      </c>
      <c r="N927" s="110"/>
      <c r="O927" s="118">
        <v>0</v>
      </c>
      <c r="P927" s="118">
        <v>0</v>
      </c>
      <c r="Q927" s="122">
        <v>0.09</v>
      </c>
      <c r="R927" s="122">
        <v>8.4751527648588634E-3</v>
      </c>
      <c r="S927" s="121">
        <v>0</v>
      </c>
      <c r="T927" s="110"/>
      <c r="U927" s="120">
        <v>27666</v>
      </c>
      <c r="V927" s="120">
        <v>0</v>
      </c>
      <c r="W927" s="120">
        <v>0</v>
      </c>
      <c r="X927" s="120">
        <v>1786</v>
      </c>
      <c r="Y927" s="120">
        <v>29452</v>
      </c>
      <c r="Z927" s="119" t="e">
        <f>SUMIF($A$10:$A$938,$A927,$Y$10:$Y$938)+SUMIF('[2]17PJ'!$B$10:$K$889,$A927,'[2]17PJ'!K$10:$K$889)</f>
        <v>#VALUE!</v>
      </c>
      <c r="AB927" s="118">
        <v>0</v>
      </c>
      <c r="AC927" s="118">
        <v>0</v>
      </c>
      <c r="AD927" s="117">
        <v>0</v>
      </c>
      <c r="AE927" s="116"/>
    </row>
    <row r="928" spans="1:31" s="105" customFormat="1" x14ac:dyDescent="0.25">
      <c r="A928" s="125">
        <v>3515</v>
      </c>
      <c r="B928" s="125">
        <v>3515287135</v>
      </c>
      <c r="C928" s="124" t="s">
        <v>328</v>
      </c>
      <c r="D928" s="125">
        <v>287</v>
      </c>
      <c r="E928" s="124" t="s">
        <v>329</v>
      </c>
      <c r="F928" s="125">
        <v>135</v>
      </c>
      <c r="G928" s="124" t="s">
        <v>332</v>
      </c>
      <c r="H928" s="118">
        <v>1</v>
      </c>
      <c r="I928" s="117">
        <v>10606</v>
      </c>
      <c r="J928" s="117">
        <v>6486</v>
      </c>
      <c r="K928" s="117">
        <f t="shared" si="28"/>
        <v>0</v>
      </c>
      <c r="L928" s="117">
        <v>893</v>
      </c>
      <c r="M928" s="123">
        <f t="shared" si="29"/>
        <v>17985</v>
      </c>
      <c r="N928" s="110"/>
      <c r="O928" s="118">
        <v>0</v>
      </c>
      <c r="P928" s="118">
        <v>0</v>
      </c>
      <c r="Q928" s="122">
        <v>0.09</v>
      </c>
      <c r="R928" s="122">
        <v>6.4156948016326591E-3</v>
      </c>
      <c r="S928" s="121">
        <v>0</v>
      </c>
      <c r="T928" s="110"/>
      <c r="U928" s="120">
        <v>17092</v>
      </c>
      <c r="V928" s="120">
        <v>0</v>
      </c>
      <c r="W928" s="120">
        <v>0</v>
      </c>
      <c r="X928" s="120">
        <v>893</v>
      </c>
      <c r="Y928" s="120">
        <v>17985</v>
      </c>
      <c r="Z928" s="119" t="e">
        <f>SUMIF($A$10:$A$938,$A928,$Y$10:$Y$938)+SUMIF('[2]17PJ'!$B$10:$K$889,$A928,'[2]17PJ'!K$10:$K$889)</f>
        <v>#VALUE!</v>
      </c>
      <c r="AB928" s="118">
        <v>0</v>
      </c>
      <c r="AC928" s="118">
        <v>0</v>
      </c>
      <c r="AD928" s="117">
        <v>0</v>
      </c>
      <c r="AE928" s="116"/>
    </row>
    <row r="929" spans="1:31" s="105" customFormat="1" x14ac:dyDescent="0.25">
      <c r="A929" s="125">
        <v>3515</v>
      </c>
      <c r="B929" s="125">
        <v>3515287191</v>
      </c>
      <c r="C929" s="124" t="s">
        <v>328</v>
      </c>
      <c r="D929" s="125">
        <v>287</v>
      </c>
      <c r="E929" s="124" t="s">
        <v>329</v>
      </c>
      <c r="F929" s="125">
        <v>191</v>
      </c>
      <c r="G929" s="124" t="s">
        <v>254</v>
      </c>
      <c r="H929" s="118">
        <v>17</v>
      </c>
      <c r="I929" s="117">
        <v>10099</v>
      </c>
      <c r="J929" s="117">
        <v>3552</v>
      </c>
      <c r="K929" s="117">
        <f t="shared" si="28"/>
        <v>0</v>
      </c>
      <c r="L929" s="117">
        <v>893</v>
      </c>
      <c r="M929" s="123">
        <f t="shared" si="29"/>
        <v>14544</v>
      </c>
      <c r="N929" s="110"/>
      <c r="O929" s="118">
        <v>0</v>
      </c>
      <c r="P929" s="118">
        <v>0</v>
      </c>
      <c r="Q929" s="122">
        <v>0.09</v>
      </c>
      <c r="R929" s="122">
        <v>2.0553155891202487E-2</v>
      </c>
      <c r="S929" s="121">
        <v>0</v>
      </c>
      <c r="T929" s="110"/>
      <c r="U929" s="120">
        <v>232067</v>
      </c>
      <c r="V929" s="120">
        <v>0</v>
      </c>
      <c r="W929" s="120">
        <v>0</v>
      </c>
      <c r="X929" s="120">
        <v>15181</v>
      </c>
      <c r="Y929" s="120">
        <v>247248</v>
      </c>
      <c r="Z929" s="119" t="e">
        <f>SUMIF($A$10:$A$938,$A929,$Y$10:$Y$938)+SUMIF('[2]17PJ'!$B$10:$K$889,$A929,'[2]17PJ'!K$10:$K$889)</f>
        <v>#VALUE!</v>
      </c>
      <c r="AB929" s="118">
        <v>0</v>
      </c>
      <c r="AC929" s="118">
        <v>0</v>
      </c>
      <c r="AD929" s="117">
        <v>0</v>
      </c>
      <c r="AE929" s="116"/>
    </row>
    <row r="930" spans="1:31" s="105" customFormat="1" x14ac:dyDescent="0.25">
      <c r="A930" s="125">
        <v>3515</v>
      </c>
      <c r="B930" s="125">
        <v>3515287215</v>
      </c>
      <c r="C930" s="124" t="s">
        <v>328</v>
      </c>
      <c r="D930" s="125">
        <v>287</v>
      </c>
      <c r="E930" s="124" t="s">
        <v>329</v>
      </c>
      <c r="F930" s="125">
        <v>215</v>
      </c>
      <c r="G930" s="124" t="s">
        <v>333</v>
      </c>
      <c r="H930" s="118">
        <v>7</v>
      </c>
      <c r="I930" s="117">
        <v>10402</v>
      </c>
      <c r="J930" s="117">
        <v>1991</v>
      </c>
      <c r="K930" s="117">
        <f t="shared" si="28"/>
        <v>0</v>
      </c>
      <c r="L930" s="117">
        <v>893</v>
      </c>
      <c r="M930" s="123">
        <f t="shared" si="29"/>
        <v>13286</v>
      </c>
      <c r="N930" s="110"/>
      <c r="O930" s="118">
        <v>0</v>
      </c>
      <c r="P930" s="118">
        <v>0</v>
      </c>
      <c r="Q930" s="122">
        <v>0.18</v>
      </c>
      <c r="R930" s="122">
        <v>9.9254150749635648E-3</v>
      </c>
      <c r="S930" s="121">
        <v>0</v>
      </c>
      <c r="T930" s="110"/>
      <c r="U930" s="120">
        <v>86751</v>
      </c>
      <c r="V930" s="120">
        <v>0</v>
      </c>
      <c r="W930" s="120">
        <v>0</v>
      </c>
      <c r="X930" s="120">
        <v>6251</v>
      </c>
      <c r="Y930" s="120">
        <v>93002</v>
      </c>
      <c r="Z930" s="119" t="e">
        <f>SUMIF($A$10:$A$938,$A930,$Y$10:$Y$938)+SUMIF('[2]17PJ'!$B$10:$K$889,$A930,'[2]17PJ'!K$10:$K$889)</f>
        <v>#VALUE!</v>
      </c>
      <c r="AB930" s="118">
        <v>0</v>
      </c>
      <c r="AC930" s="118">
        <v>0</v>
      </c>
      <c r="AD930" s="117">
        <v>0</v>
      </c>
      <c r="AE930" s="116"/>
    </row>
    <row r="931" spans="1:31" s="105" customFormat="1" x14ac:dyDescent="0.25">
      <c r="A931" s="125">
        <v>3515</v>
      </c>
      <c r="B931" s="125">
        <v>3515287227</v>
      </c>
      <c r="C931" s="124" t="s">
        <v>328</v>
      </c>
      <c r="D931" s="125">
        <v>287</v>
      </c>
      <c r="E931" s="124" t="s">
        <v>329</v>
      </c>
      <c r="F931" s="125">
        <v>227</v>
      </c>
      <c r="G931" s="124" t="s">
        <v>255</v>
      </c>
      <c r="H931" s="118">
        <v>4</v>
      </c>
      <c r="I931" s="117">
        <v>10660</v>
      </c>
      <c r="J931" s="117">
        <v>2385</v>
      </c>
      <c r="K931" s="117">
        <f t="shared" si="28"/>
        <v>0</v>
      </c>
      <c r="L931" s="117">
        <v>893</v>
      </c>
      <c r="M931" s="123">
        <f t="shared" si="29"/>
        <v>13938</v>
      </c>
      <c r="N931" s="110"/>
      <c r="O931" s="118">
        <v>0</v>
      </c>
      <c r="P931" s="118">
        <v>0</v>
      </c>
      <c r="Q931" s="122">
        <v>0.18</v>
      </c>
      <c r="R931" s="122">
        <v>8.0374804757263659E-3</v>
      </c>
      <c r="S931" s="121">
        <v>0</v>
      </c>
      <c r="T931" s="110"/>
      <c r="U931" s="120">
        <v>52180</v>
      </c>
      <c r="V931" s="120">
        <v>0</v>
      </c>
      <c r="W931" s="120">
        <v>0</v>
      </c>
      <c r="X931" s="120">
        <v>3572</v>
      </c>
      <c r="Y931" s="120">
        <v>55752</v>
      </c>
      <c r="Z931" s="119" t="e">
        <f>SUMIF($A$10:$A$938,$A931,$Y$10:$Y$938)+SUMIF('[2]17PJ'!$B$10:$K$889,$A931,'[2]17PJ'!K$10:$K$889)</f>
        <v>#VALUE!</v>
      </c>
      <c r="AB931" s="118">
        <v>0</v>
      </c>
      <c r="AC931" s="118">
        <v>0</v>
      </c>
      <c r="AD931" s="117">
        <v>0</v>
      </c>
      <c r="AE931" s="116"/>
    </row>
    <row r="932" spans="1:31" s="105" customFormat="1" x14ac:dyDescent="0.25">
      <c r="A932" s="125">
        <v>3515</v>
      </c>
      <c r="B932" s="125">
        <v>3515287277</v>
      </c>
      <c r="C932" s="124" t="s">
        <v>328</v>
      </c>
      <c r="D932" s="125">
        <v>287</v>
      </c>
      <c r="E932" s="124" t="s">
        <v>329</v>
      </c>
      <c r="F932" s="125">
        <v>277</v>
      </c>
      <c r="G932" s="124" t="s">
        <v>334</v>
      </c>
      <c r="H932" s="118">
        <v>65.009999999999991</v>
      </c>
      <c r="I932" s="117">
        <v>11976</v>
      </c>
      <c r="J932" s="117">
        <v>346</v>
      </c>
      <c r="K932" s="117">
        <f t="shared" si="28"/>
        <v>0</v>
      </c>
      <c r="L932" s="117">
        <v>893</v>
      </c>
      <c r="M932" s="123">
        <f t="shared" si="29"/>
        <v>13215</v>
      </c>
      <c r="N932" s="110"/>
      <c r="O932" s="118">
        <v>0</v>
      </c>
      <c r="P932" s="118">
        <v>0</v>
      </c>
      <c r="Q932" s="122">
        <v>0.18</v>
      </c>
      <c r="R932" s="122">
        <v>2.5115109877197429E-2</v>
      </c>
      <c r="S932" s="121">
        <v>0</v>
      </c>
      <c r="T932" s="110"/>
      <c r="U932" s="120">
        <v>801054</v>
      </c>
      <c r="V932" s="120">
        <v>0</v>
      </c>
      <c r="W932" s="120">
        <v>0</v>
      </c>
      <c r="X932" s="120">
        <v>58053</v>
      </c>
      <c r="Y932" s="120">
        <v>859107</v>
      </c>
      <c r="Z932" s="119" t="e">
        <f>SUMIF($A$10:$A$938,$A932,$Y$10:$Y$938)+SUMIF('[2]17PJ'!$B$10:$K$889,$A932,'[2]17PJ'!K$10:$K$889)</f>
        <v>#VALUE!</v>
      </c>
      <c r="AB932" s="118">
        <v>0</v>
      </c>
      <c r="AC932" s="118">
        <v>0</v>
      </c>
      <c r="AD932" s="117">
        <v>0</v>
      </c>
      <c r="AE932" s="116"/>
    </row>
    <row r="933" spans="1:31" s="105" customFormat="1" x14ac:dyDescent="0.25">
      <c r="A933" s="125">
        <v>3515</v>
      </c>
      <c r="B933" s="125">
        <v>3515287287</v>
      </c>
      <c r="C933" s="124" t="s">
        <v>328</v>
      </c>
      <c r="D933" s="125">
        <v>287</v>
      </c>
      <c r="E933" s="124" t="s">
        <v>329</v>
      </c>
      <c r="F933" s="125">
        <v>287</v>
      </c>
      <c r="G933" s="124" t="s">
        <v>329</v>
      </c>
      <c r="H933" s="118">
        <v>13</v>
      </c>
      <c r="I933" s="117">
        <v>9381</v>
      </c>
      <c r="J933" s="117">
        <v>3583</v>
      </c>
      <c r="K933" s="117">
        <f t="shared" si="28"/>
        <v>0</v>
      </c>
      <c r="L933" s="117">
        <v>893</v>
      </c>
      <c r="M933" s="123">
        <f t="shared" si="29"/>
        <v>13857</v>
      </c>
      <c r="N933" s="110"/>
      <c r="O933" s="118">
        <v>0</v>
      </c>
      <c r="P933" s="118">
        <v>0</v>
      </c>
      <c r="Q933" s="122">
        <v>0.09</v>
      </c>
      <c r="R933" s="122">
        <v>1.3320190077844952E-2</v>
      </c>
      <c r="S933" s="121">
        <v>0</v>
      </c>
      <c r="T933" s="110"/>
      <c r="U933" s="120">
        <v>168532</v>
      </c>
      <c r="V933" s="120">
        <v>0</v>
      </c>
      <c r="W933" s="120">
        <v>0</v>
      </c>
      <c r="X933" s="120">
        <v>11609</v>
      </c>
      <c r="Y933" s="120">
        <v>180141</v>
      </c>
      <c r="Z933" s="119" t="e">
        <f>SUMIF($A$10:$A$938,$A933,$Y$10:$Y$938)+SUMIF('[2]17PJ'!$B$10:$K$889,$A933,'[2]17PJ'!K$10:$K$889)</f>
        <v>#VALUE!</v>
      </c>
      <c r="AB933" s="118">
        <v>0</v>
      </c>
      <c r="AC933" s="118">
        <v>0</v>
      </c>
      <c r="AD933" s="117">
        <v>0</v>
      </c>
      <c r="AE933" s="116"/>
    </row>
    <row r="934" spans="1:31" s="105" customFormat="1" x14ac:dyDescent="0.25">
      <c r="A934" s="125">
        <v>3515</v>
      </c>
      <c r="B934" s="125">
        <v>3515287306</v>
      </c>
      <c r="C934" s="124" t="s">
        <v>328</v>
      </c>
      <c r="D934" s="125">
        <v>287</v>
      </c>
      <c r="E934" s="124" t="s">
        <v>329</v>
      </c>
      <c r="F934" s="125">
        <v>306</v>
      </c>
      <c r="G934" s="124" t="s">
        <v>335</v>
      </c>
      <c r="H934" s="118">
        <v>2</v>
      </c>
      <c r="I934" s="117">
        <v>10064</v>
      </c>
      <c r="J934" s="117">
        <v>3255</v>
      </c>
      <c r="K934" s="117">
        <f t="shared" si="28"/>
        <v>0</v>
      </c>
      <c r="L934" s="117">
        <v>893</v>
      </c>
      <c r="M934" s="123">
        <f t="shared" si="29"/>
        <v>14212</v>
      </c>
      <c r="N934" s="110"/>
      <c r="O934" s="118">
        <v>0</v>
      </c>
      <c r="P934" s="118">
        <v>0</v>
      </c>
      <c r="Q934" s="122">
        <v>0.09</v>
      </c>
      <c r="R934" s="122">
        <v>1.2548779535789801E-2</v>
      </c>
      <c r="S934" s="121">
        <v>0</v>
      </c>
      <c r="T934" s="110"/>
      <c r="U934" s="120">
        <v>26638</v>
      </c>
      <c r="V934" s="120">
        <v>0</v>
      </c>
      <c r="W934" s="120">
        <v>0</v>
      </c>
      <c r="X934" s="120">
        <v>1786</v>
      </c>
      <c r="Y934" s="120">
        <v>28424</v>
      </c>
      <c r="Z934" s="119" t="e">
        <f>SUMIF($A$10:$A$938,$A934,$Y$10:$Y$938)+SUMIF('[2]17PJ'!$B$10:$K$889,$A934,'[2]17PJ'!K$10:$K$889)</f>
        <v>#VALUE!</v>
      </c>
      <c r="AB934" s="118">
        <v>0</v>
      </c>
      <c r="AC934" s="118">
        <v>0</v>
      </c>
      <c r="AD934" s="117">
        <v>0</v>
      </c>
      <c r="AE934" s="116"/>
    </row>
    <row r="935" spans="1:31" s="105" customFormat="1" x14ac:dyDescent="0.25">
      <c r="A935" s="125">
        <v>3515</v>
      </c>
      <c r="B935" s="125">
        <v>3515287316</v>
      </c>
      <c r="C935" s="124" t="s">
        <v>328</v>
      </c>
      <c r="D935" s="125">
        <v>287</v>
      </c>
      <c r="E935" s="124" t="s">
        <v>329</v>
      </c>
      <c r="F935" s="125">
        <v>316</v>
      </c>
      <c r="G935" s="124" t="s">
        <v>182</v>
      </c>
      <c r="H935" s="118">
        <v>9</v>
      </c>
      <c r="I935" s="117">
        <v>11275</v>
      </c>
      <c r="J935" s="117">
        <v>1544</v>
      </c>
      <c r="K935" s="117">
        <f t="shared" si="28"/>
        <v>0</v>
      </c>
      <c r="L935" s="117">
        <v>893</v>
      </c>
      <c r="M935" s="123">
        <f t="shared" si="29"/>
        <v>13712</v>
      </c>
      <c r="N935" s="110"/>
      <c r="O935" s="118">
        <v>0</v>
      </c>
      <c r="P935" s="118">
        <v>0</v>
      </c>
      <c r="Q935" s="122">
        <v>0.18</v>
      </c>
      <c r="R935" s="122">
        <v>7.0521518055106872E-3</v>
      </c>
      <c r="S935" s="121">
        <v>0</v>
      </c>
      <c r="T935" s="110"/>
      <c r="U935" s="120">
        <v>115371</v>
      </c>
      <c r="V935" s="120">
        <v>0</v>
      </c>
      <c r="W935" s="120">
        <v>0</v>
      </c>
      <c r="X935" s="120">
        <v>8037</v>
      </c>
      <c r="Y935" s="120">
        <v>123408</v>
      </c>
      <c r="Z935" s="119" t="e">
        <f>SUMIF($A$10:$A$938,$A935,$Y$10:$Y$938)+SUMIF('[2]17PJ'!$B$10:$K$889,$A935,'[2]17PJ'!K$10:$K$889)</f>
        <v>#VALUE!</v>
      </c>
      <c r="AB935" s="118">
        <v>0</v>
      </c>
      <c r="AC935" s="118">
        <v>0</v>
      </c>
      <c r="AD935" s="117">
        <v>0</v>
      </c>
      <c r="AE935" s="116"/>
    </row>
    <row r="936" spans="1:31" s="105" customFormat="1" x14ac:dyDescent="0.25">
      <c r="A936" s="125">
        <v>3515</v>
      </c>
      <c r="B936" s="125">
        <v>3515287658</v>
      </c>
      <c r="C936" s="124" t="s">
        <v>328</v>
      </c>
      <c r="D936" s="125">
        <v>287</v>
      </c>
      <c r="E936" s="124" t="s">
        <v>329</v>
      </c>
      <c r="F936" s="125">
        <v>658</v>
      </c>
      <c r="G936" s="124" t="s">
        <v>183</v>
      </c>
      <c r="H936" s="118">
        <v>4.8499999999999996</v>
      </c>
      <c r="I936" s="117">
        <v>9921</v>
      </c>
      <c r="J936" s="117">
        <v>1251</v>
      </c>
      <c r="K936" s="117">
        <f t="shared" si="28"/>
        <v>0</v>
      </c>
      <c r="L936" s="117">
        <v>893</v>
      </c>
      <c r="M936" s="123">
        <f t="shared" si="29"/>
        <v>12065</v>
      </c>
      <c r="N936" s="110"/>
      <c r="O936" s="118">
        <v>0</v>
      </c>
      <c r="P936" s="118">
        <v>0</v>
      </c>
      <c r="Q936" s="122">
        <v>0.09</v>
      </c>
      <c r="R936" s="122">
        <v>1.7704157014904131E-3</v>
      </c>
      <c r="S936" s="121">
        <v>0</v>
      </c>
      <c r="T936" s="110"/>
      <c r="U936" s="120">
        <v>54184</v>
      </c>
      <c r="V936" s="120">
        <v>0</v>
      </c>
      <c r="W936" s="120">
        <v>0</v>
      </c>
      <c r="X936" s="120">
        <v>4331</v>
      </c>
      <c r="Y936" s="120">
        <v>58515</v>
      </c>
      <c r="Z936" s="119" t="e">
        <f>SUMIF($A$10:$A$938,$A936,$Y$10:$Y$938)+SUMIF('[2]17PJ'!$B$10:$K$889,$A936,'[2]17PJ'!K$10:$K$889)</f>
        <v>#VALUE!</v>
      </c>
      <c r="AB936" s="118">
        <v>0</v>
      </c>
      <c r="AC936" s="118">
        <v>0</v>
      </c>
      <c r="AD936" s="117">
        <v>0</v>
      </c>
      <c r="AE936" s="116"/>
    </row>
    <row r="937" spans="1:31" s="105" customFormat="1" x14ac:dyDescent="0.25">
      <c r="A937" s="125">
        <v>3515</v>
      </c>
      <c r="B937" s="125">
        <v>3515287767</v>
      </c>
      <c r="C937" s="124" t="s">
        <v>328</v>
      </c>
      <c r="D937" s="125">
        <v>287</v>
      </c>
      <c r="E937" s="124" t="s">
        <v>329</v>
      </c>
      <c r="F937" s="125">
        <v>767</v>
      </c>
      <c r="G937" s="124" t="s">
        <v>184</v>
      </c>
      <c r="H937" s="118">
        <v>31</v>
      </c>
      <c r="I937" s="117">
        <v>11213</v>
      </c>
      <c r="J937" s="117">
        <v>2589</v>
      </c>
      <c r="K937" s="117">
        <f t="shared" si="28"/>
        <v>0</v>
      </c>
      <c r="L937" s="117">
        <v>893</v>
      </c>
      <c r="M937" s="123">
        <f t="shared" si="29"/>
        <v>14695</v>
      </c>
      <c r="N937" s="110"/>
      <c r="O937" s="118">
        <v>0</v>
      </c>
      <c r="P937" s="118">
        <v>0</v>
      </c>
      <c r="Q937" s="122">
        <v>0.09</v>
      </c>
      <c r="R937" s="122">
        <v>2.2695074711172835E-2</v>
      </c>
      <c r="S937" s="121">
        <v>0</v>
      </c>
      <c r="T937" s="110"/>
      <c r="U937" s="120">
        <v>427862</v>
      </c>
      <c r="V937" s="120">
        <v>0</v>
      </c>
      <c r="W937" s="120">
        <v>0</v>
      </c>
      <c r="X937" s="120">
        <v>27683</v>
      </c>
      <c r="Y937" s="120">
        <v>455545</v>
      </c>
      <c r="Z937" s="119" t="e">
        <f>SUMIF($A$10:$A$938,$A937,$Y$10:$Y$938)+SUMIF('[2]17PJ'!$B$10:$K$889,$A937,'[2]17PJ'!K$10:$K$889)</f>
        <v>#VALUE!</v>
      </c>
      <c r="AB937" s="118">
        <v>0</v>
      </c>
      <c r="AC937" s="118">
        <v>0</v>
      </c>
      <c r="AD937" s="117">
        <v>0</v>
      </c>
      <c r="AE937" s="116"/>
    </row>
    <row r="938" spans="1:31" s="105" customFormat="1" x14ac:dyDescent="0.25">
      <c r="A938" s="125">
        <v>3515</v>
      </c>
      <c r="B938" s="125">
        <v>3515287778</v>
      </c>
      <c r="C938" s="124" t="s">
        <v>328</v>
      </c>
      <c r="D938" s="125">
        <v>287</v>
      </c>
      <c r="E938" s="124" t="s">
        <v>329</v>
      </c>
      <c r="F938" s="125">
        <v>778</v>
      </c>
      <c r="G938" s="124" t="s">
        <v>368</v>
      </c>
      <c r="H938" s="118">
        <v>2</v>
      </c>
      <c r="I938" s="117">
        <v>10840</v>
      </c>
      <c r="J938" s="117">
        <v>811</v>
      </c>
      <c r="K938" s="117">
        <f t="shared" si="28"/>
        <v>0</v>
      </c>
      <c r="L938" s="117">
        <v>893</v>
      </c>
      <c r="M938" s="123">
        <f t="shared" si="29"/>
        <v>12544</v>
      </c>
      <c r="N938" s="110"/>
      <c r="O938" s="118">
        <v>0</v>
      </c>
      <c r="P938" s="118">
        <v>0</v>
      </c>
      <c r="Q938" s="122">
        <v>0.09</v>
      </c>
      <c r="R938" s="122">
        <v>1.5256652819223462E-3</v>
      </c>
      <c r="S938" s="121">
        <v>0</v>
      </c>
      <c r="T938" s="110"/>
      <c r="U938" s="120">
        <v>23302</v>
      </c>
      <c r="V938" s="120">
        <v>0</v>
      </c>
      <c r="W938" s="120">
        <v>0</v>
      </c>
      <c r="X938" s="120">
        <v>1786</v>
      </c>
      <c r="Y938" s="120">
        <v>25088</v>
      </c>
      <c r="Z938" s="119" t="e">
        <f>SUMIF($A$10:$A$938,$A938,$Y$10:$Y$938)+SUMIF('[2]17PJ'!$B$10:$K$889,$A938,'[2]17PJ'!K$10:$K$889)</f>
        <v>#VALUE!</v>
      </c>
      <c r="AB938" s="118">
        <v>0</v>
      </c>
      <c r="AC938" s="118">
        <v>0</v>
      </c>
      <c r="AD938" s="117">
        <v>0</v>
      </c>
      <c r="AE938" s="116"/>
    </row>
    <row r="939" spans="1:31" s="105" customFormat="1" ht="12.75" x14ac:dyDescent="0.2">
      <c r="A939" s="106" t="s">
        <v>369</v>
      </c>
      <c r="B939" s="106" t="s">
        <v>369</v>
      </c>
      <c r="C939" s="106" t="s">
        <v>369</v>
      </c>
      <c r="D939" s="106" t="s">
        <v>369</v>
      </c>
      <c r="E939" s="106" t="s">
        <v>369</v>
      </c>
      <c r="F939" s="106" t="s">
        <v>369</v>
      </c>
      <c r="G939" s="106" t="s">
        <v>369</v>
      </c>
      <c r="H939" s="107">
        <f>SUM(H10:H938)</f>
        <v>41251.939999999959</v>
      </c>
      <c r="I939" s="106" t="s">
        <v>369</v>
      </c>
      <c r="J939" s="106" t="s">
        <v>369</v>
      </c>
      <c r="K939" s="106" t="s">
        <v>369</v>
      </c>
      <c r="L939" s="106"/>
      <c r="M939" s="106" t="s">
        <v>369</v>
      </c>
      <c r="O939" s="113">
        <f>SUM(O10:O938)</f>
        <v>56.960000000000264</v>
      </c>
      <c r="P939" s="113">
        <f>SUM(P10:P938)</f>
        <v>4298.9800000000005</v>
      </c>
      <c r="Q939" s="106" t="s">
        <v>369</v>
      </c>
      <c r="R939" s="106" t="s">
        <v>369</v>
      </c>
      <c r="S939" s="106" t="s">
        <v>369</v>
      </c>
      <c r="U939" s="114">
        <f>SUM(U10:U938)</f>
        <v>552440532</v>
      </c>
      <c r="V939" s="114">
        <f>SUM(V10:V938)</f>
        <v>4733116</v>
      </c>
      <c r="W939" s="114">
        <f>SUM(W10:W938)</f>
        <v>-94710</v>
      </c>
      <c r="X939" s="114">
        <f>SUM(X10:X938)</f>
        <v>36786786</v>
      </c>
      <c r="Y939" s="115">
        <f>SUM(Y10:Y938)</f>
        <v>593865724</v>
      </c>
      <c r="Z939" s="114" t="s">
        <v>369</v>
      </c>
      <c r="AB939" s="113">
        <f>SUM(AB10:AB938)</f>
        <v>379.82000000000005</v>
      </c>
      <c r="AC939" s="113">
        <f>SUM(AC10:AC938)</f>
        <v>229.34000000000003</v>
      </c>
      <c r="AD939" s="112">
        <f>SUM(AD10:AD938)</f>
        <v>2833423</v>
      </c>
    </row>
    <row r="942" spans="1:31" x14ac:dyDescent="0.25">
      <c r="M942" s="158"/>
    </row>
  </sheetData>
  <autoFilter ref="A9:AE939"/>
  <pageMargins left="0.7" right="0.7" top="0.75" bottom="0.75" header="0.3" footer="0.3"/>
  <pageSetup scale="82" fitToWidth="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autoPageBreaks="0"/>
  </sheetPr>
  <dimension ref="A1:P60001"/>
  <sheetViews>
    <sheetView showGridLines="0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7.28515625" defaultRowHeight="12.75" customHeight="1" x14ac:dyDescent="0.2"/>
  <cols>
    <col min="1" max="1" width="5.5703125" style="163" customWidth="1"/>
    <col min="2" max="2" width="17.42578125" style="160" customWidth="1"/>
    <col min="3" max="3" width="7.28515625" style="163" customWidth="1"/>
    <col min="4" max="5" width="7.7109375" style="163" customWidth="1"/>
    <col min="6" max="6" width="9.85546875" style="163" customWidth="1"/>
    <col min="7" max="7" width="0.7109375" style="163" customWidth="1"/>
    <col min="8" max="9" width="6.28515625" style="164" customWidth="1"/>
    <col min="10" max="13" width="8.7109375" style="164" customWidth="1"/>
    <col min="14" max="16" width="8.7109375" style="163" customWidth="1"/>
    <col min="17" max="16384" width="7.28515625" style="160"/>
  </cols>
  <sheetData>
    <row r="1" spans="1:16" ht="16.7" customHeight="1" x14ac:dyDescent="0.2">
      <c r="A1" s="159" t="s">
        <v>0</v>
      </c>
      <c r="C1" s="161"/>
      <c r="D1" s="162"/>
      <c r="E1" s="162"/>
    </row>
    <row r="2" spans="1:16" ht="16.7" customHeight="1" x14ac:dyDescent="0.2">
      <c r="A2" s="159" t="s">
        <v>370</v>
      </c>
      <c r="C2" s="165"/>
      <c r="D2" s="165"/>
      <c r="E2" s="165"/>
    </row>
    <row r="3" spans="1:16" ht="15.6" customHeight="1" x14ac:dyDescent="0.2">
      <c r="A3" s="166" t="s">
        <v>624</v>
      </c>
      <c r="D3" s="167"/>
      <c r="E3" s="167"/>
    </row>
    <row r="5" spans="1:16" ht="12.75" customHeight="1" x14ac:dyDescent="0.2">
      <c r="A5" s="168"/>
      <c r="B5" s="169"/>
      <c r="C5" s="169"/>
      <c r="D5" s="169"/>
      <c r="E5" s="169"/>
      <c r="F5" s="170"/>
      <c r="G5" s="171"/>
    </row>
    <row r="6" spans="1:16" ht="12.75" customHeight="1" x14ac:dyDescent="0.2">
      <c r="A6" s="172"/>
      <c r="B6" s="173"/>
      <c r="C6" s="173"/>
      <c r="D6" s="173"/>
      <c r="E6" s="173"/>
      <c r="F6" s="174" t="s">
        <v>612</v>
      </c>
      <c r="G6" s="171"/>
    </row>
    <row r="7" spans="1:16" ht="12.75" customHeight="1" x14ac:dyDescent="0.2">
      <c r="A7" s="172"/>
      <c r="B7" s="173"/>
      <c r="C7" s="173" t="s">
        <v>613</v>
      </c>
      <c r="D7" s="173"/>
      <c r="E7" s="173"/>
      <c r="F7" s="174" t="s">
        <v>614</v>
      </c>
      <c r="G7" s="171"/>
    </row>
    <row r="8" spans="1:16" ht="12.75" customHeight="1" x14ac:dyDescent="0.2">
      <c r="A8" s="175" t="s">
        <v>615</v>
      </c>
      <c r="B8" s="176" t="s">
        <v>393</v>
      </c>
      <c r="C8" s="176" t="s">
        <v>616</v>
      </c>
      <c r="D8" s="176" t="s">
        <v>617</v>
      </c>
      <c r="E8" s="176" t="s">
        <v>618</v>
      </c>
      <c r="F8" s="177" t="s">
        <v>619</v>
      </c>
      <c r="G8" s="171"/>
    </row>
    <row r="9" spans="1:16" ht="7.5" customHeight="1" x14ac:dyDescent="0.2"/>
    <row r="10" spans="1:16" s="185" customFormat="1" ht="12.75" customHeight="1" x14ac:dyDescent="0.2">
      <c r="A10" s="163">
        <v>1</v>
      </c>
      <c r="B10" s="160" t="s">
        <v>161</v>
      </c>
      <c r="C10" s="163">
        <v>1</v>
      </c>
      <c r="D10" s="178">
        <v>1.028</v>
      </c>
      <c r="E10" s="179">
        <v>5</v>
      </c>
      <c r="F10" s="180">
        <v>10630.415125790516</v>
      </c>
      <c r="G10" s="181"/>
      <c r="H10" s="182"/>
      <c r="I10" s="182"/>
      <c r="J10" s="164"/>
      <c r="K10" s="183"/>
      <c r="L10" s="164"/>
      <c r="M10" s="184"/>
      <c r="N10" s="181"/>
      <c r="O10" s="181"/>
      <c r="P10" s="181"/>
    </row>
    <row r="11" spans="1:16" s="185" customFormat="1" ht="12.75" customHeight="1" x14ac:dyDescent="0.2">
      <c r="A11" s="163">
        <v>2</v>
      </c>
      <c r="B11" s="160" t="s">
        <v>397</v>
      </c>
      <c r="C11" s="163">
        <v>0</v>
      </c>
      <c r="D11" s="178">
        <v>1.046</v>
      </c>
      <c r="E11" s="179">
        <v>0</v>
      </c>
      <c r="F11" s="180">
        <v>0</v>
      </c>
      <c r="G11" s="181"/>
      <c r="H11" s="182"/>
      <c r="I11" s="182"/>
      <c r="J11" s="164"/>
      <c r="K11" s="183"/>
      <c r="L11" s="164"/>
      <c r="M11" s="184"/>
      <c r="N11" s="181"/>
      <c r="O11" s="181"/>
      <c r="P11" s="181"/>
    </row>
    <row r="12" spans="1:16" s="185" customFormat="1" ht="12.75" customHeight="1" x14ac:dyDescent="0.2">
      <c r="A12" s="163">
        <v>3</v>
      </c>
      <c r="B12" s="160" t="s">
        <v>367</v>
      </c>
      <c r="C12" s="163">
        <v>1</v>
      </c>
      <c r="D12" s="178">
        <v>1</v>
      </c>
      <c r="E12" s="179">
        <v>5</v>
      </c>
      <c r="F12" s="180">
        <v>10102.677131214345</v>
      </c>
      <c r="G12" s="181"/>
      <c r="H12" s="182"/>
      <c r="I12" s="182"/>
      <c r="J12" s="164"/>
      <c r="K12" s="183"/>
      <c r="L12" s="164"/>
      <c r="M12" s="184"/>
      <c r="N12" s="181"/>
      <c r="O12" s="181"/>
      <c r="P12" s="181"/>
    </row>
    <row r="13" spans="1:16" s="185" customFormat="1" ht="12.75" customHeight="1" x14ac:dyDescent="0.2">
      <c r="A13" s="163">
        <v>4</v>
      </c>
      <c r="B13" s="160" t="s">
        <v>398</v>
      </c>
      <c r="C13" s="163">
        <v>0</v>
      </c>
      <c r="D13" s="178">
        <v>1</v>
      </c>
      <c r="E13" s="179">
        <v>0</v>
      </c>
      <c r="F13" s="180">
        <v>0</v>
      </c>
      <c r="G13" s="181"/>
      <c r="H13" s="182"/>
      <c r="I13" s="182"/>
      <c r="J13" s="164"/>
      <c r="K13" s="183"/>
      <c r="L13" s="164"/>
      <c r="M13" s="184"/>
      <c r="N13" s="181"/>
      <c r="O13" s="181"/>
      <c r="P13" s="181"/>
    </row>
    <row r="14" spans="1:16" s="185" customFormat="1" ht="12.75" customHeight="1" x14ac:dyDescent="0.2">
      <c r="A14" s="163">
        <v>5</v>
      </c>
      <c r="B14" s="160" t="s">
        <v>219</v>
      </c>
      <c r="C14" s="163">
        <v>1</v>
      </c>
      <c r="D14" s="178">
        <v>1</v>
      </c>
      <c r="E14" s="179">
        <v>7</v>
      </c>
      <c r="F14" s="180">
        <v>10953.106366286775</v>
      </c>
      <c r="G14" s="181"/>
      <c r="H14" s="182"/>
      <c r="I14" s="182"/>
      <c r="J14" s="164"/>
      <c r="K14" s="183"/>
      <c r="L14" s="186"/>
      <c r="M14" s="184"/>
      <c r="N14" s="181"/>
      <c r="O14" s="181"/>
      <c r="P14" s="181"/>
    </row>
    <row r="15" spans="1:16" s="185" customFormat="1" ht="12.75" customHeight="1" x14ac:dyDescent="0.2">
      <c r="A15" s="163">
        <v>6</v>
      </c>
      <c r="B15" s="160" t="s">
        <v>399</v>
      </c>
      <c r="C15" s="163">
        <v>0</v>
      </c>
      <c r="D15" s="178">
        <v>1</v>
      </c>
      <c r="E15" s="179">
        <v>0</v>
      </c>
      <c r="F15" s="180">
        <v>0</v>
      </c>
      <c r="G15" s="181"/>
      <c r="H15" s="182"/>
      <c r="I15" s="182"/>
      <c r="J15" s="164"/>
      <c r="K15" s="183"/>
      <c r="L15" s="187"/>
      <c r="M15" s="184"/>
      <c r="N15" s="181"/>
      <c r="O15" s="181"/>
      <c r="P15" s="181"/>
    </row>
    <row r="16" spans="1:16" s="185" customFormat="1" ht="12.75" customHeight="1" x14ac:dyDescent="0.2">
      <c r="A16" s="163">
        <v>7</v>
      </c>
      <c r="B16" s="160" t="s">
        <v>224</v>
      </c>
      <c r="C16" s="163">
        <v>1</v>
      </c>
      <c r="D16" s="178">
        <v>1</v>
      </c>
      <c r="E16" s="179">
        <v>6</v>
      </c>
      <c r="F16" s="180">
        <v>10387.05662420382</v>
      </c>
      <c r="G16" s="181"/>
      <c r="H16" s="182"/>
      <c r="I16" s="182"/>
      <c r="J16" s="164"/>
      <c r="K16" s="183"/>
      <c r="L16" s="186"/>
      <c r="M16" s="184"/>
      <c r="N16" s="181"/>
      <c r="O16" s="181"/>
      <c r="P16" s="181"/>
    </row>
    <row r="17" spans="1:16" s="185" customFormat="1" ht="12.75" customHeight="1" x14ac:dyDescent="0.2">
      <c r="A17" s="163">
        <v>8</v>
      </c>
      <c r="B17" s="160" t="s">
        <v>208</v>
      </c>
      <c r="C17" s="163">
        <v>1</v>
      </c>
      <c r="D17" s="178">
        <v>1</v>
      </c>
      <c r="E17" s="179">
        <v>8</v>
      </c>
      <c r="F17" s="180">
        <v>10822.200162748646</v>
      </c>
      <c r="G17" s="181"/>
      <c r="H17" s="182"/>
      <c r="I17" s="182"/>
      <c r="J17" s="164"/>
      <c r="K17" s="183"/>
      <c r="L17" s="164"/>
      <c r="M17" s="184"/>
      <c r="N17" s="181"/>
      <c r="O17" s="181"/>
      <c r="P17" s="181"/>
    </row>
    <row r="18" spans="1:16" s="185" customFormat="1" ht="12.75" customHeight="1" x14ac:dyDescent="0.2">
      <c r="A18" s="163">
        <v>9</v>
      </c>
      <c r="B18" s="160" t="s">
        <v>108</v>
      </c>
      <c r="C18" s="163">
        <v>1</v>
      </c>
      <c r="D18" s="178">
        <v>1.083</v>
      </c>
      <c r="E18" s="179">
        <v>2</v>
      </c>
      <c r="F18" s="180">
        <v>10430.084590823428</v>
      </c>
      <c r="G18" s="181"/>
      <c r="H18" s="182"/>
      <c r="I18" s="182"/>
      <c r="J18" s="164"/>
      <c r="K18" s="183"/>
      <c r="L18" s="164"/>
      <c r="M18" s="184"/>
      <c r="N18" s="181"/>
      <c r="O18" s="181"/>
      <c r="P18" s="181"/>
    </row>
    <row r="19" spans="1:16" s="185" customFormat="1" ht="12.75" customHeight="1" x14ac:dyDescent="0.2">
      <c r="A19" s="163">
        <v>10</v>
      </c>
      <c r="B19" s="160" t="s">
        <v>99</v>
      </c>
      <c r="C19" s="163">
        <v>1</v>
      </c>
      <c r="D19" s="178">
        <v>1.0349999999999999</v>
      </c>
      <c r="E19" s="179">
        <v>2</v>
      </c>
      <c r="F19" s="180">
        <v>10026.437449628347</v>
      </c>
      <c r="G19" s="181"/>
      <c r="H19" s="182"/>
      <c r="I19" s="182"/>
      <c r="J19" s="164"/>
      <c r="K19" s="183"/>
      <c r="L19" s="164"/>
      <c r="M19" s="184"/>
      <c r="N19" s="181"/>
      <c r="O19" s="181"/>
      <c r="P19" s="181"/>
    </row>
    <row r="20" spans="1:16" s="185" customFormat="1" ht="12.75" customHeight="1" x14ac:dyDescent="0.2">
      <c r="A20" s="163">
        <v>11</v>
      </c>
      <c r="B20" s="160" t="s">
        <v>400</v>
      </c>
      <c r="C20" s="163">
        <v>0</v>
      </c>
      <c r="D20" s="178">
        <v>1</v>
      </c>
      <c r="E20" s="179">
        <v>0</v>
      </c>
      <c r="F20" s="180">
        <v>0</v>
      </c>
      <c r="G20" s="181"/>
      <c r="H20" s="182"/>
      <c r="I20" s="182"/>
      <c r="J20" s="164"/>
      <c r="K20" s="183"/>
      <c r="L20" s="164"/>
      <c r="M20" s="184"/>
      <c r="N20" s="181"/>
      <c r="O20" s="181"/>
      <c r="P20" s="181"/>
    </row>
    <row r="21" spans="1:16" s="185" customFormat="1" ht="12.75" customHeight="1" x14ac:dyDescent="0.2">
      <c r="A21" s="163">
        <v>12</v>
      </c>
      <c r="B21" s="160" t="s">
        <v>401</v>
      </c>
      <c r="C21" s="163">
        <v>0</v>
      </c>
      <c r="D21" s="178">
        <v>1</v>
      </c>
      <c r="E21" s="179">
        <v>0</v>
      </c>
      <c r="F21" s="180">
        <v>0</v>
      </c>
      <c r="G21" s="181"/>
      <c r="H21" s="182"/>
      <c r="I21" s="182"/>
      <c r="J21" s="164"/>
      <c r="K21" s="183"/>
      <c r="L21" s="164"/>
      <c r="M21" s="184"/>
      <c r="N21" s="181"/>
      <c r="O21" s="181"/>
      <c r="P21" s="181"/>
    </row>
    <row r="22" spans="1:16" s="185" customFormat="1" ht="12.75" customHeight="1" x14ac:dyDescent="0.2">
      <c r="A22" s="163">
        <v>13</v>
      </c>
      <c r="B22" s="160" t="s">
        <v>402</v>
      </c>
      <c r="C22" s="163">
        <v>0</v>
      </c>
      <c r="D22" s="178">
        <v>1</v>
      </c>
      <c r="E22" s="179">
        <v>0</v>
      </c>
      <c r="F22" s="180">
        <v>15590.788666666665</v>
      </c>
      <c r="G22" s="181"/>
      <c r="H22" s="182"/>
      <c r="I22" s="182"/>
      <c r="J22" s="164"/>
      <c r="K22" s="183"/>
      <c r="L22" s="164"/>
      <c r="M22" s="184"/>
      <c r="N22" s="181"/>
      <c r="O22" s="181"/>
      <c r="P22" s="181"/>
    </row>
    <row r="23" spans="1:16" s="185" customFormat="1" ht="12.75" customHeight="1" x14ac:dyDescent="0.2">
      <c r="A23" s="163">
        <v>14</v>
      </c>
      <c r="B23" s="160" t="s">
        <v>83</v>
      </c>
      <c r="C23" s="163">
        <v>1</v>
      </c>
      <c r="D23" s="178">
        <v>1.018</v>
      </c>
      <c r="E23" s="179">
        <v>3</v>
      </c>
      <c r="F23" s="180">
        <v>10207.180083820223</v>
      </c>
      <c r="G23" s="181"/>
      <c r="H23" s="182"/>
      <c r="I23" s="182"/>
      <c r="J23" s="164"/>
      <c r="K23" s="183"/>
      <c r="L23" s="164"/>
      <c r="M23" s="184"/>
      <c r="N23" s="181"/>
      <c r="O23" s="181"/>
      <c r="P23" s="181"/>
    </row>
    <row r="24" spans="1:16" s="185" customFormat="1" ht="12.75" customHeight="1" x14ac:dyDescent="0.2">
      <c r="A24" s="163">
        <v>15</v>
      </c>
      <c r="B24" s="160" t="s">
        <v>403</v>
      </c>
      <c r="C24" s="163">
        <v>0</v>
      </c>
      <c r="D24" s="178">
        <v>1</v>
      </c>
      <c r="E24" s="179">
        <v>0</v>
      </c>
      <c r="F24" s="180">
        <v>13837.16</v>
      </c>
      <c r="G24" s="181"/>
      <c r="H24" s="182"/>
      <c r="I24" s="182"/>
      <c r="J24" s="164"/>
      <c r="K24" s="183"/>
      <c r="L24" s="164"/>
      <c r="M24" s="184"/>
      <c r="N24" s="181"/>
      <c r="O24" s="181"/>
      <c r="P24" s="181"/>
    </row>
    <row r="25" spans="1:16" s="185" customFormat="1" ht="12.75" customHeight="1" x14ac:dyDescent="0.2">
      <c r="A25" s="163">
        <v>16</v>
      </c>
      <c r="B25" s="160" t="s">
        <v>187</v>
      </c>
      <c r="C25" s="163">
        <v>1</v>
      </c>
      <c r="D25" s="178">
        <v>1</v>
      </c>
      <c r="E25" s="179">
        <v>7</v>
      </c>
      <c r="F25" s="180">
        <v>11564.065731262874</v>
      </c>
      <c r="G25" s="181"/>
      <c r="H25" s="182"/>
      <c r="I25" s="182"/>
      <c r="J25" s="164"/>
      <c r="K25" s="183"/>
      <c r="L25" s="164"/>
      <c r="M25" s="184"/>
      <c r="N25" s="181"/>
      <c r="O25" s="181"/>
      <c r="P25" s="181"/>
    </row>
    <row r="26" spans="1:16" s="185" customFormat="1" ht="12.75" customHeight="1" x14ac:dyDescent="0.2">
      <c r="A26" s="163">
        <v>17</v>
      </c>
      <c r="B26" s="160" t="s">
        <v>177</v>
      </c>
      <c r="C26" s="163">
        <v>1</v>
      </c>
      <c r="D26" s="178">
        <v>1</v>
      </c>
      <c r="E26" s="179">
        <v>5</v>
      </c>
      <c r="F26" s="180">
        <v>10289.430773547094</v>
      </c>
      <c r="G26" s="181"/>
      <c r="H26" s="182"/>
      <c r="I26" s="182"/>
      <c r="J26" s="164"/>
      <c r="K26" s="183"/>
      <c r="L26" s="164"/>
      <c r="M26" s="184"/>
      <c r="N26" s="181"/>
      <c r="O26" s="181"/>
      <c r="P26" s="181"/>
    </row>
    <row r="27" spans="1:16" s="185" customFormat="1" ht="12.75" customHeight="1" x14ac:dyDescent="0.2">
      <c r="A27" s="163">
        <v>18</v>
      </c>
      <c r="B27" s="160" t="s">
        <v>188</v>
      </c>
      <c r="C27" s="163">
        <v>1</v>
      </c>
      <c r="D27" s="178">
        <v>1</v>
      </c>
      <c r="E27" s="179">
        <v>9</v>
      </c>
      <c r="F27" s="180">
        <v>11040.81823529412</v>
      </c>
      <c r="G27" s="181"/>
      <c r="H27" s="182"/>
      <c r="I27" s="182"/>
      <c r="J27" s="164"/>
      <c r="K27" s="183"/>
      <c r="L27" s="164"/>
      <c r="M27" s="184"/>
      <c r="N27" s="181"/>
      <c r="O27" s="181"/>
      <c r="P27" s="181"/>
    </row>
    <row r="28" spans="1:16" s="185" customFormat="1" ht="12.75" customHeight="1" x14ac:dyDescent="0.2">
      <c r="A28" s="163">
        <v>19</v>
      </c>
      <c r="B28" s="160" t="s">
        <v>404</v>
      </c>
      <c r="C28" s="163">
        <v>0</v>
      </c>
      <c r="D28" s="178">
        <v>1</v>
      </c>
      <c r="E28" s="179">
        <v>0</v>
      </c>
      <c r="F28" s="180">
        <v>0</v>
      </c>
      <c r="G28" s="181"/>
      <c r="H28" s="182"/>
      <c r="I28" s="182"/>
      <c r="J28" s="164"/>
      <c r="K28" s="183"/>
      <c r="L28" s="164"/>
      <c r="M28" s="184"/>
      <c r="N28" s="181"/>
      <c r="O28" s="181"/>
      <c r="P28" s="181"/>
    </row>
    <row r="29" spans="1:16" s="185" customFormat="1" ht="12.75" customHeight="1" x14ac:dyDescent="0.2">
      <c r="A29" s="163">
        <v>20</v>
      </c>
      <c r="B29" s="160" t="s">
        <v>142</v>
      </c>
      <c r="C29" s="163">
        <v>1</v>
      </c>
      <c r="D29" s="178">
        <v>1</v>
      </c>
      <c r="E29" s="179">
        <v>8</v>
      </c>
      <c r="F29" s="180">
        <v>11020.794423357667</v>
      </c>
      <c r="G29" s="181"/>
      <c r="H29" s="182"/>
      <c r="I29" s="182"/>
      <c r="J29" s="164"/>
      <c r="K29" s="183"/>
      <c r="L29" s="164"/>
      <c r="M29" s="184"/>
      <c r="N29" s="181"/>
      <c r="O29" s="181"/>
      <c r="P29" s="181"/>
    </row>
    <row r="30" spans="1:16" s="185" customFormat="1" ht="12.75" customHeight="1" x14ac:dyDescent="0.2">
      <c r="A30" s="163">
        <v>21</v>
      </c>
      <c r="B30" s="160" t="s">
        <v>405</v>
      </c>
      <c r="C30" s="163">
        <v>0</v>
      </c>
      <c r="D30" s="178">
        <v>1</v>
      </c>
      <c r="E30" s="179">
        <v>0</v>
      </c>
      <c r="F30" s="180">
        <v>0</v>
      </c>
      <c r="G30" s="181"/>
      <c r="H30" s="182"/>
      <c r="I30" s="182"/>
      <c r="J30" s="164"/>
      <c r="K30" s="183"/>
      <c r="L30" s="164"/>
      <c r="M30" s="184"/>
      <c r="N30" s="181"/>
      <c r="O30" s="181"/>
      <c r="P30" s="181"/>
    </row>
    <row r="31" spans="1:16" s="185" customFormat="1" ht="12.75" customHeight="1" x14ac:dyDescent="0.2">
      <c r="A31" s="163">
        <v>22</v>
      </c>
      <c r="B31" s="160" t="s">
        <v>406</v>
      </c>
      <c r="C31" s="163">
        <v>0</v>
      </c>
      <c r="D31" s="178">
        <v>1</v>
      </c>
      <c r="E31" s="179">
        <v>0</v>
      </c>
      <c r="F31" s="180">
        <v>15860.577692307688</v>
      </c>
      <c r="G31" s="181"/>
      <c r="H31" s="182"/>
      <c r="I31" s="182"/>
      <c r="J31" s="164"/>
      <c r="K31" s="183"/>
      <c r="L31" s="164"/>
      <c r="M31" s="184"/>
      <c r="N31" s="181"/>
      <c r="O31" s="181"/>
      <c r="P31" s="181"/>
    </row>
    <row r="32" spans="1:16" s="185" customFormat="1" ht="12.75" customHeight="1" x14ac:dyDescent="0.2">
      <c r="A32" s="163">
        <v>23</v>
      </c>
      <c r="B32" s="160" t="s">
        <v>407</v>
      </c>
      <c r="C32" s="163">
        <v>1</v>
      </c>
      <c r="D32" s="178">
        <v>1.079</v>
      </c>
      <c r="E32" s="179">
        <v>2</v>
      </c>
      <c r="F32" s="180">
        <v>10489.32201792559</v>
      </c>
      <c r="G32" s="181"/>
      <c r="H32" s="182"/>
      <c r="I32" s="182"/>
      <c r="J32" s="164"/>
      <c r="K32" s="183"/>
      <c r="L32" s="164"/>
      <c r="M32" s="184"/>
      <c r="N32" s="181"/>
      <c r="O32" s="181"/>
      <c r="P32" s="181"/>
    </row>
    <row r="33" spans="1:16" s="185" customFormat="1" ht="12.75" customHeight="1" x14ac:dyDescent="0.2">
      <c r="A33" s="163">
        <v>24</v>
      </c>
      <c r="B33" s="160" t="s">
        <v>252</v>
      </c>
      <c r="C33" s="163">
        <v>1</v>
      </c>
      <c r="D33" s="178">
        <v>1</v>
      </c>
      <c r="E33" s="179">
        <v>5</v>
      </c>
      <c r="F33" s="180">
        <v>10180.473540955632</v>
      </c>
      <c r="G33" s="181"/>
      <c r="H33" s="182"/>
      <c r="I33" s="182"/>
      <c r="J33" s="164"/>
      <c r="K33" s="183"/>
      <c r="L33" s="164"/>
      <c r="M33" s="184"/>
      <c r="N33" s="181"/>
      <c r="O33" s="181"/>
      <c r="P33" s="181"/>
    </row>
    <row r="34" spans="1:16" s="185" customFormat="1" ht="12.75" customHeight="1" x14ac:dyDescent="0.2">
      <c r="A34" s="163">
        <v>25</v>
      </c>
      <c r="B34" s="160" t="s">
        <v>120</v>
      </c>
      <c r="C34" s="163">
        <v>1</v>
      </c>
      <c r="D34" s="178">
        <v>1</v>
      </c>
      <c r="E34" s="179">
        <v>5</v>
      </c>
      <c r="F34" s="180">
        <v>10232.887776824033</v>
      </c>
      <c r="G34" s="181"/>
      <c r="H34" s="182"/>
      <c r="I34" s="182"/>
      <c r="J34" s="164"/>
      <c r="K34" s="183"/>
      <c r="L34" s="164"/>
      <c r="M34" s="184"/>
      <c r="N34" s="181"/>
      <c r="O34" s="181"/>
      <c r="P34" s="181"/>
    </row>
    <row r="35" spans="1:16" s="185" customFormat="1" ht="12.75" customHeight="1" x14ac:dyDescent="0.2">
      <c r="A35" s="163">
        <v>26</v>
      </c>
      <c r="B35" s="160" t="s">
        <v>100</v>
      </c>
      <c r="C35" s="163">
        <v>1</v>
      </c>
      <c r="D35" s="178">
        <v>1.036</v>
      </c>
      <c r="E35" s="179">
        <v>2</v>
      </c>
      <c r="F35" s="180">
        <v>10140.955316408199</v>
      </c>
      <c r="G35" s="181"/>
      <c r="H35" s="182"/>
      <c r="I35" s="182"/>
      <c r="J35" s="164"/>
      <c r="K35" s="183"/>
      <c r="L35" s="164"/>
      <c r="M35" s="184"/>
      <c r="N35" s="181"/>
      <c r="O35" s="181"/>
      <c r="P35" s="181"/>
    </row>
    <row r="36" spans="1:16" s="185" customFormat="1" ht="12.75" customHeight="1" x14ac:dyDescent="0.2">
      <c r="A36" s="163">
        <v>27</v>
      </c>
      <c r="B36" s="160" t="s">
        <v>408</v>
      </c>
      <c r="C36" s="163">
        <v>1</v>
      </c>
      <c r="D36" s="178">
        <v>1</v>
      </c>
      <c r="E36" s="179">
        <v>5</v>
      </c>
      <c r="F36" s="180">
        <v>9743.8789276485768</v>
      </c>
      <c r="G36" s="181"/>
      <c r="H36" s="182"/>
      <c r="I36" s="182"/>
      <c r="J36" s="164"/>
      <c r="K36" s="183"/>
      <c r="L36" s="164"/>
      <c r="M36" s="184"/>
      <c r="N36" s="181"/>
      <c r="O36" s="181"/>
      <c r="P36" s="181"/>
    </row>
    <row r="37" spans="1:16" s="185" customFormat="1" ht="12.75" customHeight="1" x14ac:dyDescent="0.2">
      <c r="A37" s="163">
        <v>28</v>
      </c>
      <c r="B37" s="160" t="s">
        <v>364</v>
      </c>
      <c r="C37" s="163">
        <v>1</v>
      </c>
      <c r="D37" s="178">
        <v>1.024</v>
      </c>
      <c r="E37" s="179">
        <v>5</v>
      </c>
      <c r="F37" s="180">
        <v>10312.274608805032</v>
      </c>
      <c r="G37" s="181"/>
      <c r="H37" s="182"/>
      <c r="I37" s="182"/>
      <c r="J37" s="164"/>
      <c r="K37" s="183"/>
      <c r="L37" s="164"/>
      <c r="M37" s="184"/>
      <c r="N37" s="181"/>
      <c r="O37" s="181"/>
      <c r="P37" s="181"/>
    </row>
    <row r="38" spans="1:16" s="185" customFormat="1" ht="12.75" customHeight="1" x14ac:dyDescent="0.2">
      <c r="A38" s="163">
        <v>29</v>
      </c>
      <c r="B38" s="160" t="s">
        <v>409</v>
      </c>
      <c r="C38" s="163">
        <v>0</v>
      </c>
      <c r="D38" s="178">
        <v>1</v>
      </c>
      <c r="E38" s="179">
        <v>0</v>
      </c>
      <c r="F38" s="180">
        <v>0</v>
      </c>
      <c r="G38" s="181"/>
      <c r="H38" s="182"/>
      <c r="I38" s="182"/>
      <c r="J38" s="164"/>
      <c r="K38" s="183"/>
      <c r="L38" s="164"/>
      <c r="M38" s="184"/>
      <c r="N38" s="181"/>
      <c r="O38" s="181"/>
      <c r="P38" s="181"/>
    </row>
    <row r="39" spans="1:16" s="185" customFormat="1" ht="12.75" customHeight="1" x14ac:dyDescent="0.2">
      <c r="A39" s="163">
        <v>30</v>
      </c>
      <c r="B39" s="160" t="s">
        <v>115</v>
      </c>
      <c r="C39" s="163">
        <v>1</v>
      </c>
      <c r="D39" s="178">
        <v>1</v>
      </c>
      <c r="E39" s="179">
        <v>6</v>
      </c>
      <c r="F39" s="180">
        <v>10570.794427012277</v>
      </c>
      <c r="G39" s="181"/>
      <c r="H39" s="182"/>
      <c r="I39" s="182"/>
      <c r="J39" s="164"/>
      <c r="K39" s="183"/>
      <c r="L39" s="164"/>
      <c r="M39" s="184"/>
      <c r="N39" s="181"/>
      <c r="O39" s="181"/>
      <c r="P39" s="181"/>
    </row>
    <row r="40" spans="1:16" s="185" customFormat="1" ht="12.75" customHeight="1" x14ac:dyDescent="0.2">
      <c r="A40" s="163">
        <v>31</v>
      </c>
      <c r="B40" s="160" t="s">
        <v>101</v>
      </c>
      <c r="C40" s="163">
        <v>1</v>
      </c>
      <c r="D40" s="178">
        <v>1.012</v>
      </c>
      <c r="E40" s="179">
        <v>4</v>
      </c>
      <c r="F40" s="180">
        <v>10181.285842491858</v>
      </c>
      <c r="G40" s="181"/>
      <c r="H40" s="182"/>
      <c r="I40" s="182"/>
      <c r="J40" s="164"/>
      <c r="K40" s="183"/>
      <c r="L40" s="164"/>
      <c r="M40" s="184"/>
      <c r="N40" s="181"/>
      <c r="O40" s="181"/>
      <c r="P40" s="181"/>
    </row>
    <row r="41" spans="1:16" s="185" customFormat="1" ht="12.75" customHeight="1" x14ac:dyDescent="0.2">
      <c r="A41" s="163">
        <v>32</v>
      </c>
      <c r="B41" s="160" t="s">
        <v>410</v>
      </c>
      <c r="C41" s="163">
        <v>0</v>
      </c>
      <c r="D41" s="178">
        <v>1</v>
      </c>
      <c r="E41" s="179">
        <v>0</v>
      </c>
      <c r="F41" s="180">
        <v>15152.3815</v>
      </c>
      <c r="G41" s="181"/>
      <c r="H41" s="182"/>
      <c r="I41" s="182"/>
      <c r="J41" s="164"/>
      <c r="K41" s="183"/>
      <c r="L41" s="164"/>
      <c r="M41" s="184"/>
      <c r="N41" s="181"/>
      <c r="O41" s="181"/>
      <c r="P41" s="181"/>
    </row>
    <row r="42" spans="1:16" s="185" customFormat="1" ht="12.75" customHeight="1" x14ac:dyDescent="0.2">
      <c r="A42" s="163">
        <v>33</v>
      </c>
      <c r="B42" s="160" t="s">
        <v>411</v>
      </c>
      <c r="C42" s="163">
        <v>0</v>
      </c>
      <c r="D42" s="178">
        <v>1</v>
      </c>
      <c r="E42" s="179">
        <v>0</v>
      </c>
      <c r="F42" s="180">
        <v>13837.16</v>
      </c>
      <c r="G42" s="181"/>
      <c r="H42" s="182"/>
      <c r="I42" s="182"/>
      <c r="J42" s="164"/>
      <c r="K42" s="183"/>
      <c r="L42" s="164"/>
      <c r="M42" s="184"/>
      <c r="N42" s="181"/>
      <c r="O42" s="181"/>
      <c r="P42" s="181"/>
    </row>
    <row r="43" spans="1:16" s="185" customFormat="1" ht="12.75" customHeight="1" x14ac:dyDescent="0.2">
      <c r="A43" s="163">
        <v>34</v>
      </c>
      <c r="B43" s="160" t="s">
        <v>412</v>
      </c>
      <c r="C43" s="163">
        <v>0</v>
      </c>
      <c r="D43" s="178">
        <v>1.038</v>
      </c>
      <c r="E43" s="179">
        <v>0</v>
      </c>
      <c r="F43" s="180">
        <v>14264.24656</v>
      </c>
      <c r="G43" s="181"/>
      <c r="H43" s="182"/>
      <c r="I43" s="182"/>
      <c r="J43" s="164"/>
      <c r="K43" s="183"/>
      <c r="L43" s="164"/>
      <c r="M43" s="184"/>
      <c r="N43" s="181"/>
      <c r="O43" s="181"/>
      <c r="P43" s="181"/>
    </row>
    <row r="44" spans="1:16" s="185" customFormat="1" ht="12.75" customHeight="1" x14ac:dyDescent="0.2">
      <c r="A44" s="163">
        <v>35</v>
      </c>
      <c r="B44" s="160" t="s">
        <v>22</v>
      </c>
      <c r="C44" s="163">
        <v>1</v>
      </c>
      <c r="D44" s="178">
        <v>1.0780000000000001</v>
      </c>
      <c r="E44" s="179">
        <v>10</v>
      </c>
      <c r="F44" s="180">
        <v>13362.677682002233</v>
      </c>
      <c r="G44" s="181"/>
      <c r="H44" s="182"/>
      <c r="I44" s="182"/>
      <c r="J44" s="164"/>
      <c r="K44" s="183"/>
      <c r="L44" s="164"/>
      <c r="M44" s="184"/>
      <c r="N44" s="181"/>
      <c r="O44" s="181"/>
      <c r="P44" s="181"/>
    </row>
    <row r="45" spans="1:16" s="185" customFormat="1" ht="12.75" customHeight="1" x14ac:dyDescent="0.2">
      <c r="A45" s="163">
        <v>36</v>
      </c>
      <c r="B45" s="160" t="s">
        <v>143</v>
      </c>
      <c r="C45" s="163">
        <v>1</v>
      </c>
      <c r="D45" s="178">
        <v>1</v>
      </c>
      <c r="E45" s="179">
        <v>6</v>
      </c>
      <c r="F45" s="180">
        <v>10485.172860647694</v>
      </c>
      <c r="G45" s="181"/>
      <c r="H45" s="182"/>
      <c r="I45" s="182"/>
      <c r="J45" s="164"/>
      <c r="K45" s="183"/>
      <c r="L45" s="164"/>
      <c r="M45" s="184"/>
      <c r="N45" s="181"/>
      <c r="O45" s="181"/>
      <c r="P45" s="181"/>
    </row>
    <row r="46" spans="1:16" s="185" customFormat="1" ht="12.75" customHeight="1" x14ac:dyDescent="0.2">
      <c r="A46" s="163">
        <v>37</v>
      </c>
      <c r="B46" s="160" t="s">
        <v>413</v>
      </c>
      <c r="C46" s="163">
        <v>0</v>
      </c>
      <c r="D46" s="178">
        <v>1.125</v>
      </c>
      <c r="E46" s="179">
        <v>0</v>
      </c>
      <c r="F46" s="180">
        <v>15242.050000000001</v>
      </c>
      <c r="G46" s="181"/>
      <c r="H46" s="182"/>
      <c r="I46" s="182"/>
      <c r="J46" s="164"/>
      <c r="K46" s="183"/>
      <c r="L46" s="164"/>
      <c r="M46" s="184"/>
      <c r="N46" s="181"/>
      <c r="O46" s="181"/>
      <c r="P46" s="181"/>
    </row>
    <row r="47" spans="1:16" s="185" customFormat="1" ht="12.75" customHeight="1" x14ac:dyDescent="0.2">
      <c r="A47" s="163">
        <v>38</v>
      </c>
      <c r="B47" s="160" t="s">
        <v>414</v>
      </c>
      <c r="C47" s="163">
        <v>1</v>
      </c>
      <c r="D47" s="178">
        <v>1.036</v>
      </c>
      <c r="E47" s="179">
        <v>1</v>
      </c>
      <c r="F47" s="180">
        <v>9453.43310840909</v>
      </c>
      <c r="G47" s="181"/>
      <c r="H47" s="182"/>
      <c r="I47" s="182"/>
      <c r="J47" s="164"/>
      <c r="K47" s="183"/>
      <c r="L47" s="164"/>
      <c r="M47" s="184"/>
      <c r="N47" s="181"/>
      <c r="O47" s="181"/>
      <c r="P47" s="181"/>
    </row>
    <row r="48" spans="1:16" s="185" customFormat="1" ht="12.75" customHeight="1" x14ac:dyDescent="0.2">
      <c r="A48" s="163">
        <v>39</v>
      </c>
      <c r="B48" s="160" t="s">
        <v>415</v>
      </c>
      <c r="C48" s="163">
        <v>1</v>
      </c>
      <c r="D48" s="178">
        <v>1</v>
      </c>
      <c r="E48" s="179">
        <v>2</v>
      </c>
      <c r="F48" s="180">
        <v>9986.5197202797208</v>
      </c>
      <c r="G48" s="181"/>
      <c r="H48" s="182"/>
      <c r="I48" s="182"/>
      <c r="J48" s="164"/>
      <c r="K48" s="183"/>
      <c r="L48" s="164"/>
      <c r="M48" s="184"/>
      <c r="N48" s="181"/>
      <c r="O48" s="181"/>
      <c r="P48" s="181"/>
    </row>
    <row r="49" spans="1:16" s="185" customFormat="1" ht="12.75" customHeight="1" x14ac:dyDescent="0.2">
      <c r="A49" s="163">
        <v>40</v>
      </c>
      <c r="B49" s="160" t="s">
        <v>95</v>
      </c>
      <c r="C49" s="163">
        <v>1</v>
      </c>
      <c r="D49" s="178">
        <v>1.042</v>
      </c>
      <c r="E49" s="179">
        <v>5</v>
      </c>
      <c r="F49" s="180">
        <v>10631.419344501584</v>
      </c>
      <c r="G49" s="181"/>
      <c r="H49" s="182"/>
      <c r="I49" s="182"/>
      <c r="J49" s="164"/>
      <c r="K49" s="183"/>
      <c r="L49" s="164"/>
      <c r="M49" s="184"/>
      <c r="N49" s="181"/>
      <c r="O49" s="181"/>
      <c r="P49" s="181"/>
    </row>
    <row r="50" spans="1:16" s="185" customFormat="1" ht="12.75" customHeight="1" x14ac:dyDescent="0.2">
      <c r="A50" s="163">
        <v>41</v>
      </c>
      <c r="B50" s="160" t="s">
        <v>416</v>
      </c>
      <c r="C50" s="163">
        <v>1</v>
      </c>
      <c r="D50" s="178">
        <v>1</v>
      </c>
      <c r="E50" s="179">
        <v>6</v>
      </c>
      <c r="F50" s="180">
        <v>10221.586624472575</v>
      </c>
      <c r="G50" s="181"/>
      <c r="H50" s="182"/>
      <c r="I50" s="182"/>
      <c r="J50" s="164"/>
      <c r="K50" s="183"/>
      <c r="L50" s="164"/>
      <c r="M50" s="184"/>
      <c r="N50" s="181"/>
      <c r="O50" s="181"/>
      <c r="P50" s="181"/>
    </row>
    <row r="51" spans="1:16" s="185" customFormat="1" ht="12.75" customHeight="1" x14ac:dyDescent="0.2">
      <c r="A51" s="163">
        <v>42</v>
      </c>
      <c r="B51" s="160" t="s">
        <v>417</v>
      </c>
      <c r="C51" s="163">
        <v>0</v>
      </c>
      <c r="D51" s="178">
        <v>1</v>
      </c>
      <c r="E51" s="179">
        <v>0</v>
      </c>
      <c r="F51" s="180">
        <v>13837.159999999996</v>
      </c>
      <c r="G51" s="181"/>
      <c r="H51" s="182"/>
      <c r="I51" s="182"/>
      <c r="J51" s="164"/>
      <c r="K51" s="183"/>
      <c r="L51" s="164"/>
      <c r="M51" s="184"/>
      <c r="N51" s="181"/>
      <c r="O51" s="181"/>
      <c r="P51" s="181"/>
    </row>
    <row r="52" spans="1:16" s="185" customFormat="1" ht="12.75" customHeight="1" x14ac:dyDescent="0.2">
      <c r="A52" s="163">
        <v>43</v>
      </c>
      <c r="B52" s="160" t="s">
        <v>330</v>
      </c>
      <c r="C52" s="163">
        <v>1</v>
      </c>
      <c r="D52" s="178">
        <v>1</v>
      </c>
      <c r="E52" s="179">
        <v>4</v>
      </c>
      <c r="F52" s="180">
        <v>9806.6703787878778</v>
      </c>
      <c r="G52" s="181"/>
      <c r="H52" s="182"/>
      <c r="I52" s="182"/>
      <c r="J52" s="164"/>
      <c r="K52" s="183"/>
      <c r="L52" s="164"/>
      <c r="M52" s="184"/>
      <c r="N52" s="181"/>
      <c r="O52" s="181"/>
      <c r="P52" s="181"/>
    </row>
    <row r="53" spans="1:16" s="185" customFormat="1" ht="12.75" customHeight="1" x14ac:dyDescent="0.2">
      <c r="A53" s="163">
        <v>44</v>
      </c>
      <c r="B53" s="160" t="s">
        <v>35</v>
      </c>
      <c r="C53" s="163">
        <v>1</v>
      </c>
      <c r="D53" s="178">
        <v>1</v>
      </c>
      <c r="E53" s="179">
        <v>10</v>
      </c>
      <c r="F53" s="180">
        <v>12284.372571797174</v>
      </c>
      <c r="G53" s="181"/>
      <c r="H53" s="182"/>
      <c r="I53" s="182"/>
      <c r="J53" s="164"/>
      <c r="K53" s="183"/>
      <c r="L53" s="164"/>
      <c r="M53" s="184"/>
      <c r="N53" s="181"/>
      <c r="O53" s="181"/>
      <c r="P53" s="181"/>
    </row>
    <row r="54" spans="1:16" s="185" customFormat="1" ht="12.75" customHeight="1" x14ac:dyDescent="0.2">
      <c r="A54" s="163">
        <v>45</v>
      </c>
      <c r="B54" s="160" t="s">
        <v>331</v>
      </c>
      <c r="C54" s="163">
        <v>1</v>
      </c>
      <c r="D54" s="178">
        <v>1</v>
      </c>
      <c r="E54" s="179">
        <v>8</v>
      </c>
      <c r="F54" s="180">
        <v>10363.597142857145</v>
      </c>
      <c r="G54" s="181"/>
      <c r="H54" s="182"/>
      <c r="I54" s="182"/>
      <c r="J54" s="164"/>
      <c r="K54" s="183"/>
      <c r="L54" s="164"/>
      <c r="M54" s="184"/>
      <c r="N54" s="181"/>
      <c r="O54" s="181"/>
      <c r="P54" s="181"/>
    </row>
    <row r="55" spans="1:16" s="185" customFormat="1" ht="12.75" customHeight="1" x14ac:dyDescent="0.2">
      <c r="A55" s="163">
        <v>46</v>
      </c>
      <c r="B55" s="160" t="s">
        <v>36</v>
      </c>
      <c r="C55" s="163">
        <v>1</v>
      </c>
      <c r="D55" s="178">
        <v>1.0489999999999999</v>
      </c>
      <c r="E55" s="179">
        <v>2</v>
      </c>
      <c r="F55" s="180">
        <v>10386.124905016961</v>
      </c>
      <c r="G55" s="181"/>
      <c r="H55" s="182"/>
      <c r="I55" s="182"/>
      <c r="J55" s="164"/>
      <c r="K55" s="183"/>
      <c r="L55" s="164"/>
      <c r="M55" s="184"/>
      <c r="N55" s="181"/>
      <c r="O55" s="181"/>
      <c r="P55" s="181"/>
    </row>
    <row r="56" spans="1:16" s="185" customFormat="1" ht="12.75" customHeight="1" x14ac:dyDescent="0.2">
      <c r="A56" s="163">
        <v>47</v>
      </c>
      <c r="B56" s="160" t="s">
        <v>418</v>
      </c>
      <c r="C56" s="163">
        <v>0</v>
      </c>
      <c r="D56" s="178">
        <v>1</v>
      </c>
      <c r="E56" s="179">
        <v>0</v>
      </c>
      <c r="F56" s="180">
        <v>13837.16</v>
      </c>
      <c r="G56" s="181"/>
      <c r="H56" s="182"/>
      <c r="I56" s="182"/>
      <c r="J56" s="164"/>
      <c r="K56" s="183"/>
      <c r="L56" s="164"/>
      <c r="M56" s="184"/>
      <c r="N56" s="181"/>
      <c r="O56" s="181"/>
      <c r="P56" s="181"/>
    </row>
    <row r="57" spans="1:16" s="185" customFormat="1" ht="12.75" customHeight="1" x14ac:dyDescent="0.2">
      <c r="A57" s="163">
        <v>48</v>
      </c>
      <c r="B57" s="160" t="s">
        <v>152</v>
      </c>
      <c r="C57" s="163">
        <v>1</v>
      </c>
      <c r="D57" s="178">
        <v>1.0900000000000001</v>
      </c>
      <c r="E57" s="179">
        <v>3</v>
      </c>
      <c r="F57" s="180">
        <v>10652.607528019325</v>
      </c>
      <c r="G57" s="181"/>
      <c r="H57" s="182"/>
      <c r="I57" s="182"/>
      <c r="J57" s="164"/>
      <c r="K57" s="183"/>
      <c r="L57" s="164"/>
      <c r="M57" s="184"/>
      <c r="N57" s="181"/>
      <c r="O57" s="181"/>
      <c r="P57" s="181"/>
    </row>
    <row r="58" spans="1:16" s="185" customFormat="1" ht="12.75" customHeight="1" x14ac:dyDescent="0.2">
      <c r="A58" s="163">
        <v>49</v>
      </c>
      <c r="B58" s="160" t="s">
        <v>96</v>
      </c>
      <c r="C58" s="163">
        <v>1</v>
      </c>
      <c r="D58" s="178">
        <v>1.095</v>
      </c>
      <c r="E58" s="179">
        <v>7</v>
      </c>
      <c r="F58" s="180">
        <v>12065.782334362619</v>
      </c>
      <c r="G58" s="181"/>
      <c r="H58" s="182"/>
      <c r="I58" s="182"/>
      <c r="J58" s="164"/>
      <c r="K58" s="183"/>
      <c r="L58" s="164"/>
      <c r="M58" s="184"/>
      <c r="N58" s="181"/>
      <c r="O58" s="181"/>
      <c r="P58" s="181"/>
    </row>
    <row r="59" spans="1:16" s="185" customFormat="1" ht="12.75" customHeight="1" x14ac:dyDescent="0.2">
      <c r="A59" s="163">
        <v>50</v>
      </c>
      <c r="B59" s="160" t="s">
        <v>112</v>
      </c>
      <c r="C59" s="163">
        <v>1</v>
      </c>
      <c r="D59" s="178">
        <v>1.0609999999999999</v>
      </c>
      <c r="E59" s="179">
        <v>3</v>
      </c>
      <c r="F59" s="180">
        <v>10507.816296890631</v>
      </c>
      <c r="G59" s="181"/>
      <c r="H59" s="182"/>
      <c r="I59" s="182"/>
      <c r="J59" s="164"/>
      <c r="K59" s="183"/>
      <c r="L59" s="164"/>
      <c r="M59" s="184"/>
      <c r="N59" s="181"/>
      <c r="O59" s="181"/>
      <c r="P59" s="181"/>
    </row>
    <row r="60" spans="1:16" s="185" customFormat="1" ht="12.75" customHeight="1" x14ac:dyDescent="0.2">
      <c r="A60" s="163">
        <v>51</v>
      </c>
      <c r="B60" s="160" t="s">
        <v>365</v>
      </c>
      <c r="C60" s="163">
        <v>1</v>
      </c>
      <c r="D60" s="178">
        <v>1.056</v>
      </c>
      <c r="E60" s="179">
        <v>1</v>
      </c>
      <c r="F60" s="180">
        <v>9559.8378146782616</v>
      </c>
      <c r="G60" s="181"/>
      <c r="H60" s="182"/>
      <c r="I60" s="182"/>
      <c r="J60" s="164"/>
      <c r="K60" s="183"/>
      <c r="L60" s="164"/>
      <c r="M60" s="184"/>
      <c r="N60" s="181"/>
      <c r="O60" s="181"/>
      <c r="P60" s="181"/>
    </row>
    <row r="61" spans="1:16" s="185" customFormat="1" ht="12.75" customHeight="1" x14ac:dyDescent="0.2">
      <c r="A61" s="163">
        <v>52</v>
      </c>
      <c r="B61" s="160" t="s">
        <v>268</v>
      </c>
      <c r="C61" s="163">
        <v>1</v>
      </c>
      <c r="D61" s="178">
        <v>1.026</v>
      </c>
      <c r="E61" s="179">
        <v>6</v>
      </c>
      <c r="F61" s="180">
        <v>10594.477340436682</v>
      </c>
      <c r="G61" s="181"/>
      <c r="H61" s="182"/>
      <c r="I61" s="182"/>
      <c r="J61" s="164"/>
      <c r="K61" s="183"/>
      <c r="L61" s="164"/>
      <c r="M61" s="184"/>
      <c r="N61" s="181"/>
      <c r="O61" s="181"/>
      <c r="P61" s="181"/>
    </row>
    <row r="62" spans="1:16" s="185" customFormat="1" ht="12.75" customHeight="1" x14ac:dyDescent="0.2">
      <c r="A62" s="163">
        <v>53</v>
      </c>
      <c r="B62" s="160" t="s">
        <v>419</v>
      </c>
      <c r="C62" s="163">
        <v>0</v>
      </c>
      <c r="D62" s="178">
        <v>1</v>
      </c>
      <c r="E62" s="179">
        <v>0</v>
      </c>
      <c r="F62" s="180">
        <v>16228.471818181819</v>
      </c>
      <c r="G62" s="181"/>
      <c r="H62" s="182"/>
      <c r="I62" s="182"/>
      <c r="J62" s="164"/>
      <c r="K62" s="183"/>
      <c r="L62" s="164"/>
      <c r="M62" s="184"/>
      <c r="N62" s="181"/>
      <c r="O62" s="181"/>
      <c r="P62" s="181"/>
    </row>
    <row r="63" spans="1:16" s="185" customFormat="1" ht="12.75" customHeight="1" x14ac:dyDescent="0.2">
      <c r="A63" s="163">
        <v>54</v>
      </c>
      <c r="B63" s="160" t="s">
        <v>420</v>
      </c>
      <c r="C63" s="163">
        <v>0</v>
      </c>
      <c r="D63" s="178">
        <v>1</v>
      </c>
      <c r="E63" s="179">
        <v>0</v>
      </c>
      <c r="F63" s="180">
        <v>13837.159999999998</v>
      </c>
      <c r="G63" s="181"/>
      <c r="H63" s="182"/>
      <c r="I63" s="182"/>
      <c r="J63" s="164"/>
      <c r="K63" s="183"/>
      <c r="L63" s="164"/>
      <c r="M63" s="184"/>
      <c r="N63" s="181"/>
      <c r="O63" s="181"/>
      <c r="P63" s="181"/>
    </row>
    <row r="64" spans="1:16" s="185" customFormat="1" ht="12.75" customHeight="1" x14ac:dyDescent="0.2">
      <c r="A64" s="163">
        <v>55</v>
      </c>
      <c r="B64" s="160" t="s">
        <v>421</v>
      </c>
      <c r="C64" s="163">
        <v>0</v>
      </c>
      <c r="D64" s="178">
        <v>1</v>
      </c>
      <c r="E64" s="179">
        <v>0</v>
      </c>
      <c r="F64" s="180">
        <v>0</v>
      </c>
      <c r="G64" s="181"/>
      <c r="H64" s="182"/>
      <c r="I64" s="182"/>
      <c r="J64" s="164"/>
      <c r="K64" s="183"/>
      <c r="L64" s="164"/>
      <c r="M64" s="184"/>
      <c r="N64" s="181"/>
      <c r="O64" s="181"/>
      <c r="P64" s="181"/>
    </row>
    <row r="65" spans="1:16" s="185" customFormat="1" ht="12.75" customHeight="1" x14ac:dyDescent="0.2">
      <c r="A65" s="163">
        <v>56</v>
      </c>
      <c r="B65" s="160" t="s">
        <v>153</v>
      </c>
      <c r="C65" s="163">
        <v>1</v>
      </c>
      <c r="D65" s="178">
        <v>1.002</v>
      </c>
      <c r="E65" s="179">
        <v>3</v>
      </c>
      <c r="F65" s="180">
        <v>9986.1853672477428</v>
      </c>
      <c r="G65" s="181"/>
      <c r="H65" s="182"/>
      <c r="I65" s="182"/>
      <c r="J65" s="164"/>
      <c r="K65" s="183"/>
      <c r="L65" s="164"/>
      <c r="M65" s="184"/>
      <c r="N65" s="181"/>
      <c r="O65" s="181"/>
      <c r="P65" s="181"/>
    </row>
    <row r="66" spans="1:16" s="185" customFormat="1" ht="12.75" customHeight="1" x14ac:dyDescent="0.2">
      <c r="A66" s="163">
        <v>57</v>
      </c>
      <c r="B66" s="160" t="s">
        <v>23</v>
      </c>
      <c r="C66" s="163">
        <v>1</v>
      </c>
      <c r="D66" s="178">
        <v>1.034</v>
      </c>
      <c r="E66" s="179">
        <v>10</v>
      </c>
      <c r="F66" s="180">
        <v>13137.504749174874</v>
      </c>
      <c r="G66" s="181"/>
      <c r="H66" s="182"/>
      <c r="I66" s="182"/>
      <c r="J66" s="164"/>
      <c r="K66" s="183"/>
      <c r="L66" s="164"/>
      <c r="M66" s="184"/>
      <c r="N66" s="181"/>
      <c r="O66" s="181"/>
      <c r="P66" s="181"/>
    </row>
    <row r="67" spans="1:16" s="185" customFormat="1" ht="12.75" customHeight="1" x14ac:dyDescent="0.2">
      <c r="A67" s="163">
        <v>58</v>
      </c>
      <c r="B67" s="160" t="s">
        <v>422</v>
      </c>
      <c r="C67" s="163">
        <v>0</v>
      </c>
      <c r="D67" s="178">
        <v>1</v>
      </c>
      <c r="E67" s="179">
        <v>0</v>
      </c>
      <c r="F67" s="180">
        <v>0</v>
      </c>
      <c r="G67" s="181"/>
      <c r="H67" s="182"/>
      <c r="I67" s="182"/>
      <c r="J67" s="164"/>
      <c r="K67" s="183"/>
      <c r="L67" s="164"/>
      <c r="M67" s="184"/>
      <c r="N67" s="181"/>
      <c r="O67" s="181"/>
      <c r="P67" s="181"/>
    </row>
    <row r="68" spans="1:16" s="185" customFormat="1" ht="12.75" customHeight="1" x14ac:dyDescent="0.2">
      <c r="A68" s="163">
        <v>59</v>
      </c>
      <c r="B68" s="160" t="s">
        <v>423</v>
      </c>
      <c r="C68" s="163">
        <v>0</v>
      </c>
      <c r="D68" s="178">
        <v>1</v>
      </c>
      <c r="E68" s="179">
        <v>0</v>
      </c>
      <c r="F68" s="180">
        <v>13837.16</v>
      </c>
      <c r="G68" s="181"/>
      <c r="H68" s="182"/>
      <c r="I68" s="182"/>
      <c r="J68" s="164"/>
      <c r="K68" s="183"/>
      <c r="L68" s="164"/>
      <c r="M68" s="184"/>
      <c r="N68" s="181"/>
      <c r="O68" s="181"/>
      <c r="P68" s="181"/>
    </row>
    <row r="69" spans="1:16" s="185" customFormat="1" ht="12.75" customHeight="1" x14ac:dyDescent="0.2">
      <c r="A69" s="163">
        <v>60</v>
      </c>
      <c r="B69" s="160" t="s">
        <v>424</v>
      </c>
      <c r="C69" s="163">
        <v>0</v>
      </c>
      <c r="D69" s="178">
        <v>1</v>
      </c>
      <c r="E69" s="179">
        <v>0</v>
      </c>
      <c r="F69" s="180">
        <v>15384.479411764707</v>
      </c>
      <c r="G69" s="181"/>
      <c r="H69" s="182"/>
      <c r="I69" s="182"/>
      <c r="J69" s="164"/>
      <c r="K69" s="183"/>
      <c r="L69" s="164"/>
      <c r="M69" s="184"/>
      <c r="N69" s="181"/>
      <c r="O69" s="181"/>
      <c r="P69" s="181"/>
    </row>
    <row r="70" spans="1:16" s="185" customFormat="1" ht="12.75" customHeight="1" x14ac:dyDescent="0.2">
      <c r="A70" s="163">
        <v>61</v>
      </c>
      <c r="B70" s="160" t="s">
        <v>170</v>
      </c>
      <c r="C70" s="163">
        <v>1</v>
      </c>
      <c r="D70" s="178">
        <v>1</v>
      </c>
      <c r="E70" s="179">
        <v>10</v>
      </c>
      <c r="F70" s="180">
        <v>12191.459040508957</v>
      </c>
      <c r="G70" s="181"/>
      <c r="H70" s="182"/>
      <c r="I70" s="182"/>
      <c r="J70" s="164"/>
      <c r="K70" s="183"/>
      <c r="L70" s="164"/>
      <c r="M70" s="184"/>
      <c r="N70" s="181"/>
      <c r="O70" s="181"/>
      <c r="P70" s="181"/>
    </row>
    <row r="71" spans="1:16" s="185" customFormat="1" ht="12.75" customHeight="1" x14ac:dyDescent="0.2">
      <c r="A71" s="163">
        <v>62</v>
      </c>
      <c r="B71" s="160" t="s">
        <v>425</v>
      </c>
      <c r="C71" s="163">
        <v>0</v>
      </c>
      <c r="D71" s="178">
        <v>1</v>
      </c>
      <c r="E71" s="179">
        <v>0</v>
      </c>
      <c r="F71" s="180">
        <v>0</v>
      </c>
      <c r="G71" s="181"/>
      <c r="H71" s="182"/>
      <c r="I71" s="182"/>
      <c r="J71" s="164"/>
      <c r="K71" s="183"/>
      <c r="L71" s="164"/>
      <c r="M71" s="184"/>
      <c r="N71" s="181"/>
      <c r="O71" s="181"/>
      <c r="P71" s="181"/>
    </row>
    <row r="72" spans="1:16" s="185" customFormat="1" ht="12.75" customHeight="1" x14ac:dyDescent="0.2">
      <c r="A72" s="163">
        <v>63</v>
      </c>
      <c r="B72" s="160" t="s">
        <v>65</v>
      </c>
      <c r="C72" s="163">
        <v>1</v>
      </c>
      <c r="D72" s="178">
        <v>1</v>
      </c>
      <c r="E72" s="179">
        <v>8</v>
      </c>
      <c r="F72" s="180">
        <v>10585.670153846153</v>
      </c>
      <c r="G72" s="181"/>
      <c r="H72" s="182"/>
      <c r="I72" s="182"/>
      <c r="J72" s="164"/>
      <c r="K72" s="183"/>
      <c r="L72" s="164"/>
      <c r="M72" s="184"/>
      <c r="N72" s="181"/>
      <c r="O72" s="181"/>
      <c r="P72" s="181"/>
    </row>
    <row r="73" spans="1:16" s="185" customFormat="1" ht="12.75" customHeight="1" x14ac:dyDescent="0.2">
      <c r="A73" s="163">
        <v>64</v>
      </c>
      <c r="B73" s="160" t="s">
        <v>121</v>
      </c>
      <c r="C73" s="163">
        <v>1</v>
      </c>
      <c r="D73" s="178">
        <v>1</v>
      </c>
      <c r="E73" s="179">
        <v>8</v>
      </c>
      <c r="F73" s="180">
        <v>11248.21943948413</v>
      </c>
      <c r="G73" s="181"/>
      <c r="H73" s="182"/>
      <c r="I73" s="182"/>
      <c r="J73" s="164"/>
      <c r="K73" s="183"/>
      <c r="L73" s="164"/>
      <c r="M73" s="184"/>
      <c r="N73" s="181"/>
      <c r="O73" s="181"/>
      <c r="P73" s="181"/>
    </row>
    <row r="74" spans="1:16" s="185" customFormat="1" ht="12.75" customHeight="1" x14ac:dyDescent="0.2">
      <c r="A74" s="163">
        <v>65</v>
      </c>
      <c r="B74" s="160" t="s">
        <v>288</v>
      </c>
      <c r="C74" s="163">
        <v>1</v>
      </c>
      <c r="D74" s="178">
        <v>1.028</v>
      </c>
      <c r="E74" s="179">
        <v>1</v>
      </c>
      <c r="F74" s="180">
        <v>9813.1575055865196</v>
      </c>
      <c r="G74" s="181"/>
      <c r="H74" s="182"/>
      <c r="I74" s="182"/>
      <c r="J74" s="164"/>
      <c r="K74" s="183"/>
      <c r="L74" s="164"/>
      <c r="M74" s="184"/>
      <c r="N74" s="181"/>
      <c r="O74" s="181"/>
      <c r="P74" s="181"/>
    </row>
    <row r="75" spans="1:16" s="185" customFormat="1" ht="12.75" customHeight="1" x14ac:dyDescent="0.2">
      <c r="A75" s="163">
        <v>66</v>
      </c>
      <c r="B75" s="160" t="s">
        <v>426</v>
      </c>
      <c r="C75" s="163">
        <v>0</v>
      </c>
      <c r="D75" s="178">
        <v>1</v>
      </c>
      <c r="E75" s="179">
        <v>0</v>
      </c>
      <c r="F75" s="180">
        <v>0</v>
      </c>
      <c r="G75" s="181"/>
      <c r="H75" s="182"/>
      <c r="I75" s="182"/>
      <c r="J75" s="164"/>
      <c r="K75" s="183"/>
      <c r="L75" s="164"/>
      <c r="M75" s="184"/>
      <c r="N75" s="181"/>
      <c r="O75" s="181"/>
      <c r="P75" s="181"/>
    </row>
    <row r="76" spans="1:16" s="185" customFormat="1" ht="12.75" customHeight="1" x14ac:dyDescent="0.2">
      <c r="A76" s="163">
        <v>67</v>
      </c>
      <c r="B76" s="160" t="s">
        <v>102</v>
      </c>
      <c r="C76" s="163">
        <v>1</v>
      </c>
      <c r="D76" s="178">
        <v>1.0569999999999999</v>
      </c>
      <c r="E76" s="179">
        <v>1</v>
      </c>
      <c r="F76" s="180">
        <v>9648.3015481634666</v>
      </c>
      <c r="G76" s="181"/>
      <c r="H76" s="182"/>
      <c r="I76" s="182"/>
      <c r="J76" s="164"/>
      <c r="K76" s="183"/>
      <c r="L76" s="164"/>
      <c r="M76" s="184"/>
      <c r="N76" s="181"/>
      <c r="O76" s="181"/>
      <c r="P76" s="181"/>
    </row>
    <row r="77" spans="1:16" s="185" customFormat="1" ht="12.75" customHeight="1" x14ac:dyDescent="0.2">
      <c r="A77" s="163">
        <v>68</v>
      </c>
      <c r="B77" s="160" t="s">
        <v>307</v>
      </c>
      <c r="C77" s="163">
        <v>1</v>
      </c>
      <c r="D77" s="178">
        <v>1</v>
      </c>
      <c r="E77" s="179">
        <v>7</v>
      </c>
      <c r="F77" s="180">
        <v>10458.300300000001</v>
      </c>
      <c r="G77" s="181"/>
      <c r="H77" s="182"/>
      <c r="I77" s="182"/>
      <c r="J77" s="164"/>
      <c r="K77" s="183"/>
      <c r="L77" s="164"/>
      <c r="M77" s="184"/>
      <c r="N77" s="181"/>
      <c r="O77" s="181"/>
      <c r="P77" s="181"/>
    </row>
    <row r="78" spans="1:16" s="185" customFormat="1" ht="12.75" customHeight="1" x14ac:dyDescent="0.2">
      <c r="A78" s="163">
        <v>69</v>
      </c>
      <c r="B78" s="160" t="s">
        <v>427</v>
      </c>
      <c r="C78" s="163">
        <v>0</v>
      </c>
      <c r="D78" s="178">
        <v>1</v>
      </c>
      <c r="E78" s="179">
        <v>0</v>
      </c>
      <c r="F78" s="180">
        <v>13837.16</v>
      </c>
      <c r="G78" s="181"/>
      <c r="H78" s="182"/>
      <c r="I78" s="182"/>
      <c r="J78" s="164"/>
      <c r="K78" s="183"/>
      <c r="L78" s="164"/>
      <c r="M78" s="184"/>
      <c r="N78" s="181"/>
      <c r="O78" s="181"/>
      <c r="P78" s="181"/>
    </row>
    <row r="79" spans="1:16" s="185" customFormat="1" ht="12.75" customHeight="1" x14ac:dyDescent="0.2">
      <c r="A79" s="163">
        <v>70</v>
      </c>
      <c r="B79" s="160" t="s">
        <v>428</v>
      </c>
      <c r="C79" s="163">
        <v>0</v>
      </c>
      <c r="D79" s="178">
        <v>1</v>
      </c>
      <c r="E79" s="179">
        <v>0</v>
      </c>
      <c r="F79" s="180">
        <v>15221.603684210524</v>
      </c>
      <c r="G79" s="181"/>
      <c r="H79" s="182"/>
      <c r="I79" s="182"/>
      <c r="J79" s="164"/>
      <c r="K79" s="183"/>
      <c r="L79" s="164"/>
      <c r="M79" s="184"/>
      <c r="N79" s="181"/>
      <c r="O79" s="181"/>
      <c r="P79" s="181"/>
    </row>
    <row r="80" spans="1:16" s="185" customFormat="1" ht="12.75" customHeight="1" x14ac:dyDescent="0.2">
      <c r="A80" s="163">
        <v>71</v>
      </c>
      <c r="B80" s="160" t="s">
        <v>24</v>
      </c>
      <c r="C80" s="163">
        <v>1</v>
      </c>
      <c r="D80" s="178">
        <v>1</v>
      </c>
      <c r="E80" s="179">
        <v>4</v>
      </c>
      <c r="F80" s="180">
        <v>10052.9479778157</v>
      </c>
      <c r="G80" s="181"/>
      <c r="H80" s="182"/>
      <c r="I80" s="182"/>
      <c r="J80" s="164"/>
      <c r="K80" s="183"/>
      <c r="L80" s="164"/>
      <c r="M80" s="184"/>
      <c r="N80" s="181"/>
      <c r="O80" s="181"/>
      <c r="P80" s="181"/>
    </row>
    <row r="81" spans="1:16" s="185" customFormat="1" ht="12.75" customHeight="1" x14ac:dyDescent="0.2">
      <c r="A81" s="163">
        <v>72</v>
      </c>
      <c r="B81" s="160" t="s">
        <v>18</v>
      </c>
      <c r="C81" s="163">
        <v>1</v>
      </c>
      <c r="D81" s="178">
        <v>1</v>
      </c>
      <c r="E81" s="179">
        <v>5</v>
      </c>
      <c r="F81" s="180">
        <v>10322.988293956045</v>
      </c>
      <c r="G81" s="181"/>
      <c r="H81" s="182"/>
      <c r="I81" s="182"/>
      <c r="J81" s="164"/>
      <c r="K81" s="183"/>
      <c r="L81" s="164"/>
      <c r="M81" s="184"/>
      <c r="N81" s="181"/>
      <c r="O81" s="181"/>
      <c r="P81" s="181"/>
    </row>
    <row r="82" spans="1:16" s="185" customFormat="1" ht="12.75" customHeight="1" x14ac:dyDescent="0.2">
      <c r="A82" s="163">
        <v>73</v>
      </c>
      <c r="B82" s="160" t="s">
        <v>37</v>
      </c>
      <c r="C82" s="163">
        <v>1</v>
      </c>
      <c r="D82" s="178">
        <v>1.0369999999999999</v>
      </c>
      <c r="E82" s="179">
        <v>5</v>
      </c>
      <c r="F82" s="180">
        <v>10755.2580295355</v>
      </c>
      <c r="G82" s="181"/>
      <c r="H82" s="182"/>
      <c r="I82" s="182"/>
      <c r="J82" s="164"/>
      <c r="K82" s="183"/>
      <c r="L82" s="164"/>
      <c r="M82" s="184"/>
      <c r="N82" s="181"/>
      <c r="O82" s="181"/>
      <c r="P82" s="181"/>
    </row>
    <row r="83" spans="1:16" s="185" customFormat="1" ht="12.75" customHeight="1" x14ac:dyDescent="0.2">
      <c r="A83" s="163">
        <v>74</v>
      </c>
      <c r="B83" s="160" t="s">
        <v>308</v>
      </c>
      <c r="C83" s="163">
        <v>1</v>
      </c>
      <c r="D83" s="178">
        <v>1</v>
      </c>
      <c r="E83" s="179">
        <v>6</v>
      </c>
      <c r="F83" s="180">
        <v>10031.563706070287</v>
      </c>
      <c r="G83" s="181"/>
      <c r="H83" s="182"/>
      <c r="I83" s="182"/>
      <c r="J83" s="164"/>
      <c r="K83" s="183"/>
      <c r="L83" s="164"/>
      <c r="M83" s="184"/>
      <c r="N83" s="181"/>
      <c r="O83" s="181"/>
      <c r="P83" s="181"/>
    </row>
    <row r="84" spans="1:16" s="185" customFormat="1" ht="12.75" customHeight="1" x14ac:dyDescent="0.2">
      <c r="A84" s="163">
        <v>75</v>
      </c>
      <c r="B84" s="160" t="s">
        <v>429</v>
      </c>
      <c r="C84" s="163">
        <v>0</v>
      </c>
      <c r="D84" s="178">
        <v>1</v>
      </c>
      <c r="E84" s="179">
        <v>0</v>
      </c>
      <c r="F84" s="180">
        <v>0</v>
      </c>
      <c r="G84" s="181"/>
      <c r="H84" s="182"/>
      <c r="I84" s="182"/>
      <c r="J84" s="164"/>
      <c r="K84" s="183"/>
      <c r="L84" s="164"/>
      <c r="M84" s="184"/>
      <c r="N84" s="181"/>
      <c r="O84" s="181"/>
      <c r="P84" s="181"/>
    </row>
    <row r="85" spans="1:16" s="185" customFormat="1" ht="12.75" customHeight="1" x14ac:dyDescent="0.2">
      <c r="A85" s="163">
        <v>76</v>
      </c>
      <c r="B85" s="160" t="s">
        <v>430</v>
      </c>
      <c r="C85" s="163">
        <v>0</v>
      </c>
      <c r="D85" s="178">
        <v>1</v>
      </c>
      <c r="E85" s="179">
        <v>0</v>
      </c>
      <c r="F85" s="180">
        <v>0</v>
      </c>
      <c r="G85" s="181"/>
      <c r="H85" s="182"/>
      <c r="I85" s="182"/>
      <c r="J85" s="164"/>
      <c r="K85" s="183"/>
      <c r="L85" s="164"/>
      <c r="M85" s="184"/>
      <c r="N85" s="181"/>
      <c r="O85" s="181"/>
      <c r="P85" s="181"/>
    </row>
    <row r="86" spans="1:16" s="185" customFormat="1" ht="12.75" customHeight="1" x14ac:dyDescent="0.2">
      <c r="A86" s="163">
        <v>77</v>
      </c>
      <c r="B86" s="160" t="s">
        <v>431</v>
      </c>
      <c r="C86" s="163">
        <v>1</v>
      </c>
      <c r="D86" s="178">
        <v>1</v>
      </c>
      <c r="E86" s="179">
        <v>4</v>
      </c>
      <c r="F86" s="180">
        <v>10074.228637071652</v>
      </c>
      <c r="G86" s="181"/>
      <c r="H86" s="182"/>
      <c r="I86" s="182"/>
      <c r="J86" s="164"/>
      <c r="K86" s="183"/>
      <c r="L86" s="164"/>
      <c r="M86" s="184"/>
      <c r="N86" s="181"/>
      <c r="O86" s="181"/>
      <c r="P86" s="181"/>
    </row>
    <row r="87" spans="1:16" s="185" customFormat="1" ht="12.75" customHeight="1" x14ac:dyDescent="0.2">
      <c r="A87" s="163">
        <v>78</v>
      </c>
      <c r="B87" s="160" t="s">
        <v>432</v>
      </c>
      <c r="C87" s="163">
        <v>1</v>
      </c>
      <c r="D87" s="178">
        <v>1.0429999999999999</v>
      </c>
      <c r="E87" s="179">
        <v>1</v>
      </c>
      <c r="F87" s="180">
        <v>9509.0461233811475</v>
      </c>
      <c r="G87" s="181"/>
      <c r="H87" s="182"/>
      <c r="I87" s="182"/>
      <c r="J87" s="164"/>
      <c r="K87" s="183"/>
      <c r="L87" s="164"/>
      <c r="M87" s="184"/>
      <c r="N87" s="181"/>
      <c r="O87" s="181"/>
      <c r="P87" s="181"/>
    </row>
    <row r="88" spans="1:16" s="185" customFormat="1" ht="12.75" customHeight="1" x14ac:dyDescent="0.2">
      <c r="A88" s="163">
        <v>79</v>
      </c>
      <c r="B88" s="160" t="s">
        <v>109</v>
      </c>
      <c r="C88" s="163">
        <v>1</v>
      </c>
      <c r="D88" s="178">
        <v>1</v>
      </c>
      <c r="E88" s="179">
        <v>5</v>
      </c>
      <c r="F88" s="180">
        <v>10291.429604063556</v>
      </c>
      <c r="G88" s="181"/>
      <c r="H88" s="182"/>
      <c r="I88" s="182"/>
      <c r="J88" s="164"/>
      <c r="K88" s="183"/>
      <c r="L88" s="164"/>
      <c r="M88" s="184"/>
      <c r="N88" s="181"/>
      <c r="O88" s="181"/>
      <c r="P88" s="181"/>
    </row>
    <row r="89" spans="1:16" s="185" customFormat="1" ht="12.75" customHeight="1" x14ac:dyDescent="0.2">
      <c r="A89" s="163">
        <v>80</v>
      </c>
      <c r="B89" s="160" t="s">
        <v>433</v>
      </c>
      <c r="C89" s="163">
        <v>0</v>
      </c>
      <c r="D89" s="178">
        <v>1</v>
      </c>
      <c r="E89" s="179">
        <v>0</v>
      </c>
      <c r="F89" s="180">
        <v>13837.16</v>
      </c>
      <c r="G89" s="181"/>
      <c r="H89" s="182"/>
      <c r="I89" s="182"/>
      <c r="J89" s="164"/>
      <c r="K89" s="183"/>
      <c r="L89" s="164"/>
      <c r="M89" s="184"/>
      <c r="N89" s="181"/>
      <c r="O89" s="181"/>
      <c r="P89" s="181"/>
    </row>
    <row r="90" spans="1:16" s="185" customFormat="1" ht="12.75" customHeight="1" x14ac:dyDescent="0.2">
      <c r="A90" s="163">
        <v>81</v>
      </c>
      <c r="B90" s="160" t="s">
        <v>434</v>
      </c>
      <c r="C90" s="163">
        <v>0</v>
      </c>
      <c r="D90" s="178">
        <v>1</v>
      </c>
      <c r="E90" s="179">
        <v>0</v>
      </c>
      <c r="F90" s="180">
        <v>13837.16</v>
      </c>
      <c r="G90" s="181"/>
      <c r="H90" s="182"/>
      <c r="I90" s="182"/>
      <c r="J90" s="164"/>
      <c r="K90" s="183"/>
      <c r="L90" s="164"/>
      <c r="M90" s="184"/>
      <c r="N90" s="181"/>
      <c r="O90" s="181"/>
      <c r="P90" s="181"/>
    </row>
    <row r="91" spans="1:16" s="185" customFormat="1" ht="12.75" customHeight="1" x14ac:dyDescent="0.2">
      <c r="A91" s="163">
        <v>82</v>
      </c>
      <c r="B91" s="160" t="s">
        <v>269</v>
      </c>
      <c r="C91" s="163">
        <v>1</v>
      </c>
      <c r="D91" s="178">
        <v>1.0329999999999999</v>
      </c>
      <c r="E91" s="179">
        <v>1</v>
      </c>
      <c r="F91" s="180">
        <v>9995.4794535064939</v>
      </c>
      <c r="G91" s="181"/>
      <c r="H91" s="182"/>
      <c r="I91" s="182"/>
      <c r="J91" s="164"/>
      <c r="K91" s="183"/>
      <c r="L91" s="164"/>
      <c r="M91" s="184"/>
      <c r="N91" s="181"/>
      <c r="O91" s="181"/>
      <c r="P91" s="181"/>
    </row>
    <row r="92" spans="1:16" s="185" customFormat="1" ht="12.75" customHeight="1" x14ac:dyDescent="0.2">
      <c r="A92" s="163">
        <v>83</v>
      </c>
      <c r="B92" s="160" t="s">
        <v>189</v>
      </c>
      <c r="C92" s="163">
        <v>1</v>
      </c>
      <c r="D92" s="178">
        <v>1</v>
      </c>
      <c r="E92" s="179">
        <v>4</v>
      </c>
      <c r="F92" s="180">
        <v>10118.062028323437</v>
      </c>
      <c r="G92" s="181"/>
      <c r="H92" s="182"/>
      <c r="I92" s="182"/>
      <c r="J92" s="164"/>
      <c r="K92" s="183"/>
      <c r="L92" s="164"/>
      <c r="M92" s="184"/>
      <c r="N92" s="181"/>
      <c r="O92" s="181"/>
      <c r="P92" s="181"/>
    </row>
    <row r="93" spans="1:16" s="185" customFormat="1" ht="12.75" customHeight="1" x14ac:dyDescent="0.2">
      <c r="A93" s="163">
        <v>84</v>
      </c>
      <c r="B93" s="160" t="s">
        <v>435</v>
      </c>
      <c r="C93" s="163">
        <v>0</v>
      </c>
      <c r="D93" s="178">
        <v>1</v>
      </c>
      <c r="E93" s="179">
        <v>0</v>
      </c>
      <c r="F93" s="180">
        <v>15481.186874999999</v>
      </c>
      <c r="G93" s="181"/>
      <c r="H93" s="182"/>
      <c r="I93" s="182"/>
      <c r="J93" s="164"/>
      <c r="K93" s="183"/>
      <c r="L93" s="164"/>
      <c r="M93" s="184"/>
      <c r="N93" s="181"/>
      <c r="O93" s="181"/>
      <c r="P93" s="181"/>
    </row>
    <row r="94" spans="1:16" s="185" customFormat="1" ht="12.75" customHeight="1" x14ac:dyDescent="0.2">
      <c r="A94" s="163">
        <v>85</v>
      </c>
      <c r="B94" s="160" t="s">
        <v>436</v>
      </c>
      <c r="C94" s="163">
        <v>1</v>
      </c>
      <c r="D94" s="178">
        <v>1</v>
      </c>
      <c r="E94" s="179">
        <v>7</v>
      </c>
      <c r="F94" s="180">
        <v>10317.6874566474</v>
      </c>
      <c r="G94" s="181"/>
      <c r="H94" s="182"/>
      <c r="I94" s="182"/>
      <c r="J94" s="164"/>
      <c r="K94" s="183"/>
      <c r="L94" s="164"/>
      <c r="M94" s="184"/>
      <c r="N94" s="181"/>
      <c r="O94" s="181"/>
      <c r="P94" s="181"/>
    </row>
    <row r="95" spans="1:16" s="185" customFormat="1" ht="12.75" customHeight="1" x14ac:dyDescent="0.2">
      <c r="A95" s="163">
        <v>86</v>
      </c>
      <c r="B95" s="160" t="s">
        <v>207</v>
      </c>
      <c r="C95" s="163">
        <v>1</v>
      </c>
      <c r="D95" s="178">
        <v>1</v>
      </c>
      <c r="E95" s="179">
        <v>7</v>
      </c>
      <c r="F95" s="180">
        <v>10881.291853146855</v>
      </c>
      <c r="G95" s="181"/>
      <c r="H95" s="182"/>
      <c r="I95" s="182"/>
      <c r="J95" s="164"/>
      <c r="K95" s="183"/>
      <c r="L95" s="164"/>
      <c r="M95" s="184"/>
      <c r="N95" s="181"/>
      <c r="O95" s="181"/>
      <c r="P95" s="181"/>
    </row>
    <row r="96" spans="1:16" s="185" customFormat="1" ht="12.75" customHeight="1" x14ac:dyDescent="0.2">
      <c r="A96" s="163">
        <v>87</v>
      </c>
      <c r="B96" s="160" t="s">
        <v>171</v>
      </c>
      <c r="C96" s="163">
        <v>1</v>
      </c>
      <c r="D96" s="178">
        <v>1</v>
      </c>
      <c r="E96" s="179">
        <v>4</v>
      </c>
      <c r="F96" s="180">
        <v>10256.118012560029</v>
      </c>
      <c r="G96" s="181"/>
      <c r="H96" s="182"/>
      <c r="I96" s="182"/>
      <c r="J96" s="164"/>
      <c r="K96" s="183"/>
      <c r="L96" s="164"/>
      <c r="M96" s="184"/>
      <c r="N96" s="181"/>
      <c r="O96" s="181"/>
      <c r="P96" s="181"/>
    </row>
    <row r="97" spans="1:16" s="185" customFormat="1" ht="12.75" customHeight="1" x14ac:dyDescent="0.2">
      <c r="A97" s="163">
        <v>88</v>
      </c>
      <c r="B97" s="160" t="s">
        <v>190</v>
      </c>
      <c r="C97" s="163">
        <v>1</v>
      </c>
      <c r="D97" s="178">
        <v>1</v>
      </c>
      <c r="E97" s="179">
        <v>3</v>
      </c>
      <c r="F97" s="180">
        <v>9967.4776608671636</v>
      </c>
      <c r="G97" s="181"/>
      <c r="H97" s="182"/>
      <c r="I97" s="182"/>
      <c r="J97" s="164"/>
      <c r="K97" s="183"/>
      <c r="L97" s="164"/>
      <c r="M97" s="184"/>
      <c r="N97" s="181"/>
      <c r="O97" s="181"/>
      <c r="P97" s="181"/>
    </row>
    <row r="98" spans="1:16" s="185" customFormat="1" ht="12.75" customHeight="1" x14ac:dyDescent="0.2">
      <c r="A98" s="163">
        <v>89</v>
      </c>
      <c r="B98" s="160" t="s">
        <v>236</v>
      </c>
      <c r="C98" s="163">
        <v>1</v>
      </c>
      <c r="D98" s="178">
        <v>1</v>
      </c>
      <c r="E98" s="179">
        <v>7</v>
      </c>
      <c r="F98" s="180">
        <v>10563.062000000002</v>
      </c>
      <c r="G98" s="181"/>
      <c r="H98" s="182"/>
      <c r="I98" s="182"/>
      <c r="J98" s="164"/>
      <c r="K98" s="183"/>
      <c r="L98" s="164"/>
      <c r="M98" s="184"/>
      <c r="N98" s="181"/>
      <c r="O98" s="181"/>
      <c r="P98" s="181"/>
    </row>
    <row r="99" spans="1:16" s="185" customFormat="1" ht="12.75" customHeight="1" x14ac:dyDescent="0.2">
      <c r="A99" s="163">
        <v>90</v>
      </c>
      <c r="B99" s="160" t="s">
        <v>437</v>
      </c>
      <c r="C99" s="163">
        <v>0</v>
      </c>
      <c r="D99" s="178">
        <v>1</v>
      </c>
      <c r="E99" s="179">
        <v>0</v>
      </c>
      <c r="F99" s="180">
        <v>0</v>
      </c>
      <c r="G99" s="181"/>
      <c r="H99" s="182"/>
      <c r="I99" s="182"/>
      <c r="J99" s="164"/>
      <c r="K99" s="183"/>
      <c r="L99" s="164"/>
      <c r="M99" s="184"/>
      <c r="N99" s="181"/>
      <c r="O99" s="181"/>
      <c r="P99" s="181"/>
    </row>
    <row r="100" spans="1:16" s="185" customFormat="1" ht="12.75" customHeight="1" x14ac:dyDescent="0.2">
      <c r="A100" s="163">
        <v>91</v>
      </c>
      <c r="B100" s="160" t="s">
        <v>52</v>
      </c>
      <c r="C100" s="163">
        <v>1</v>
      </c>
      <c r="D100" s="178">
        <v>1</v>
      </c>
      <c r="E100" s="179">
        <v>4</v>
      </c>
      <c r="F100" s="180">
        <v>9902.131025641027</v>
      </c>
      <c r="G100" s="181"/>
      <c r="H100" s="182"/>
      <c r="I100" s="182"/>
      <c r="J100" s="164"/>
      <c r="K100" s="183"/>
      <c r="L100" s="164"/>
      <c r="M100" s="184"/>
      <c r="N100" s="181"/>
      <c r="O100" s="181"/>
      <c r="P100" s="181"/>
    </row>
    <row r="101" spans="1:16" s="185" customFormat="1" ht="12.75" customHeight="1" x14ac:dyDescent="0.2">
      <c r="A101" s="163">
        <v>92</v>
      </c>
      <c r="B101" s="160" t="s">
        <v>438</v>
      </c>
      <c r="C101" s="163">
        <v>0</v>
      </c>
      <c r="D101" s="178">
        <v>1.0329999999999999</v>
      </c>
      <c r="E101" s="179">
        <v>0</v>
      </c>
      <c r="F101" s="180">
        <v>0</v>
      </c>
      <c r="G101" s="181"/>
      <c r="H101" s="182"/>
      <c r="I101" s="182"/>
      <c r="J101" s="164"/>
      <c r="K101" s="183"/>
      <c r="L101" s="164"/>
      <c r="M101" s="184"/>
      <c r="N101" s="181"/>
      <c r="O101" s="181"/>
      <c r="P101" s="181"/>
    </row>
    <row r="102" spans="1:16" s="185" customFormat="1" ht="12.75" customHeight="1" x14ac:dyDescent="0.2">
      <c r="A102" s="163">
        <v>93</v>
      </c>
      <c r="B102" s="160" t="s">
        <v>25</v>
      </c>
      <c r="C102" s="163">
        <v>1</v>
      </c>
      <c r="D102" s="178">
        <v>1.044</v>
      </c>
      <c r="E102" s="179">
        <v>10</v>
      </c>
      <c r="F102" s="180">
        <v>12450.756626890934</v>
      </c>
      <c r="G102" s="181"/>
      <c r="H102" s="182"/>
      <c r="I102" s="182"/>
      <c r="J102" s="164"/>
      <c r="K102" s="183"/>
      <c r="L102" s="164"/>
      <c r="M102" s="184"/>
      <c r="N102" s="181"/>
      <c r="O102" s="181"/>
      <c r="P102" s="181"/>
    </row>
    <row r="103" spans="1:16" s="185" customFormat="1" ht="12.75" customHeight="1" x14ac:dyDescent="0.2">
      <c r="A103" s="163">
        <v>94</v>
      </c>
      <c r="B103" s="160" t="s">
        <v>19</v>
      </c>
      <c r="C103" s="163">
        <v>1</v>
      </c>
      <c r="D103" s="178">
        <v>1</v>
      </c>
      <c r="E103" s="179">
        <v>8</v>
      </c>
      <c r="F103" s="180">
        <v>10766.286727373068</v>
      </c>
      <c r="G103" s="181"/>
      <c r="H103" s="182"/>
      <c r="I103" s="182"/>
      <c r="J103" s="164"/>
      <c r="K103" s="183"/>
      <c r="L103" s="164"/>
      <c r="M103" s="184"/>
      <c r="N103" s="181"/>
      <c r="O103" s="181"/>
      <c r="P103" s="181"/>
    </row>
    <row r="104" spans="1:16" s="185" customFormat="1" ht="12.75" customHeight="1" x14ac:dyDescent="0.2">
      <c r="A104" s="163">
        <v>95</v>
      </c>
      <c r="B104" s="160" t="s">
        <v>296</v>
      </c>
      <c r="C104" s="163">
        <v>1</v>
      </c>
      <c r="D104" s="178">
        <v>1</v>
      </c>
      <c r="E104" s="179">
        <v>10</v>
      </c>
      <c r="F104" s="180">
        <v>12631.596985026647</v>
      </c>
      <c r="G104" s="181"/>
      <c r="H104" s="182"/>
      <c r="I104" s="182"/>
      <c r="J104" s="164"/>
      <c r="K104" s="183"/>
      <c r="L104" s="164"/>
      <c r="M104" s="184"/>
      <c r="N104" s="181"/>
      <c r="O104" s="181"/>
      <c r="P104" s="181"/>
    </row>
    <row r="105" spans="1:16" s="185" customFormat="1" ht="12.75" customHeight="1" x14ac:dyDescent="0.2">
      <c r="A105" s="163">
        <v>96</v>
      </c>
      <c r="B105" s="160" t="s">
        <v>234</v>
      </c>
      <c r="C105" s="163">
        <v>1</v>
      </c>
      <c r="D105" s="178">
        <v>1</v>
      </c>
      <c r="E105" s="179">
        <v>7</v>
      </c>
      <c r="F105" s="180">
        <v>10952.118463350018</v>
      </c>
      <c r="G105" s="181"/>
      <c r="H105" s="182"/>
      <c r="I105" s="182"/>
      <c r="J105" s="164"/>
      <c r="K105" s="183"/>
      <c r="L105" s="164"/>
      <c r="M105" s="184"/>
      <c r="N105" s="181"/>
      <c r="O105" s="181"/>
      <c r="P105" s="181"/>
    </row>
    <row r="106" spans="1:16" s="185" customFormat="1" ht="12.75" customHeight="1" x14ac:dyDescent="0.2">
      <c r="A106" s="163">
        <v>97</v>
      </c>
      <c r="B106" s="160" t="s">
        <v>245</v>
      </c>
      <c r="C106" s="163">
        <v>1</v>
      </c>
      <c r="D106" s="178">
        <v>1</v>
      </c>
      <c r="E106" s="179">
        <v>10</v>
      </c>
      <c r="F106" s="180">
        <v>12093.439898240773</v>
      </c>
      <c r="G106" s="181"/>
      <c r="H106" s="182"/>
      <c r="I106" s="182"/>
      <c r="J106" s="164"/>
      <c r="K106" s="183"/>
      <c r="L106" s="164"/>
      <c r="M106" s="184"/>
      <c r="N106" s="181"/>
      <c r="O106" s="181"/>
      <c r="P106" s="181"/>
    </row>
    <row r="107" spans="1:16" s="185" customFormat="1" ht="12.75" customHeight="1" x14ac:dyDescent="0.2">
      <c r="A107" s="163">
        <v>98</v>
      </c>
      <c r="B107" s="160" t="s">
        <v>439</v>
      </c>
      <c r="C107" s="163">
        <v>1</v>
      </c>
      <c r="D107" s="178">
        <v>1</v>
      </c>
      <c r="E107" s="179">
        <v>7</v>
      </c>
      <c r="F107" s="180">
        <v>10270.894</v>
      </c>
      <c r="G107" s="181"/>
      <c r="H107" s="182"/>
      <c r="I107" s="182"/>
      <c r="J107" s="164"/>
      <c r="K107" s="183"/>
      <c r="L107" s="164"/>
      <c r="M107" s="184"/>
      <c r="N107" s="181"/>
      <c r="O107" s="181"/>
      <c r="P107" s="181"/>
    </row>
    <row r="108" spans="1:16" s="185" customFormat="1" ht="12.75" customHeight="1" x14ac:dyDescent="0.2">
      <c r="A108" s="163">
        <v>99</v>
      </c>
      <c r="B108" s="160" t="s">
        <v>186</v>
      </c>
      <c r="C108" s="163">
        <v>1</v>
      </c>
      <c r="D108" s="178">
        <v>1.054</v>
      </c>
      <c r="E108" s="179">
        <v>3</v>
      </c>
      <c r="F108" s="180">
        <v>10489.150662906624</v>
      </c>
      <c r="G108" s="181"/>
      <c r="H108" s="182"/>
      <c r="I108" s="182"/>
      <c r="J108" s="164"/>
      <c r="K108" s="183"/>
      <c r="L108" s="164"/>
      <c r="M108" s="184"/>
      <c r="N108" s="181"/>
      <c r="O108" s="181"/>
      <c r="P108" s="181"/>
    </row>
    <row r="109" spans="1:16" s="185" customFormat="1" ht="12.75" customHeight="1" x14ac:dyDescent="0.2">
      <c r="A109" s="163">
        <v>100</v>
      </c>
      <c r="B109" s="160" t="s">
        <v>79</v>
      </c>
      <c r="C109" s="163">
        <v>1</v>
      </c>
      <c r="D109" s="178">
        <v>1.0489999999999999</v>
      </c>
      <c r="E109" s="179">
        <v>8</v>
      </c>
      <c r="F109" s="180">
        <v>11702.677558601861</v>
      </c>
      <c r="G109" s="181"/>
      <c r="H109" s="182"/>
      <c r="I109" s="182"/>
      <c r="J109" s="164"/>
      <c r="K109" s="183"/>
      <c r="L109" s="164"/>
      <c r="M109" s="184"/>
      <c r="N109" s="181"/>
      <c r="O109" s="181"/>
      <c r="P109" s="181"/>
    </row>
    <row r="110" spans="1:16" s="185" customFormat="1" ht="12.75" customHeight="1" x14ac:dyDescent="0.2">
      <c r="A110" s="163">
        <v>101</v>
      </c>
      <c r="B110" s="160" t="s">
        <v>84</v>
      </c>
      <c r="C110" s="163">
        <v>1</v>
      </c>
      <c r="D110" s="178">
        <v>1.0529999999999999</v>
      </c>
      <c r="E110" s="179">
        <v>2</v>
      </c>
      <c r="F110" s="180">
        <v>10193.545552140467</v>
      </c>
      <c r="G110" s="181"/>
      <c r="H110" s="182"/>
      <c r="I110" s="182"/>
      <c r="J110" s="164"/>
      <c r="K110" s="183"/>
      <c r="L110" s="164"/>
      <c r="M110" s="184"/>
      <c r="N110" s="181"/>
      <c r="O110" s="181"/>
      <c r="P110" s="181"/>
    </row>
    <row r="111" spans="1:16" s="192" customFormat="1" ht="12.75" customHeight="1" x14ac:dyDescent="0.2">
      <c r="A111" s="188">
        <v>102</v>
      </c>
      <c r="B111" s="189" t="s">
        <v>440</v>
      </c>
      <c r="C111" s="188">
        <v>0</v>
      </c>
      <c r="D111" s="190">
        <v>1</v>
      </c>
      <c r="E111" s="191">
        <v>0</v>
      </c>
      <c r="F111" s="180">
        <v>15075.015529411763</v>
      </c>
      <c r="G111" s="181"/>
      <c r="H111" s="182"/>
      <c r="I111" s="182"/>
      <c r="J111" s="164"/>
      <c r="K111" s="183"/>
      <c r="L111" s="164"/>
      <c r="M111" s="184"/>
      <c r="N111" s="181"/>
      <c r="O111" s="181"/>
      <c r="P111" s="180"/>
    </row>
    <row r="112" spans="1:16" s="185" customFormat="1" ht="12.75" customHeight="1" x14ac:dyDescent="0.2">
      <c r="A112" s="163">
        <v>103</v>
      </c>
      <c r="B112" s="160" t="s">
        <v>246</v>
      </c>
      <c r="C112" s="163">
        <v>1</v>
      </c>
      <c r="D112" s="178">
        <v>1</v>
      </c>
      <c r="E112" s="179">
        <v>10</v>
      </c>
      <c r="F112" s="180">
        <v>11470.432583598727</v>
      </c>
      <c r="G112" s="181"/>
      <c r="H112" s="182"/>
      <c r="I112" s="182"/>
      <c r="J112" s="164"/>
      <c r="K112" s="183"/>
      <c r="L112" s="164"/>
      <c r="M112" s="184"/>
      <c r="N112" s="181"/>
      <c r="O112" s="181"/>
      <c r="P112" s="181"/>
    </row>
    <row r="113" spans="1:16" s="185" customFormat="1" ht="12.75" customHeight="1" x14ac:dyDescent="0.2">
      <c r="A113" s="163">
        <v>104</v>
      </c>
      <c r="B113" s="160" t="s">
        <v>441</v>
      </c>
      <c r="C113" s="163">
        <v>0</v>
      </c>
      <c r="D113" s="178">
        <v>1</v>
      </c>
      <c r="E113" s="179">
        <v>0</v>
      </c>
      <c r="F113" s="180">
        <v>0</v>
      </c>
      <c r="G113" s="181"/>
      <c r="H113" s="182"/>
      <c r="I113" s="182"/>
      <c r="J113" s="164"/>
      <c r="K113" s="183"/>
      <c r="L113" s="164"/>
      <c r="M113" s="184"/>
      <c r="N113" s="181"/>
      <c r="O113" s="181"/>
      <c r="P113" s="181"/>
    </row>
    <row r="114" spans="1:16" s="185" customFormat="1" ht="12.75" customHeight="1" x14ac:dyDescent="0.2">
      <c r="A114" s="163">
        <v>105</v>
      </c>
      <c r="B114" s="160" t="s">
        <v>264</v>
      </c>
      <c r="C114" s="163">
        <v>1</v>
      </c>
      <c r="D114" s="178">
        <v>1</v>
      </c>
      <c r="E114" s="179">
        <v>2</v>
      </c>
      <c r="F114" s="180">
        <v>9762.9457164291071</v>
      </c>
      <c r="G114" s="181"/>
      <c r="H114" s="182"/>
      <c r="I114" s="182"/>
      <c r="J114" s="164"/>
      <c r="K114" s="183"/>
      <c r="L114" s="164"/>
      <c r="M114" s="184"/>
      <c r="N114" s="181"/>
      <c r="O114" s="181"/>
      <c r="P114" s="181"/>
    </row>
    <row r="115" spans="1:16" s="185" customFormat="1" ht="12.75" customHeight="1" x14ac:dyDescent="0.2">
      <c r="A115" s="163">
        <v>106</v>
      </c>
      <c r="B115" s="160" t="s">
        <v>442</v>
      </c>
      <c r="C115" s="163">
        <v>0</v>
      </c>
      <c r="D115" s="178">
        <v>1</v>
      </c>
      <c r="E115" s="179">
        <v>0</v>
      </c>
      <c r="F115" s="180">
        <v>0</v>
      </c>
      <c r="G115" s="181"/>
      <c r="H115" s="182"/>
      <c r="I115" s="182"/>
      <c r="J115" s="164"/>
      <c r="K115" s="183"/>
      <c r="L115" s="164"/>
      <c r="M115" s="184"/>
      <c r="N115" s="181"/>
      <c r="O115" s="181"/>
      <c r="P115" s="181"/>
    </row>
    <row r="116" spans="1:16" s="185" customFormat="1" ht="12.75" customHeight="1" x14ac:dyDescent="0.2">
      <c r="A116" s="163">
        <v>107</v>
      </c>
      <c r="B116" s="160" t="s">
        <v>443</v>
      </c>
      <c r="C116" s="163">
        <v>1</v>
      </c>
      <c r="D116" s="178">
        <v>1.0389999999999999</v>
      </c>
      <c r="E116" s="179">
        <v>8</v>
      </c>
      <c r="F116" s="180">
        <v>11372.679910301034</v>
      </c>
      <c r="G116" s="181"/>
      <c r="H116" s="182"/>
      <c r="I116" s="182"/>
      <c r="J116" s="164"/>
      <c r="K116" s="183"/>
      <c r="L116" s="164"/>
      <c r="M116" s="184"/>
      <c r="N116" s="181"/>
      <c r="O116" s="181"/>
      <c r="P116" s="181"/>
    </row>
    <row r="117" spans="1:16" s="185" customFormat="1" ht="12.75" customHeight="1" x14ac:dyDescent="0.2">
      <c r="A117" s="163">
        <v>108</v>
      </c>
      <c r="B117" s="160" t="s">
        <v>444</v>
      </c>
      <c r="C117" s="163">
        <v>0</v>
      </c>
      <c r="D117" s="178">
        <v>1</v>
      </c>
      <c r="E117" s="179">
        <v>0</v>
      </c>
      <c r="F117" s="180">
        <v>13837.16</v>
      </c>
      <c r="G117" s="181"/>
      <c r="H117" s="182"/>
      <c r="I117" s="182"/>
      <c r="J117" s="164"/>
      <c r="K117" s="183"/>
      <c r="L117" s="164"/>
      <c r="M117" s="184"/>
      <c r="N117" s="181"/>
      <c r="O117" s="181"/>
      <c r="P117" s="181"/>
    </row>
    <row r="118" spans="1:16" s="185" customFormat="1" ht="12.75" customHeight="1" x14ac:dyDescent="0.2">
      <c r="A118" s="163">
        <v>109</v>
      </c>
      <c r="B118" s="160" t="s">
        <v>445</v>
      </c>
      <c r="C118" s="163">
        <v>0</v>
      </c>
      <c r="D118" s="178">
        <v>1</v>
      </c>
      <c r="E118" s="179">
        <v>0</v>
      </c>
      <c r="F118" s="180">
        <v>7537</v>
      </c>
      <c r="G118" s="181"/>
      <c r="H118" s="182"/>
      <c r="I118" s="182"/>
      <c r="J118" s="164"/>
      <c r="K118" s="183"/>
      <c r="L118" s="164"/>
      <c r="M118" s="184"/>
      <c r="N118" s="181"/>
      <c r="O118" s="181"/>
      <c r="P118" s="181"/>
    </row>
    <row r="119" spans="1:16" s="185" customFormat="1" ht="12.75" customHeight="1" x14ac:dyDescent="0.2">
      <c r="A119" s="163">
        <v>110</v>
      </c>
      <c r="B119" s="160" t="s">
        <v>122</v>
      </c>
      <c r="C119" s="163">
        <v>1</v>
      </c>
      <c r="D119" s="178">
        <v>1</v>
      </c>
      <c r="E119" s="179">
        <v>3</v>
      </c>
      <c r="F119" s="180">
        <v>9879.9745600513816</v>
      </c>
      <c r="G119" s="181"/>
      <c r="H119" s="182"/>
      <c r="I119" s="182"/>
      <c r="J119" s="164"/>
      <c r="K119" s="183"/>
      <c r="L119" s="164"/>
      <c r="M119" s="184"/>
      <c r="N119" s="181"/>
      <c r="O119" s="181"/>
      <c r="P119" s="181"/>
    </row>
    <row r="120" spans="1:16" s="185" customFormat="1" ht="12.75" customHeight="1" x14ac:dyDescent="0.2">
      <c r="A120" s="163">
        <v>111</v>
      </c>
      <c r="B120" s="160" t="s">
        <v>253</v>
      </c>
      <c r="C120" s="163">
        <v>1</v>
      </c>
      <c r="D120" s="178">
        <v>1</v>
      </c>
      <c r="E120" s="179">
        <v>6</v>
      </c>
      <c r="F120" s="180">
        <v>10505.774126074499</v>
      </c>
      <c r="G120" s="181"/>
      <c r="H120" s="182"/>
      <c r="I120" s="182"/>
      <c r="J120" s="164"/>
      <c r="K120" s="183"/>
      <c r="L120" s="164"/>
      <c r="M120" s="184"/>
      <c r="N120" s="181"/>
      <c r="O120" s="181"/>
      <c r="P120" s="181"/>
    </row>
    <row r="121" spans="1:16" s="185" customFormat="1" ht="12.75" customHeight="1" x14ac:dyDescent="0.2">
      <c r="A121" s="163">
        <v>112</v>
      </c>
      <c r="B121" s="160" t="s">
        <v>446</v>
      </c>
      <c r="C121" s="163">
        <v>0</v>
      </c>
      <c r="D121" s="178">
        <v>1</v>
      </c>
      <c r="E121" s="179">
        <v>0</v>
      </c>
      <c r="F121" s="180">
        <v>0</v>
      </c>
      <c r="G121" s="181"/>
      <c r="H121" s="182"/>
      <c r="I121" s="182"/>
      <c r="J121" s="164"/>
      <c r="K121" s="183"/>
      <c r="L121" s="164"/>
      <c r="M121" s="184"/>
      <c r="N121" s="181"/>
      <c r="O121" s="181"/>
      <c r="P121" s="181"/>
    </row>
    <row r="122" spans="1:16" s="185" customFormat="1" ht="12.75" customHeight="1" x14ac:dyDescent="0.2">
      <c r="A122" s="163">
        <v>113</v>
      </c>
      <c r="B122" s="160" t="s">
        <v>447</v>
      </c>
      <c r="C122" s="163">
        <v>0</v>
      </c>
      <c r="D122" s="178">
        <v>1</v>
      </c>
      <c r="E122" s="179">
        <v>0</v>
      </c>
      <c r="F122" s="180">
        <v>0</v>
      </c>
      <c r="G122" s="181"/>
      <c r="H122" s="182"/>
      <c r="I122" s="182"/>
      <c r="J122" s="164"/>
      <c r="K122" s="183"/>
      <c r="L122" s="164"/>
      <c r="M122" s="184"/>
      <c r="N122" s="181"/>
      <c r="O122" s="181"/>
      <c r="P122" s="181"/>
    </row>
    <row r="123" spans="1:16" s="185" customFormat="1" ht="12.75" customHeight="1" x14ac:dyDescent="0.2">
      <c r="A123" s="163">
        <v>114</v>
      </c>
      <c r="B123" s="160" t="s">
        <v>51</v>
      </c>
      <c r="C123" s="163">
        <v>1</v>
      </c>
      <c r="D123" s="178">
        <v>1</v>
      </c>
      <c r="E123" s="179">
        <v>9</v>
      </c>
      <c r="F123" s="180">
        <v>11183.614359879031</v>
      </c>
      <c r="G123" s="181"/>
      <c r="H123" s="182"/>
      <c r="I123" s="182"/>
      <c r="J123" s="164"/>
      <c r="K123" s="183"/>
      <c r="L123" s="164"/>
      <c r="M123" s="184"/>
      <c r="N123" s="181"/>
      <c r="O123" s="181"/>
      <c r="P123" s="181"/>
    </row>
    <row r="124" spans="1:16" s="185" customFormat="1" ht="12.75" customHeight="1" x14ac:dyDescent="0.2">
      <c r="A124" s="163">
        <v>115</v>
      </c>
      <c r="B124" s="160" t="s">
        <v>448</v>
      </c>
      <c r="C124" s="163">
        <v>0</v>
      </c>
      <c r="D124" s="178">
        <v>1</v>
      </c>
      <c r="E124" s="179">
        <v>0</v>
      </c>
      <c r="F124" s="180">
        <v>0</v>
      </c>
      <c r="G124" s="181"/>
      <c r="H124" s="182"/>
      <c r="I124" s="182"/>
      <c r="J124" s="164"/>
      <c r="K124" s="183"/>
      <c r="L124" s="164"/>
      <c r="M124" s="184"/>
      <c r="N124" s="181"/>
      <c r="O124" s="181"/>
      <c r="P124" s="181"/>
    </row>
    <row r="125" spans="1:16" s="185" customFormat="1" ht="12.75" customHeight="1" x14ac:dyDescent="0.2">
      <c r="A125" s="163">
        <v>116</v>
      </c>
      <c r="B125" s="160" t="s">
        <v>449</v>
      </c>
      <c r="C125" s="163">
        <v>0</v>
      </c>
      <c r="D125" s="178">
        <v>1</v>
      </c>
      <c r="E125" s="179">
        <v>0</v>
      </c>
      <c r="F125" s="180">
        <v>15860.577692307688</v>
      </c>
      <c r="G125" s="181"/>
      <c r="H125" s="182"/>
      <c r="I125" s="182"/>
      <c r="J125" s="164"/>
      <c r="K125" s="183"/>
      <c r="L125" s="164"/>
      <c r="M125" s="184"/>
      <c r="N125" s="181"/>
      <c r="O125" s="181"/>
      <c r="P125" s="181"/>
    </row>
    <row r="126" spans="1:16" s="185" customFormat="1" ht="12.75" customHeight="1" x14ac:dyDescent="0.2">
      <c r="A126" s="163">
        <v>117</v>
      </c>
      <c r="B126" s="160" t="s">
        <v>53</v>
      </c>
      <c r="C126" s="163">
        <v>1</v>
      </c>
      <c r="D126" s="178">
        <v>1</v>
      </c>
      <c r="E126" s="179">
        <v>4</v>
      </c>
      <c r="F126" s="180">
        <v>10478.216761565836</v>
      </c>
      <c r="G126" s="181"/>
      <c r="H126" s="182"/>
      <c r="I126" s="182"/>
      <c r="J126" s="164"/>
      <c r="K126" s="183"/>
      <c r="L126" s="164"/>
      <c r="M126" s="184"/>
      <c r="N126" s="181"/>
      <c r="O126" s="181"/>
      <c r="P126" s="181"/>
    </row>
    <row r="127" spans="1:16" s="185" customFormat="1" ht="12.75" customHeight="1" x14ac:dyDescent="0.2">
      <c r="A127" s="163">
        <v>118</v>
      </c>
      <c r="B127" s="160" t="s">
        <v>270</v>
      </c>
      <c r="C127" s="163">
        <v>1</v>
      </c>
      <c r="D127" s="178">
        <v>1.0229999999999999</v>
      </c>
      <c r="E127" s="179">
        <v>4</v>
      </c>
      <c r="F127" s="180">
        <v>9973.9677629199359</v>
      </c>
      <c r="G127" s="181"/>
      <c r="H127" s="182"/>
      <c r="I127" s="182"/>
      <c r="J127" s="164"/>
      <c r="K127" s="183"/>
      <c r="L127" s="164"/>
      <c r="M127" s="184"/>
      <c r="N127" s="181"/>
      <c r="O127" s="181"/>
      <c r="P127" s="181"/>
    </row>
    <row r="128" spans="1:16" s="185" customFormat="1" ht="12.75" customHeight="1" x14ac:dyDescent="0.2">
      <c r="A128" s="163">
        <v>119</v>
      </c>
      <c r="B128" s="160" t="s">
        <v>450</v>
      </c>
      <c r="C128" s="163">
        <v>0</v>
      </c>
      <c r="D128" s="178">
        <v>1.036</v>
      </c>
      <c r="E128" s="179">
        <v>0</v>
      </c>
      <c r="F128" s="180">
        <v>0</v>
      </c>
      <c r="G128" s="181"/>
      <c r="H128" s="182"/>
      <c r="I128" s="182"/>
      <c r="J128" s="164"/>
      <c r="K128" s="183"/>
      <c r="L128" s="164"/>
      <c r="M128" s="184"/>
      <c r="N128" s="181"/>
      <c r="O128" s="181"/>
      <c r="P128" s="181"/>
    </row>
    <row r="129" spans="1:16" s="185" customFormat="1" ht="12.75" customHeight="1" x14ac:dyDescent="0.2">
      <c r="A129" s="163">
        <v>120</v>
      </c>
      <c r="B129" s="160" t="s">
        <v>451</v>
      </c>
      <c r="C129" s="163">
        <v>0</v>
      </c>
      <c r="D129" s="178">
        <v>1</v>
      </c>
      <c r="E129" s="179">
        <v>0</v>
      </c>
      <c r="F129" s="180">
        <v>0</v>
      </c>
      <c r="G129" s="181"/>
      <c r="H129" s="182"/>
      <c r="I129" s="182"/>
      <c r="J129" s="164"/>
      <c r="K129" s="183"/>
      <c r="L129" s="164"/>
      <c r="M129" s="184"/>
      <c r="N129" s="181"/>
      <c r="O129" s="181"/>
      <c r="P129" s="181"/>
    </row>
    <row r="130" spans="1:16" s="185" customFormat="1" ht="12.75" customHeight="1" x14ac:dyDescent="0.2">
      <c r="A130" s="163">
        <v>121</v>
      </c>
      <c r="B130" s="160" t="s">
        <v>452</v>
      </c>
      <c r="C130" s="163">
        <v>1</v>
      </c>
      <c r="D130" s="178">
        <v>1</v>
      </c>
      <c r="E130" s="179">
        <v>3</v>
      </c>
      <c r="F130" s="180">
        <v>10227.428142857143</v>
      </c>
      <c r="G130" s="181"/>
      <c r="H130" s="182"/>
      <c r="I130" s="182"/>
      <c r="J130" s="164"/>
      <c r="K130" s="183"/>
      <c r="L130" s="164"/>
      <c r="M130" s="184"/>
      <c r="N130" s="181"/>
      <c r="O130" s="181"/>
      <c r="P130" s="181"/>
    </row>
    <row r="131" spans="1:16" s="185" customFormat="1" ht="12.75" customHeight="1" x14ac:dyDescent="0.2">
      <c r="A131" s="163">
        <v>122</v>
      </c>
      <c r="B131" s="160" t="s">
        <v>289</v>
      </c>
      <c r="C131" s="163">
        <v>1</v>
      </c>
      <c r="D131" s="178">
        <v>1.0309999999999999</v>
      </c>
      <c r="E131" s="179">
        <v>2</v>
      </c>
      <c r="F131" s="180">
        <v>9962.4173538689283</v>
      </c>
      <c r="G131" s="181"/>
      <c r="H131" s="182"/>
      <c r="I131" s="182"/>
      <c r="J131" s="164"/>
      <c r="K131" s="183"/>
      <c r="L131" s="164"/>
      <c r="M131" s="184"/>
      <c r="N131" s="181"/>
      <c r="O131" s="181"/>
      <c r="P131" s="181"/>
    </row>
    <row r="132" spans="1:16" s="185" customFormat="1" ht="12.75" customHeight="1" x14ac:dyDescent="0.2">
      <c r="A132" s="163">
        <v>123</v>
      </c>
      <c r="B132" s="160" t="s">
        <v>453</v>
      </c>
      <c r="C132" s="163">
        <v>0</v>
      </c>
      <c r="D132" s="178">
        <v>1</v>
      </c>
      <c r="E132" s="179">
        <v>0</v>
      </c>
      <c r="F132" s="180">
        <v>13837.159999999998</v>
      </c>
      <c r="G132" s="181"/>
      <c r="H132" s="182"/>
      <c r="I132" s="182"/>
      <c r="J132" s="164"/>
      <c r="K132" s="183"/>
      <c r="L132" s="164"/>
      <c r="M132" s="184"/>
      <c r="N132" s="181"/>
      <c r="O132" s="181"/>
      <c r="P132" s="181"/>
    </row>
    <row r="133" spans="1:16" s="185" customFormat="1" ht="12.75" customHeight="1" x14ac:dyDescent="0.2">
      <c r="A133" s="163">
        <v>124</v>
      </c>
      <c r="B133" s="160" t="s">
        <v>454</v>
      </c>
      <c r="C133" s="163">
        <v>0</v>
      </c>
      <c r="D133" s="178">
        <v>1</v>
      </c>
      <c r="E133" s="179">
        <v>0</v>
      </c>
      <c r="F133" s="180">
        <v>13837.16</v>
      </c>
      <c r="G133" s="181"/>
      <c r="H133" s="182"/>
      <c r="I133" s="182"/>
      <c r="J133" s="164"/>
      <c r="K133" s="183"/>
      <c r="L133" s="164"/>
      <c r="M133" s="184"/>
      <c r="N133" s="181"/>
      <c r="O133" s="181"/>
      <c r="P133" s="181"/>
    </row>
    <row r="134" spans="1:16" s="185" customFormat="1" ht="12.75" customHeight="1" x14ac:dyDescent="0.2">
      <c r="A134" s="163">
        <v>125</v>
      </c>
      <c r="B134" s="160" t="s">
        <v>154</v>
      </c>
      <c r="C134" s="163">
        <v>1</v>
      </c>
      <c r="D134" s="178">
        <v>1.006</v>
      </c>
      <c r="E134" s="179">
        <v>1</v>
      </c>
      <c r="F134" s="180">
        <v>9752.6593249947109</v>
      </c>
      <c r="G134" s="181"/>
      <c r="H134" s="182"/>
      <c r="I134" s="182"/>
      <c r="J134" s="164"/>
      <c r="K134" s="183"/>
      <c r="L134" s="164"/>
      <c r="M134" s="184"/>
      <c r="N134" s="181"/>
      <c r="O134" s="181"/>
      <c r="P134" s="181"/>
    </row>
    <row r="135" spans="1:16" s="185" customFormat="1" ht="12.75" customHeight="1" x14ac:dyDescent="0.2">
      <c r="A135" s="163">
        <v>126</v>
      </c>
      <c r="B135" s="160" t="s">
        <v>455</v>
      </c>
      <c r="C135" s="163">
        <v>0</v>
      </c>
      <c r="D135" s="178">
        <v>1</v>
      </c>
      <c r="E135" s="179">
        <v>0</v>
      </c>
      <c r="F135" s="180">
        <v>0</v>
      </c>
      <c r="G135" s="181"/>
      <c r="H135" s="182"/>
      <c r="I135" s="182"/>
      <c r="J135" s="164"/>
      <c r="K135" s="183"/>
      <c r="L135" s="164"/>
      <c r="M135" s="184"/>
      <c r="N135" s="181"/>
      <c r="O135" s="181"/>
      <c r="P135" s="181"/>
    </row>
    <row r="136" spans="1:16" s="185" customFormat="1" ht="12.75" customHeight="1" x14ac:dyDescent="0.2">
      <c r="A136" s="163">
        <v>127</v>
      </c>
      <c r="B136" s="160" t="s">
        <v>209</v>
      </c>
      <c r="C136" s="163">
        <v>1</v>
      </c>
      <c r="D136" s="178">
        <v>1</v>
      </c>
      <c r="E136" s="179">
        <v>5</v>
      </c>
      <c r="F136" s="180">
        <v>10431.160234604105</v>
      </c>
      <c r="G136" s="181"/>
      <c r="H136" s="182"/>
      <c r="I136" s="182"/>
      <c r="J136" s="164"/>
      <c r="K136" s="183"/>
      <c r="L136" s="164"/>
      <c r="M136" s="184"/>
      <c r="N136" s="181"/>
      <c r="O136" s="181"/>
      <c r="P136" s="181"/>
    </row>
    <row r="137" spans="1:16" s="185" customFormat="1" ht="12.75" customHeight="1" x14ac:dyDescent="0.2">
      <c r="A137" s="163">
        <v>128</v>
      </c>
      <c r="B137" s="160" t="s">
        <v>110</v>
      </c>
      <c r="C137" s="163">
        <v>1</v>
      </c>
      <c r="D137" s="178">
        <v>1</v>
      </c>
      <c r="E137" s="179">
        <v>9</v>
      </c>
      <c r="F137" s="180">
        <v>11456.836107503608</v>
      </c>
      <c r="G137" s="181"/>
      <c r="H137" s="182"/>
      <c r="I137" s="182"/>
      <c r="J137" s="164"/>
      <c r="K137" s="183"/>
      <c r="L137" s="164"/>
      <c r="M137" s="184"/>
      <c r="N137" s="181"/>
      <c r="O137" s="181"/>
      <c r="P137" s="181"/>
    </row>
    <row r="138" spans="1:16" s="185" customFormat="1" ht="12.75" customHeight="1" x14ac:dyDescent="0.2">
      <c r="A138" s="163">
        <v>129</v>
      </c>
      <c r="B138" s="160" t="s">
        <v>456</v>
      </c>
      <c r="C138" s="163">
        <v>0</v>
      </c>
      <c r="D138" s="178">
        <v>1</v>
      </c>
      <c r="E138" s="179">
        <v>0</v>
      </c>
      <c r="F138" s="180">
        <v>13837.16</v>
      </c>
      <c r="G138" s="181"/>
      <c r="H138" s="182"/>
      <c r="I138" s="182"/>
      <c r="J138" s="164"/>
      <c r="K138" s="183"/>
      <c r="L138" s="164"/>
      <c r="M138" s="184"/>
      <c r="N138" s="181"/>
      <c r="O138" s="181"/>
      <c r="P138" s="181"/>
    </row>
    <row r="139" spans="1:16" s="185" customFormat="1" ht="12.75" customHeight="1" x14ac:dyDescent="0.2">
      <c r="A139" s="163">
        <v>130</v>
      </c>
      <c r="B139" s="160" t="s">
        <v>457</v>
      </c>
      <c r="C139" s="163">
        <v>0</v>
      </c>
      <c r="D139" s="178">
        <v>1</v>
      </c>
      <c r="E139" s="179">
        <v>0</v>
      </c>
      <c r="F139" s="180">
        <v>0</v>
      </c>
      <c r="G139" s="181"/>
      <c r="H139" s="182"/>
      <c r="I139" s="182"/>
      <c r="J139" s="164"/>
      <c r="K139" s="183"/>
      <c r="L139" s="164"/>
      <c r="M139" s="184"/>
      <c r="N139" s="181"/>
      <c r="O139" s="181"/>
      <c r="P139" s="181"/>
    </row>
    <row r="140" spans="1:16" s="185" customFormat="1" ht="12.75" customHeight="1" x14ac:dyDescent="0.2">
      <c r="A140" s="163">
        <v>131</v>
      </c>
      <c r="B140" s="160" t="s">
        <v>290</v>
      </c>
      <c r="C140" s="163">
        <v>1</v>
      </c>
      <c r="D140" s="178">
        <v>1.0409999999999999</v>
      </c>
      <c r="E140" s="179">
        <v>1</v>
      </c>
      <c r="F140" s="180">
        <v>9913.1745415906444</v>
      </c>
      <c r="G140" s="181"/>
      <c r="H140" s="182"/>
      <c r="I140" s="182"/>
      <c r="J140" s="164"/>
      <c r="K140" s="183"/>
      <c r="L140" s="164"/>
      <c r="M140" s="184"/>
      <c r="N140" s="181"/>
      <c r="O140" s="181"/>
      <c r="P140" s="181"/>
    </row>
    <row r="141" spans="1:16" s="185" customFormat="1" ht="12.75" customHeight="1" x14ac:dyDescent="0.2">
      <c r="A141" s="163">
        <v>132</v>
      </c>
      <c r="B141" s="160" t="s">
        <v>458</v>
      </c>
      <c r="C141" s="163">
        <v>0</v>
      </c>
      <c r="D141" s="178">
        <v>1</v>
      </c>
      <c r="E141" s="179">
        <v>0</v>
      </c>
      <c r="F141" s="180">
        <v>13837.159999999996</v>
      </c>
      <c r="G141" s="181"/>
      <c r="H141" s="182"/>
      <c r="I141" s="182"/>
      <c r="J141" s="164"/>
      <c r="K141" s="183"/>
      <c r="L141" s="164"/>
      <c r="M141" s="184"/>
      <c r="N141" s="181"/>
      <c r="O141" s="181"/>
      <c r="P141" s="181"/>
    </row>
    <row r="142" spans="1:16" s="185" customFormat="1" ht="12.75" customHeight="1" x14ac:dyDescent="0.2">
      <c r="A142" s="163">
        <v>133</v>
      </c>
      <c r="B142" s="160" t="s">
        <v>73</v>
      </c>
      <c r="C142" s="163">
        <v>1</v>
      </c>
      <c r="D142" s="178">
        <v>1.036</v>
      </c>
      <c r="E142" s="179">
        <v>8</v>
      </c>
      <c r="F142" s="180">
        <v>11175.497163151911</v>
      </c>
      <c r="G142" s="181"/>
      <c r="H142" s="182"/>
      <c r="I142" s="182"/>
      <c r="J142" s="164"/>
      <c r="K142" s="183"/>
      <c r="L142" s="164"/>
      <c r="M142" s="184"/>
      <c r="N142" s="181"/>
      <c r="O142" s="181"/>
      <c r="P142" s="181"/>
    </row>
    <row r="143" spans="1:16" s="185" customFormat="1" ht="12.75" customHeight="1" x14ac:dyDescent="0.2">
      <c r="A143" s="163">
        <v>134</v>
      </c>
      <c r="B143" s="160" t="s">
        <v>459</v>
      </c>
      <c r="C143" s="163">
        <v>0</v>
      </c>
      <c r="D143" s="178">
        <v>1</v>
      </c>
      <c r="E143" s="179">
        <v>0</v>
      </c>
      <c r="F143" s="180">
        <v>13837.16</v>
      </c>
      <c r="G143" s="181"/>
      <c r="H143" s="182"/>
      <c r="I143" s="182"/>
      <c r="J143" s="164"/>
      <c r="K143" s="183"/>
      <c r="L143" s="164"/>
      <c r="M143" s="184"/>
      <c r="N143" s="181"/>
      <c r="O143" s="181"/>
      <c r="P143" s="181"/>
    </row>
    <row r="144" spans="1:16" s="185" customFormat="1" ht="12.75" customHeight="1" x14ac:dyDescent="0.2">
      <c r="A144" s="163">
        <v>135</v>
      </c>
      <c r="B144" s="160" t="s">
        <v>332</v>
      </c>
      <c r="C144" s="163">
        <v>1</v>
      </c>
      <c r="D144" s="178">
        <v>1</v>
      </c>
      <c r="E144" s="179">
        <v>9</v>
      </c>
      <c r="F144" s="180">
        <v>10794.683765432097</v>
      </c>
      <c r="G144" s="181"/>
      <c r="H144" s="182"/>
      <c r="I144" s="182"/>
      <c r="J144" s="164"/>
      <c r="K144" s="183"/>
      <c r="L144" s="164"/>
      <c r="M144" s="184"/>
      <c r="N144" s="181"/>
      <c r="O144" s="181"/>
      <c r="P144" s="181"/>
    </row>
    <row r="145" spans="1:16" s="185" customFormat="1" ht="12.75" customHeight="1" x14ac:dyDescent="0.2">
      <c r="A145" s="163">
        <v>136</v>
      </c>
      <c r="B145" s="160" t="s">
        <v>85</v>
      </c>
      <c r="C145" s="163">
        <v>1</v>
      </c>
      <c r="D145" s="178">
        <v>1.0429999999999999</v>
      </c>
      <c r="E145" s="179">
        <v>2</v>
      </c>
      <c r="F145" s="180">
        <v>10097.50430895213</v>
      </c>
      <c r="G145" s="181"/>
      <c r="H145" s="182"/>
      <c r="I145" s="182"/>
      <c r="J145" s="164"/>
      <c r="K145" s="183"/>
      <c r="L145" s="164"/>
      <c r="M145" s="184"/>
      <c r="N145" s="181"/>
      <c r="O145" s="181"/>
      <c r="P145" s="181"/>
    </row>
    <row r="146" spans="1:16" s="185" customFormat="1" ht="12.75" customHeight="1" x14ac:dyDescent="0.2">
      <c r="A146" s="163">
        <v>137</v>
      </c>
      <c r="B146" s="160" t="s">
        <v>210</v>
      </c>
      <c r="C146" s="163">
        <v>1</v>
      </c>
      <c r="D146" s="178">
        <v>1</v>
      </c>
      <c r="E146" s="179">
        <v>10</v>
      </c>
      <c r="F146" s="180">
        <v>13005.842612954186</v>
      </c>
      <c r="G146" s="181"/>
      <c r="H146" s="182"/>
      <c r="I146" s="182"/>
      <c r="J146" s="164"/>
      <c r="K146" s="183"/>
      <c r="L146" s="164"/>
      <c r="M146" s="184"/>
      <c r="N146" s="181"/>
      <c r="O146" s="181"/>
      <c r="P146" s="181"/>
    </row>
    <row r="147" spans="1:16" s="185" customFormat="1" ht="12.75" customHeight="1" x14ac:dyDescent="0.2">
      <c r="A147" s="163">
        <v>138</v>
      </c>
      <c r="B147" s="160" t="s">
        <v>202</v>
      </c>
      <c r="C147" s="163">
        <v>1</v>
      </c>
      <c r="D147" s="178">
        <v>1.0269999999999999</v>
      </c>
      <c r="E147" s="179">
        <v>3</v>
      </c>
      <c r="F147" s="180">
        <v>10196.143050202634</v>
      </c>
      <c r="G147" s="181"/>
      <c r="H147" s="182"/>
      <c r="I147" s="182"/>
      <c r="J147" s="164"/>
      <c r="K147" s="183"/>
      <c r="L147" s="164"/>
      <c r="M147" s="184"/>
      <c r="N147" s="181"/>
      <c r="O147" s="181"/>
      <c r="P147" s="181"/>
    </row>
    <row r="148" spans="1:16" s="185" customFormat="1" ht="12.75" customHeight="1" x14ac:dyDescent="0.2">
      <c r="A148" s="163">
        <v>139</v>
      </c>
      <c r="B148" s="160" t="s">
        <v>86</v>
      </c>
      <c r="C148" s="163">
        <v>1</v>
      </c>
      <c r="D148" s="178">
        <v>1.1120000000000001</v>
      </c>
      <c r="E148" s="179">
        <v>1</v>
      </c>
      <c r="F148" s="180">
        <v>10557.027273223794</v>
      </c>
      <c r="G148" s="181"/>
      <c r="H148" s="182"/>
      <c r="I148" s="182"/>
      <c r="J148" s="164"/>
      <c r="K148" s="183"/>
      <c r="L148" s="164"/>
      <c r="M148" s="184"/>
      <c r="N148" s="181"/>
      <c r="O148" s="181"/>
      <c r="P148" s="181"/>
    </row>
    <row r="149" spans="1:16" s="185" customFormat="1" ht="12.75" customHeight="1" x14ac:dyDescent="0.2">
      <c r="A149" s="163">
        <v>140</v>
      </c>
      <c r="B149" s="160" t="s">
        <v>460</v>
      </c>
      <c r="C149" s="163">
        <v>0</v>
      </c>
      <c r="D149" s="178">
        <v>1</v>
      </c>
      <c r="E149" s="179">
        <v>0</v>
      </c>
      <c r="F149" s="180">
        <v>0</v>
      </c>
      <c r="G149" s="181"/>
      <c r="H149" s="182"/>
      <c r="I149" s="182"/>
      <c r="J149" s="164"/>
      <c r="K149" s="183"/>
      <c r="L149" s="164"/>
      <c r="M149" s="184"/>
      <c r="N149" s="181"/>
      <c r="O149" s="181"/>
      <c r="P149" s="181"/>
    </row>
    <row r="150" spans="1:16" s="185" customFormat="1" ht="12.75" customHeight="1" x14ac:dyDescent="0.2">
      <c r="A150" s="163">
        <v>141</v>
      </c>
      <c r="B150" s="160" t="s">
        <v>123</v>
      </c>
      <c r="C150" s="163">
        <v>1</v>
      </c>
      <c r="D150" s="178">
        <v>1.0349999999999999</v>
      </c>
      <c r="E150" s="179">
        <v>5</v>
      </c>
      <c r="F150" s="180">
        <v>10802.922145222219</v>
      </c>
      <c r="G150" s="181"/>
      <c r="H150" s="182"/>
      <c r="I150" s="182"/>
      <c r="J150" s="164"/>
      <c r="K150" s="183"/>
      <c r="L150" s="164"/>
      <c r="M150" s="184"/>
      <c r="N150" s="181"/>
      <c r="O150" s="181"/>
      <c r="P150" s="181"/>
    </row>
    <row r="151" spans="1:16" s="185" customFormat="1" ht="12.75" customHeight="1" x14ac:dyDescent="0.2">
      <c r="A151" s="163">
        <v>142</v>
      </c>
      <c r="B151" s="160" t="s">
        <v>291</v>
      </c>
      <c r="C151" s="163">
        <v>1</v>
      </c>
      <c r="D151" s="178">
        <v>1.026</v>
      </c>
      <c r="E151" s="179">
        <v>7</v>
      </c>
      <c r="F151" s="180">
        <v>10876.831895181238</v>
      </c>
      <c r="G151" s="181"/>
      <c r="H151" s="182"/>
      <c r="I151" s="182"/>
      <c r="J151" s="164"/>
      <c r="K151" s="183"/>
      <c r="L151" s="164"/>
      <c r="M151" s="184"/>
      <c r="N151" s="181"/>
      <c r="O151" s="181"/>
      <c r="P151" s="181"/>
    </row>
    <row r="152" spans="1:16" s="185" customFormat="1" ht="12.75" customHeight="1" x14ac:dyDescent="0.2">
      <c r="A152" s="163">
        <v>143</v>
      </c>
      <c r="B152" s="160" t="s">
        <v>461</v>
      </c>
      <c r="C152" s="163">
        <v>0</v>
      </c>
      <c r="D152" s="178">
        <v>1</v>
      </c>
      <c r="E152" s="179">
        <v>0</v>
      </c>
      <c r="F152" s="180">
        <v>14889.337200000002</v>
      </c>
      <c r="G152" s="181"/>
      <c r="H152" s="182"/>
      <c r="I152" s="182"/>
      <c r="J152" s="164"/>
      <c r="K152" s="183"/>
      <c r="L152" s="164"/>
      <c r="M152" s="184"/>
      <c r="N152" s="181"/>
      <c r="O152" s="181"/>
      <c r="P152" s="181"/>
    </row>
    <row r="153" spans="1:16" s="185" customFormat="1" ht="12.75" customHeight="1" x14ac:dyDescent="0.2">
      <c r="A153" s="163">
        <v>144</v>
      </c>
      <c r="B153" s="160" t="s">
        <v>462</v>
      </c>
      <c r="C153" s="163">
        <v>1</v>
      </c>
      <c r="D153" s="178">
        <v>1.0489999999999999</v>
      </c>
      <c r="E153" s="179">
        <v>3</v>
      </c>
      <c r="F153" s="180">
        <v>10428.033256729192</v>
      </c>
      <c r="G153" s="181"/>
      <c r="H153" s="182"/>
      <c r="I153" s="182"/>
      <c r="J153" s="164"/>
      <c r="K153" s="183"/>
      <c r="L153" s="164"/>
      <c r="M153" s="184"/>
      <c r="N153" s="181"/>
      <c r="O153" s="181"/>
      <c r="P153" s="181"/>
    </row>
    <row r="154" spans="1:16" s="185" customFormat="1" ht="12.75" customHeight="1" x14ac:dyDescent="0.2">
      <c r="A154" s="163">
        <v>145</v>
      </c>
      <c r="B154" s="160" t="s">
        <v>271</v>
      </c>
      <c r="C154" s="163">
        <v>1</v>
      </c>
      <c r="D154" s="178">
        <v>1.026</v>
      </c>
      <c r="E154" s="179">
        <v>4</v>
      </c>
      <c r="F154" s="180">
        <v>10011.093004256119</v>
      </c>
      <c r="G154" s="181"/>
      <c r="H154" s="182"/>
      <c r="I154" s="182"/>
      <c r="J154" s="164"/>
      <c r="K154" s="183"/>
      <c r="L154" s="164"/>
      <c r="M154" s="184"/>
      <c r="N154" s="181"/>
      <c r="O154" s="181"/>
      <c r="P154" s="181"/>
    </row>
    <row r="155" spans="1:16" s="192" customFormat="1" ht="12.75" customHeight="1" x14ac:dyDescent="0.2">
      <c r="A155" s="188">
        <v>146</v>
      </c>
      <c r="B155" s="189" t="s">
        <v>463</v>
      </c>
      <c r="C155" s="188">
        <v>0</v>
      </c>
      <c r="D155" s="190">
        <v>1</v>
      </c>
      <c r="E155" s="191">
        <v>0</v>
      </c>
      <c r="F155" s="180">
        <v>16029.195833333337</v>
      </c>
      <c r="G155" s="181"/>
      <c r="H155" s="182"/>
      <c r="I155" s="182"/>
      <c r="J155" s="164"/>
      <c r="K155" s="183"/>
      <c r="L155" s="164"/>
      <c r="M155" s="184"/>
      <c r="N155" s="181"/>
      <c r="O155" s="181"/>
      <c r="P155" s="180"/>
    </row>
    <row r="156" spans="1:16" s="185" customFormat="1" ht="12.75" customHeight="1" x14ac:dyDescent="0.2">
      <c r="A156" s="163">
        <v>147</v>
      </c>
      <c r="B156" s="160" t="s">
        <v>464</v>
      </c>
      <c r="C156" s="163">
        <v>0</v>
      </c>
      <c r="D156" s="178">
        <v>1</v>
      </c>
      <c r="E156" s="179">
        <v>0</v>
      </c>
      <c r="F156" s="180">
        <v>13837.16</v>
      </c>
      <c r="G156" s="181"/>
      <c r="H156" s="182"/>
      <c r="I156" s="182"/>
      <c r="J156" s="164"/>
      <c r="K156" s="183"/>
      <c r="L156" s="164"/>
      <c r="M156" s="184"/>
      <c r="N156" s="181"/>
      <c r="O156" s="181"/>
      <c r="P156" s="181"/>
    </row>
    <row r="157" spans="1:16" s="185" customFormat="1" ht="12.75" customHeight="1" x14ac:dyDescent="0.2">
      <c r="A157" s="163">
        <v>148</v>
      </c>
      <c r="B157" s="160" t="s">
        <v>465</v>
      </c>
      <c r="C157" s="163">
        <v>0</v>
      </c>
      <c r="D157" s="178">
        <v>1</v>
      </c>
      <c r="E157" s="179">
        <v>0</v>
      </c>
      <c r="F157" s="180">
        <v>0</v>
      </c>
      <c r="G157" s="181"/>
      <c r="H157" s="182"/>
      <c r="I157" s="182"/>
      <c r="J157" s="164"/>
      <c r="K157" s="183"/>
      <c r="L157" s="164"/>
      <c r="M157" s="184"/>
      <c r="N157" s="181"/>
      <c r="O157" s="181"/>
      <c r="P157" s="181"/>
    </row>
    <row r="158" spans="1:16" s="185" customFormat="1" ht="12.75" customHeight="1" x14ac:dyDescent="0.2">
      <c r="A158" s="163">
        <v>149</v>
      </c>
      <c r="B158" s="160" t="s">
        <v>103</v>
      </c>
      <c r="C158" s="163">
        <v>1</v>
      </c>
      <c r="D158" s="178">
        <v>1</v>
      </c>
      <c r="E158" s="179">
        <v>10</v>
      </c>
      <c r="F158" s="180">
        <v>12808.462003253087</v>
      </c>
      <c r="G158" s="181"/>
      <c r="H158" s="182"/>
      <c r="I158" s="182"/>
      <c r="J158" s="164"/>
      <c r="K158" s="183"/>
      <c r="L158" s="164"/>
      <c r="M158" s="184"/>
      <c r="N158" s="181"/>
      <c r="O158" s="181"/>
      <c r="P158" s="181"/>
    </row>
    <row r="159" spans="1:16" s="185" customFormat="1" ht="12.75" customHeight="1" x14ac:dyDescent="0.2">
      <c r="A159" s="163">
        <v>150</v>
      </c>
      <c r="B159" s="160" t="s">
        <v>466</v>
      </c>
      <c r="C159" s="163">
        <v>1</v>
      </c>
      <c r="D159" s="178">
        <v>1</v>
      </c>
      <c r="E159" s="179">
        <v>9</v>
      </c>
      <c r="F159" s="180">
        <v>11277.530386473429</v>
      </c>
      <c r="G159" s="181"/>
      <c r="H159" s="182"/>
      <c r="I159" s="182"/>
      <c r="J159" s="164"/>
      <c r="K159" s="183"/>
      <c r="L159" s="164"/>
      <c r="M159" s="184"/>
      <c r="N159" s="181"/>
      <c r="O159" s="181"/>
      <c r="P159" s="181"/>
    </row>
    <row r="160" spans="1:16" s="185" customFormat="1" ht="12.75" customHeight="1" x14ac:dyDescent="0.2">
      <c r="A160" s="163">
        <v>151</v>
      </c>
      <c r="B160" s="160" t="s">
        <v>178</v>
      </c>
      <c r="C160" s="163">
        <v>1</v>
      </c>
      <c r="D160" s="178">
        <v>1</v>
      </c>
      <c r="E160" s="179">
        <v>6</v>
      </c>
      <c r="F160" s="180">
        <v>10787.409797468352</v>
      </c>
      <c r="G160" s="181"/>
      <c r="H160" s="182"/>
      <c r="I160" s="182"/>
      <c r="J160" s="164"/>
      <c r="K160" s="183"/>
      <c r="L160" s="164"/>
      <c r="M160" s="184"/>
      <c r="N160" s="181"/>
      <c r="O160" s="181"/>
      <c r="P160" s="181"/>
    </row>
    <row r="161" spans="1:16" s="185" customFormat="1" ht="12.75" customHeight="1" x14ac:dyDescent="0.2">
      <c r="A161" s="163">
        <v>152</v>
      </c>
      <c r="B161" s="160" t="s">
        <v>467</v>
      </c>
      <c r="C161" s="163">
        <v>1</v>
      </c>
      <c r="D161" s="178">
        <v>1</v>
      </c>
      <c r="E161" s="179">
        <v>7</v>
      </c>
      <c r="F161" s="180">
        <v>10598.115691699606</v>
      </c>
      <c r="G161" s="181"/>
      <c r="H161" s="182"/>
      <c r="I161" s="182"/>
      <c r="J161" s="164"/>
      <c r="K161" s="183"/>
      <c r="L161" s="164"/>
      <c r="M161" s="184"/>
      <c r="N161" s="181"/>
      <c r="O161" s="181"/>
      <c r="P161" s="181"/>
    </row>
    <row r="162" spans="1:16" s="185" customFormat="1" ht="12.75" customHeight="1" x14ac:dyDescent="0.2">
      <c r="A162" s="163">
        <v>153</v>
      </c>
      <c r="B162" s="160" t="s">
        <v>124</v>
      </c>
      <c r="C162" s="163">
        <v>1</v>
      </c>
      <c r="D162" s="178">
        <v>1</v>
      </c>
      <c r="E162" s="179">
        <v>9</v>
      </c>
      <c r="F162" s="180">
        <v>11798.376975298543</v>
      </c>
      <c r="G162" s="181"/>
      <c r="H162" s="182"/>
      <c r="I162" s="182"/>
      <c r="J162" s="164"/>
      <c r="K162" s="183"/>
      <c r="L162" s="164"/>
      <c r="M162" s="184"/>
      <c r="N162" s="181"/>
      <c r="O162" s="181"/>
      <c r="P162" s="181"/>
    </row>
    <row r="163" spans="1:16" s="185" customFormat="1" ht="12.75" customHeight="1" x14ac:dyDescent="0.2">
      <c r="A163" s="163">
        <v>154</v>
      </c>
      <c r="B163" s="160" t="s">
        <v>309</v>
      </c>
      <c r="C163" s="163">
        <v>1</v>
      </c>
      <c r="D163" s="178">
        <v>1</v>
      </c>
      <c r="E163" s="179">
        <v>6</v>
      </c>
      <c r="F163" s="180">
        <v>10102.724174757281</v>
      </c>
      <c r="G163" s="181"/>
      <c r="H163" s="182"/>
      <c r="I163" s="182"/>
      <c r="J163" s="164"/>
      <c r="K163" s="183"/>
      <c r="L163" s="164"/>
      <c r="M163" s="184"/>
      <c r="N163" s="181"/>
      <c r="O163" s="181"/>
      <c r="P163" s="181"/>
    </row>
    <row r="164" spans="1:16" s="185" customFormat="1" ht="12.75" customHeight="1" x14ac:dyDescent="0.2">
      <c r="A164" s="163">
        <v>155</v>
      </c>
      <c r="B164" s="160" t="s">
        <v>26</v>
      </c>
      <c r="C164" s="163">
        <v>1</v>
      </c>
      <c r="D164" s="178">
        <v>1.0840000000000001</v>
      </c>
      <c r="E164" s="179">
        <v>1</v>
      </c>
      <c r="F164" s="180">
        <v>10438.823776541147</v>
      </c>
      <c r="G164" s="181"/>
      <c r="H164" s="182"/>
      <c r="I164" s="182"/>
      <c r="J164" s="164"/>
      <c r="K164" s="183"/>
      <c r="L164" s="164"/>
      <c r="M164" s="184"/>
      <c r="N164" s="181"/>
      <c r="O164" s="181"/>
      <c r="P164" s="181"/>
    </row>
    <row r="165" spans="1:16" s="185" customFormat="1" ht="12.75" customHeight="1" x14ac:dyDescent="0.2">
      <c r="A165" s="163">
        <v>156</v>
      </c>
      <c r="B165" s="160" t="s">
        <v>468</v>
      </c>
      <c r="C165" s="163">
        <v>0</v>
      </c>
      <c r="D165" s="178">
        <v>1</v>
      </c>
      <c r="E165" s="179">
        <v>0</v>
      </c>
      <c r="F165" s="180">
        <v>0</v>
      </c>
      <c r="G165" s="181"/>
      <c r="H165" s="182"/>
      <c r="I165" s="182"/>
      <c r="J165" s="164"/>
      <c r="K165" s="183"/>
      <c r="L165" s="164"/>
      <c r="M165" s="184"/>
      <c r="N165" s="181"/>
      <c r="O165" s="181"/>
      <c r="P165" s="181"/>
    </row>
    <row r="166" spans="1:16" s="185" customFormat="1" ht="12.75" customHeight="1" x14ac:dyDescent="0.2">
      <c r="A166" s="163">
        <v>157</v>
      </c>
      <c r="B166" s="160" t="s">
        <v>469</v>
      </c>
      <c r="C166" s="163">
        <v>1</v>
      </c>
      <c r="D166" s="178">
        <v>1.048</v>
      </c>
      <c r="E166" s="179">
        <v>2</v>
      </c>
      <c r="F166" s="180">
        <v>9881.3698877955267</v>
      </c>
      <c r="G166" s="181"/>
      <c r="H166" s="182"/>
      <c r="I166" s="182"/>
      <c r="J166" s="164"/>
      <c r="K166" s="183"/>
      <c r="L166" s="164"/>
      <c r="M166" s="184"/>
      <c r="N166" s="181"/>
      <c r="O166" s="181"/>
      <c r="P166" s="181"/>
    </row>
    <row r="167" spans="1:16" s="185" customFormat="1" ht="12.75" customHeight="1" x14ac:dyDescent="0.2">
      <c r="A167" s="163">
        <v>158</v>
      </c>
      <c r="B167" s="160" t="s">
        <v>125</v>
      </c>
      <c r="C167" s="163">
        <v>1</v>
      </c>
      <c r="D167" s="178">
        <v>1.022</v>
      </c>
      <c r="E167" s="179">
        <v>2</v>
      </c>
      <c r="F167" s="180">
        <v>9932.7079138327081</v>
      </c>
      <c r="G167" s="181"/>
      <c r="H167" s="182"/>
      <c r="I167" s="182"/>
      <c r="J167" s="164"/>
      <c r="K167" s="183"/>
      <c r="L167" s="164"/>
      <c r="M167" s="184"/>
      <c r="N167" s="181"/>
      <c r="O167" s="181"/>
      <c r="P167" s="181"/>
    </row>
    <row r="168" spans="1:16" s="185" customFormat="1" ht="12.75" customHeight="1" x14ac:dyDescent="0.2">
      <c r="A168" s="163">
        <v>159</v>
      </c>
      <c r="B168" s="160" t="s">
        <v>172</v>
      </c>
      <c r="C168" s="163">
        <v>1</v>
      </c>
      <c r="D168" s="178">
        <v>1</v>
      </c>
      <c r="E168" s="179">
        <v>2</v>
      </c>
      <c r="F168" s="180">
        <v>9778.4439040616253</v>
      </c>
      <c r="G168" s="181"/>
      <c r="H168" s="182"/>
      <c r="I168" s="182"/>
      <c r="J168" s="164"/>
      <c r="K168" s="183"/>
      <c r="L168" s="164"/>
      <c r="M168" s="184"/>
      <c r="N168" s="181"/>
      <c r="O168" s="181"/>
      <c r="P168" s="181"/>
    </row>
    <row r="169" spans="1:16" s="185" customFormat="1" ht="12.75" customHeight="1" x14ac:dyDescent="0.2">
      <c r="A169" s="163">
        <v>160</v>
      </c>
      <c r="B169" s="160" t="s">
        <v>104</v>
      </c>
      <c r="C169" s="163">
        <v>1</v>
      </c>
      <c r="D169" s="178">
        <v>1</v>
      </c>
      <c r="E169" s="179">
        <v>10</v>
      </c>
      <c r="F169" s="180">
        <v>12255.087011245676</v>
      </c>
      <c r="G169" s="181"/>
      <c r="H169" s="182"/>
      <c r="I169" s="182"/>
      <c r="J169" s="164"/>
      <c r="K169" s="183"/>
      <c r="L169" s="164"/>
      <c r="M169" s="184"/>
      <c r="N169" s="181"/>
      <c r="O169" s="181"/>
      <c r="P169" s="181"/>
    </row>
    <row r="170" spans="1:16" s="185" customFormat="1" ht="12.75" customHeight="1" x14ac:dyDescent="0.2">
      <c r="A170" s="163">
        <v>161</v>
      </c>
      <c r="B170" s="160" t="s">
        <v>173</v>
      </c>
      <c r="C170" s="163">
        <v>1</v>
      </c>
      <c r="D170" s="178">
        <v>1</v>
      </c>
      <c r="E170" s="179">
        <v>7</v>
      </c>
      <c r="F170" s="180">
        <v>10752.401097276263</v>
      </c>
      <c r="G170" s="181"/>
      <c r="H170" s="182"/>
      <c r="I170" s="182"/>
      <c r="J170" s="164"/>
      <c r="K170" s="183"/>
      <c r="L170" s="164"/>
      <c r="M170" s="184"/>
      <c r="N170" s="181"/>
      <c r="O170" s="181"/>
      <c r="P170" s="181"/>
    </row>
    <row r="171" spans="1:16" s="185" customFormat="1" ht="12.75" customHeight="1" x14ac:dyDescent="0.2">
      <c r="A171" s="163">
        <v>162</v>
      </c>
      <c r="B171" s="160" t="s">
        <v>179</v>
      </c>
      <c r="C171" s="163">
        <v>1</v>
      </c>
      <c r="D171" s="178">
        <v>1</v>
      </c>
      <c r="E171" s="179">
        <v>4</v>
      </c>
      <c r="F171" s="180">
        <v>10025.278438228439</v>
      </c>
      <c r="G171" s="181"/>
      <c r="H171" s="182"/>
      <c r="I171" s="182"/>
      <c r="J171" s="164"/>
      <c r="K171" s="183"/>
      <c r="L171" s="164"/>
      <c r="M171" s="184"/>
      <c r="N171" s="181"/>
      <c r="O171" s="181"/>
      <c r="P171" s="181"/>
    </row>
    <row r="172" spans="1:16" s="185" customFormat="1" ht="12.75" customHeight="1" x14ac:dyDescent="0.2">
      <c r="A172" s="163">
        <v>163</v>
      </c>
      <c r="B172" s="160" t="s">
        <v>27</v>
      </c>
      <c r="C172" s="163">
        <v>1</v>
      </c>
      <c r="D172" s="178">
        <v>1</v>
      </c>
      <c r="E172" s="179">
        <v>10</v>
      </c>
      <c r="F172" s="180">
        <v>12625.091753212768</v>
      </c>
      <c r="G172" s="181"/>
      <c r="H172" s="182"/>
      <c r="I172" s="182"/>
      <c r="J172" s="164"/>
      <c r="K172" s="183"/>
      <c r="L172" s="164"/>
      <c r="M172" s="184"/>
      <c r="N172" s="181"/>
      <c r="O172" s="181"/>
      <c r="P172" s="181"/>
    </row>
    <row r="173" spans="1:16" s="185" customFormat="1" ht="12.75" customHeight="1" x14ac:dyDescent="0.2">
      <c r="A173" s="163">
        <v>164</v>
      </c>
      <c r="B173" s="160" t="s">
        <v>116</v>
      </c>
      <c r="C173" s="163">
        <v>1</v>
      </c>
      <c r="D173" s="178">
        <v>1.036</v>
      </c>
      <c r="E173" s="179">
        <v>2</v>
      </c>
      <c r="F173" s="180">
        <v>9980.0885387927956</v>
      </c>
      <c r="G173" s="181"/>
      <c r="H173" s="182"/>
      <c r="I173" s="182"/>
      <c r="J173" s="164"/>
      <c r="K173" s="183"/>
      <c r="L173" s="164"/>
      <c r="M173" s="184"/>
      <c r="N173" s="181"/>
      <c r="O173" s="181"/>
      <c r="P173" s="181"/>
    </row>
    <row r="174" spans="1:16" s="185" customFormat="1" ht="12.75" customHeight="1" x14ac:dyDescent="0.2">
      <c r="A174" s="163">
        <v>165</v>
      </c>
      <c r="B174" s="160" t="s">
        <v>28</v>
      </c>
      <c r="C174" s="163">
        <v>1</v>
      </c>
      <c r="D174" s="178">
        <v>1.0349999999999999</v>
      </c>
      <c r="E174" s="179">
        <v>9</v>
      </c>
      <c r="F174" s="180">
        <v>12035.764419431875</v>
      </c>
      <c r="G174" s="181"/>
      <c r="H174" s="182"/>
      <c r="I174" s="182"/>
      <c r="J174" s="164"/>
      <c r="K174" s="183"/>
      <c r="L174" s="164"/>
      <c r="M174" s="184"/>
      <c r="N174" s="181"/>
      <c r="O174" s="181"/>
      <c r="P174" s="181"/>
    </row>
    <row r="175" spans="1:16" s="185" customFormat="1" ht="12.75" customHeight="1" x14ac:dyDescent="0.2">
      <c r="A175" s="163">
        <v>166</v>
      </c>
      <c r="B175" s="160" t="s">
        <v>470</v>
      </c>
      <c r="C175" s="163">
        <v>0</v>
      </c>
      <c r="D175" s="178">
        <v>1.034</v>
      </c>
      <c r="E175" s="179">
        <v>0</v>
      </c>
      <c r="F175" s="180">
        <v>0</v>
      </c>
      <c r="G175" s="181"/>
      <c r="H175" s="182"/>
      <c r="I175" s="182"/>
      <c r="J175" s="164"/>
      <c r="K175" s="183"/>
      <c r="L175" s="164"/>
      <c r="M175" s="184"/>
      <c r="N175" s="181"/>
      <c r="O175" s="181"/>
      <c r="P175" s="181"/>
    </row>
    <row r="176" spans="1:16" s="185" customFormat="1" ht="12.75" customHeight="1" x14ac:dyDescent="0.2">
      <c r="A176" s="163">
        <v>167</v>
      </c>
      <c r="B176" s="160" t="s">
        <v>191</v>
      </c>
      <c r="C176" s="163">
        <v>1</v>
      </c>
      <c r="D176" s="178">
        <v>1.0629999999999999</v>
      </c>
      <c r="E176" s="179">
        <v>3</v>
      </c>
      <c r="F176" s="180">
        <v>10537.457515332319</v>
      </c>
      <c r="G176" s="181"/>
      <c r="H176" s="182"/>
      <c r="I176" s="182"/>
      <c r="J176" s="164"/>
      <c r="K176" s="183"/>
      <c r="L176" s="164"/>
      <c r="M176" s="184"/>
      <c r="N176" s="181"/>
      <c r="O176" s="181"/>
      <c r="P176" s="181"/>
    </row>
    <row r="177" spans="1:16" s="185" customFormat="1" ht="12.75" customHeight="1" x14ac:dyDescent="0.2">
      <c r="A177" s="163">
        <v>168</v>
      </c>
      <c r="B177" s="160" t="s">
        <v>117</v>
      </c>
      <c r="C177" s="163">
        <v>1</v>
      </c>
      <c r="D177" s="178">
        <v>1</v>
      </c>
      <c r="E177" s="179">
        <v>2</v>
      </c>
      <c r="F177" s="180">
        <v>9886.3495922208276</v>
      </c>
      <c r="G177" s="181"/>
      <c r="H177" s="182"/>
      <c r="I177" s="182"/>
      <c r="J177" s="164"/>
      <c r="K177" s="183"/>
      <c r="L177" s="164"/>
      <c r="M177" s="184"/>
      <c r="N177" s="181"/>
      <c r="O177" s="181"/>
      <c r="P177" s="181"/>
    </row>
    <row r="178" spans="1:16" s="185" customFormat="1" ht="12.75" customHeight="1" x14ac:dyDescent="0.2">
      <c r="A178" s="163">
        <v>169</v>
      </c>
      <c r="B178" s="160" t="s">
        <v>366</v>
      </c>
      <c r="C178" s="163">
        <v>1</v>
      </c>
      <c r="D178" s="178">
        <v>1</v>
      </c>
      <c r="E178" s="179">
        <v>5</v>
      </c>
      <c r="F178" s="180">
        <v>9890.9700221238963</v>
      </c>
      <c r="G178" s="181"/>
      <c r="H178" s="182"/>
      <c r="I178" s="182"/>
      <c r="J178" s="164"/>
      <c r="K178" s="183"/>
      <c r="L178" s="164"/>
      <c r="M178" s="184"/>
      <c r="N178" s="181"/>
      <c r="O178" s="181"/>
      <c r="P178" s="181"/>
    </row>
    <row r="179" spans="1:16" s="185" customFormat="1" ht="12.75" customHeight="1" x14ac:dyDescent="0.2">
      <c r="A179" s="163">
        <v>170</v>
      </c>
      <c r="B179" s="160" t="s">
        <v>87</v>
      </c>
      <c r="C179" s="163">
        <v>1</v>
      </c>
      <c r="D179" s="178">
        <v>1.0549999999999999</v>
      </c>
      <c r="E179" s="179">
        <v>8</v>
      </c>
      <c r="F179" s="180">
        <v>11779.143333294594</v>
      </c>
      <c r="G179" s="181"/>
      <c r="H179" s="182"/>
      <c r="I179" s="182"/>
      <c r="J179" s="164"/>
      <c r="K179" s="183"/>
      <c r="L179" s="164"/>
      <c r="M179" s="184"/>
      <c r="N179" s="181"/>
      <c r="O179" s="181"/>
      <c r="P179" s="181"/>
    </row>
    <row r="180" spans="1:16" s="185" customFormat="1" ht="12.75" customHeight="1" x14ac:dyDescent="0.2">
      <c r="A180" s="163">
        <v>171</v>
      </c>
      <c r="B180" s="160" t="s">
        <v>272</v>
      </c>
      <c r="C180" s="163">
        <v>1</v>
      </c>
      <c r="D180" s="178">
        <v>1.0269999999999999</v>
      </c>
      <c r="E180" s="179">
        <v>3</v>
      </c>
      <c r="F180" s="180">
        <v>10254.728894233504</v>
      </c>
      <c r="G180" s="181"/>
      <c r="H180" s="182"/>
      <c r="I180" s="182"/>
      <c r="J180" s="164"/>
      <c r="K180" s="183"/>
      <c r="L180" s="164"/>
      <c r="M180" s="184"/>
      <c r="N180" s="181"/>
      <c r="O180" s="181"/>
      <c r="P180" s="181"/>
    </row>
    <row r="181" spans="1:16" s="185" customFormat="1" ht="12.75" customHeight="1" x14ac:dyDescent="0.2">
      <c r="A181" s="163">
        <v>172</v>
      </c>
      <c r="B181" s="160" t="s">
        <v>144</v>
      </c>
      <c r="C181" s="163">
        <v>1</v>
      </c>
      <c r="D181" s="178">
        <v>1</v>
      </c>
      <c r="E181" s="179">
        <v>7</v>
      </c>
      <c r="F181" s="180">
        <v>10724.129654754695</v>
      </c>
      <c r="G181" s="181"/>
      <c r="H181" s="182"/>
      <c r="I181" s="182"/>
      <c r="J181" s="164"/>
      <c r="K181" s="183"/>
      <c r="L181" s="164"/>
      <c r="M181" s="184"/>
      <c r="N181" s="181"/>
      <c r="O181" s="181"/>
      <c r="P181" s="181"/>
    </row>
    <row r="182" spans="1:16" s="185" customFormat="1" ht="12.75" customHeight="1" x14ac:dyDescent="0.2">
      <c r="A182" s="163">
        <v>173</v>
      </c>
      <c r="B182" s="160" t="s">
        <v>471</v>
      </c>
      <c r="C182" s="163">
        <v>1</v>
      </c>
      <c r="D182" s="178">
        <v>1</v>
      </c>
      <c r="E182" s="179">
        <v>4</v>
      </c>
      <c r="F182" s="180">
        <v>9725.9262192393762</v>
      </c>
      <c r="G182" s="181"/>
      <c r="H182" s="182"/>
      <c r="I182" s="182"/>
      <c r="J182" s="164"/>
      <c r="K182" s="183"/>
      <c r="L182" s="164"/>
      <c r="M182" s="184"/>
      <c r="N182" s="181"/>
      <c r="O182" s="181"/>
      <c r="P182" s="181"/>
    </row>
    <row r="183" spans="1:16" s="185" customFormat="1" ht="12.75" customHeight="1" x14ac:dyDescent="0.2">
      <c r="A183" s="163">
        <v>174</v>
      </c>
      <c r="B183" s="160" t="s">
        <v>126</v>
      </c>
      <c r="C183" s="163">
        <v>1</v>
      </c>
      <c r="D183" s="178">
        <v>1.069</v>
      </c>
      <c r="E183" s="179">
        <v>4</v>
      </c>
      <c r="F183" s="180">
        <v>10776.200080021245</v>
      </c>
      <c r="G183" s="181"/>
      <c r="H183" s="182"/>
      <c r="I183" s="182"/>
      <c r="J183" s="164"/>
      <c r="K183" s="183"/>
      <c r="L183" s="164"/>
      <c r="M183" s="184"/>
      <c r="N183" s="181"/>
      <c r="O183" s="181"/>
      <c r="P183" s="181"/>
    </row>
    <row r="184" spans="1:16" s="185" customFormat="1" ht="12.75" customHeight="1" x14ac:dyDescent="0.2">
      <c r="A184" s="163">
        <v>175</v>
      </c>
      <c r="B184" s="160" t="s">
        <v>472</v>
      </c>
      <c r="C184" s="163">
        <v>1</v>
      </c>
      <c r="D184" s="178">
        <v>1.0309999999999999</v>
      </c>
      <c r="E184" s="179">
        <v>1</v>
      </c>
      <c r="F184" s="180">
        <v>9883.485708483282</v>
      </c>
      <c r="G184" s="181"/>
      <c r="H184" s="182"/>
      <c r="I184" s="182"/>
      <c r="J184" s="164"/>
      <c r="K184" s="183"/>
      <c r="L184" s="164"/>
      <c r="M184" s="184"/>
      <c r="N184" s="181"/>
      <c r="O184" s="181"/>
      <c r="P184" s="181"/>
    </row>
    <row r="185" spans="1:16" s="185" customFormat="1" ht="12.75" customHeight="1" x14ac:dyDescent="0.2">
      <c r="A185" s="163">
        <v>176</v>
      </c>
      <c r="B185" s="160" t="s">
        <v>29</v>
      </c>
      <c r="C185" s="163">
        <v>1</v>
      </c>
      <c r="D185" s="178">
        <v>1.046</v>
      </c>
      <c r="E185" s="179">
        <v>7</v>
      </c>
      <c r="F185" s="180">
        <v>11899.363152788852</v>
      </c>
      <c r="G185" s="181"/>
      <c r="H185" s="182"/>
      <c r="I185" s="182"/>
      <c r="J185" s="164"/>
      <c r="K185" s="183"/>
      <c r="L185" s="164"/>
      <c r="M185" s="184"/>
      <c r="N185" s="181"/>
      <c r="O185" s="181"/>
      <c r="P185" s="181"/>
    </row>
    <row r="186" spans="1:16" s="185" customFormat="1" ht="12.75" customHeight="1" x14ac:dyDescent="0.2">
      <c r="A186" s="163">
        <v>177</v>
      </c>
      <c r="B186" s="160" t="s">
        <v>127</v>
      </c>
      <c r="C186" s="163">
        <v>1</v>
      </c>
      <c r="D186" s="178">
        <v>1.034</v>
      </c>
      <c r="E186" s="179">
        <v>2</v>
      </c>
      <c r="F186" s="180">
        <v>10132.441074021839</v>
      </c>
      <c r="G186" s="181"/>
      <c r="H186" s="182"/>
      <c r="I186" s="182"/>
      <c r="J186" s="164"/>
      <c r="K186" s="183"/>
      <c r="L186" s="164"/>
      <c r="M186" s="184"/>
      <c r="N186" s="181"/>
      <c r="O186" s="181"/>
      <c r="P186" s="181"/>
    </row>
    <row r="187" spans="1:16" s="185" customFormat="1" ht="12.75" customHeight="1" x14ac:dyDescent="0.2">
      <c r="A187" s="163">
        <v>178</v>
      </c>
      <c r="B187" s="160" t="s">
        <v>241</v>
      </c>
      <c r="C187" s="163">
        <v>1</v>
      </c>
      <c r="D187" s="178">
        <v>1.032</v>
      </c>
      <c r="E187" s="179">
        <v>3</v>
      </c>
      <c r="F187" s="180">
        <v>10256.723837520662</v>
      </c>
      <c r="G187" s="181"/>
      <c r="H187" s="182"/>
      <c r="I187" s="182"/>
      <c r="J187" s="164"/>
      <c r="K187" s="183"/>
      <c r="L187" s="164"/>
      <c r="M187" s="184"/>
      <c r="N187" s="181"/>
      <c r="O187" s="181"/>
      <c r="P187" s="181"/>
    </row>
    <row r="188" spans="1:16" s="185" customFormat="1" ht="12.75" customHeight="1" x14ac:dyDescent="0.2">
      <c r="A188" s="163">
        <v>179</v>
      </c>
      <c r="B188" s="160" t="s">
        <v>473</v>
      </c>
      <c r="C188" s="163">
        <v>0</v>
      </c>
      <c r="D188" s="178">
        <v>1.014</v>
      </c>
      <c r="E188" s="179">
        <v>0</v>
      </c>
      <c r="F188" s="180">
        <v>13994.507679999999</v>
      </c>
      <c r="G188" s="181"/>
      <c r="H188" s="182"/>
      <c r="I188" s="182"/>
      <c r="J188" s="164"/>
      <c r="K188" s="183"/>
      <c r="L188" s="164"/>
      <c r="M188" s="184"/>
      <c r="N188" s="181"/>
      <c r="O188" s="181"/>
      <c r="P188" s="181"/>
    </row>
    <row r="189" spans="1:16" s="185" customFormat="1" ht="12.75" customHeight="1" x14ac:dyDescent="0.2">
      <c r="A189" s="163">
        <v>180</v>
      </c>
      <c r="B189" s="160" t="s">
        <v>474</v>
      </c>
      <c r="C189" s="163">
        <v>0</v>
      </c>
      <c r="D189" s="178">
        <v>1</v>
      </c>
      <c r="E189" s="179">
        <v>0</v>
      </c>
      <c r="F189" s="180">
        <v>13837.16</v>
      </c>
      <c r="G189" s="181"/>
      <c r="H189" s="182"/>
      <c r="I189" s="182"/>
      <c r="J189" s="164"/>
      <c r="K189" s="183"/>
      <c r="L189" s="164"/>
      <c r="M189" s="184"/>
      <c r="N189" s="181"/>
      <c r="O189" s="181"/>
      <c r="P189" s="181"/>
    </row>
    <row r="190" spans="1:16" s="185" customFormat="1" ht="12.75" customHeight="1" x14ac:dyDescent="0.2">
      <c r="A190" s="163">
        <v>181</v>
      </c>
      <c r="B190" s="160" t="s">
        <v>105</v>
      </c>
      <c r="C190" s="163">
        <v>1</v>
      </c>
      <c r="D190" s="178">
        <v>1</v>
      </c>
      <c r="E190" s="179">
        <v>8</v>
      </c>
      <c r="F190" s="180">
        <v>11377.02377179523</v>
      </c>
      <c r="G190" s="181"/>
      <c r="H190" s="182"/>
      <c r="I190" s="182"/>
      <c r="J190" s="164"/>
      <c r="K190" s="183"/>
      <c r="L190" s="164"/>
      <c r="M190" s="184"/>
      <c r="N190" s="181"/>
      <c r="O190" s="181"/>
      <c r="P190" s="181"/>
    </row>
    <row r="191" spans="1:16" s="185" customFormat="1" ht="12.75" customHeight="1" x14ac:dyDescent="0.2">
      <c r="A191" s="163">
        <v>182</v>
      </c>
      <c r="B191" s="160" t="s">
        <v>273</v>
      </c>
      <c r="C191" s="163">
        <v>1</v>
      </c>
      <c r="D191" s="178">
        <v>1</v>
      </c>
      <c r="E191" s="179">
        <v>7</v>
      </c>
      <c r="F191" s="180">
        <v>10563.654929066313</v>
      </c>
      <c r="G191" s="181"/>
      <c r="H191" s="182"/>
      <c r="I191" s="182"/>
      <c r="J191" s="164"/>
      <c r="K191" s="183"/>
      <c r="L191" s="164"/>
      <c r="M191" s="184"/>
      <c r="N191" s="181"/>
      <c r="O191" s="181"/>
      <c r="P191" s="181"/>
    </row>
    <row r="192" spans="1:16" s="185" customFormat="1" ht="12.75" customHeight="1" x14ac:dyDescent="0.2">
      <c r="A192" s="163">
        <v>183</v>
      </c>
      <c r="B192" s="160" t="s">
        <v>475</v>
      </c>
      <c r="C192" s="163">
        <v>0</v>
      </c>
      <c r="D192" s="178">
        <v>1</v>
      </c>
      <c r="E192" s="179">
        <v>0</v>
      </c>
      <c r="F192" s="180">
        <v>13837.16</v>
      </c>
      <c r="G192" s="181"/>
      <c r="H192" s="182"/>
      <c r="I192" s="182"/>
      <c r="J192" s="164"/>
      <c r="K192" s="183"/>
      <c r="L192" s="164"/>
      <c r="M192" s="184"/>
      <c r="N192" s="181"/>
      <c r="O192" s="181"/>
      <c r="P192" s="181"/>
    </row>
    <row r="193" spans="1:16" s="185" customFormat="1" ht="12.75" customHeight="1" x14ac:dyDescent="0.2">
      <c r="A193" s="163">
        <v>184</v>
      </c>
      <c r="B193" s="160" t="s">
        <v>476</v>
      </c>
      <c r="C193" s="163">
        <v>1</v>
      </c>
      <c r="D193" s="178">
        <v>1.04</v>
      </c>
      <c r="E193" s="179">
        <v>2</v>
      </c>
      <c r="F193" s="180">
        <v>9629.1435430321599</v>
      </c>
      <c r="G193" s="181"/>
      <c r="H193" s="182"/>
      <c r="I193" s="182"/>
      <c r="J193" s="164"/>
      <c r="K193" s="183"/>
      <c r="L193" s="164"/>
      <c r="M193" s="184"/>
      <c r="N193" s="181"/>
      <c r="O193" s="181"/>
      <c r="P193" s="181"/>
    </row>
    <row r="194" spans="1:16" s="185" customFormat="1" ht="12.75" customHeight="1" x14ac:dyDescent="0.2">
      <c r="A194" s="163">
        <v>185</v>
      </c>
      <c r="B194" s="160" t="s">
        <v>88</v>
      </c>
      <c r="C194" s="163">
        <v>1</v>
      </c>
      <c r="D194" s="178">
        <v>1.034</v>
      </c>
      <c r="E194" s="179">
        <v>8</v>
      </c>
      <c r="F194" s="180">
        <v>11500.073421625941</v>
      </c>
      <c r="G194" s="181"/>
      <c r="H194" s="182"/>
      <c r="I194" s="182"/>
      <c r="J194" s="164"/>
      <c r="K194" s="183"/>
      <c r="L194" s="164"/>
      <c r="M194" s="184"/>
      <c r="N194" s="181"/>
      <c r="O194" s="181"/>
      <c r="P194" s="181"/>
    </row>
    <row r="195" spans="1:16" s="185" customFormat="1" ht="12.75" customHeight="1" x14ac:dyDescent="0.2">
      <c r="A195" s="163">
        <v>186</v>
      </c>
      <c r="B195" s="160" t="s">
        <v>180</v>
      </c>
      <c r="C195" s="163">
        <v>1</v>
      </c>
      <c r="D195" s="178">
        <v>1</v>
      </c>
      <c r="E195" s="179">
        <v>6</v>
      </c>
      <c r="F195" s="180">
        <v>10490.238099829836</v>
      </c>
      <c r="G195" s="181"/>
      <c r="H195" s="182"/>
      <c r="I195" s="182"/>
      <c r="J195" s="164"/>
      <c r="K195" s="183"/>
      <c r="L195" s="164"/>
      <c r="M195" s="184"/>
      <c r="N195" s="181"/>
      <c r="O195" s="181"/>
      <c r="P195" s="181"/>
    </row>
    <row r="196" spans="1:16" s="185" customFormat="1" ht="12.75" customHeight="1" x14ac:dyDescent="0.2">
      <c r="A196" s="163">
        <v>187</v>
      </c>
      <c r="B196" s="160" t="s">
        <v>89</v>
      </c>
      <c r="C196" s="163">
        <v>1</v>
      </c>
      <c r="D196" s="178">
        <v>1.0269999999999999</v>
      </c>
      <c r="E196" s="179">
        <v>3</v>
      </c>
      <c r="F196" s="180">
        <v>10150.025734791841</v>
      </c>
      <c r="G196" s="181"/>
      <c r="H196" s="182"/>
      <c r="I196" s="182"/>
      <c r="J196" s="164"/>
      <c r="K196" s="183"/>
      <c r="L196" s="164"/>
      <c r="M196" s="184"/>
      <c r="N196" s="181"/>
      <c r="O196" s="181"/>
      <c r="P196" s="181"/>
    </row>
    <row r="197" spans="1:16" s="185" customFormat="1" ht="12.75" customHeight="1" x14ac:dyDescent="0.2">
      <c r="A197" s="163">
        <v>188</v>
      </c>
      <c r="B197" s="160" t="s">
        <v>477</v>
      </c>
      <c r="C197" s="163">
        <v>0</v>
      </c>
      <c r="D197" s="178">
        <v>1</v>
      </c>
      <c r="E197" s="179">
        <v>0</v>
      </c>
      <c r="F197" s="180">
        <v>13837.159999999996</v>
      </c>
      <c r="G197" s="181"/>
      <c r="H197" s="182"/>
      <c r="I197" s="182"/>
      <c r="J197" s="164"/>
      <c r="K197" s="183"/>
      <c r="L197" s="164"/>
      <c r="M197" s="184"/>
      <c r="N197" s="181"/>
      <c r="O197" s="181"/>
      <c r="P197" s="181"/>
    </row>
    <row r="198" spans="1:16" s="185" customFormat="1" ht="12.75" customHeight="1" x14ac:dyDescent="0.2">
      <c r="A198" s="163">
        <v>189</v>
      </c>
      <c r="B198" s="160" t="s">
        <v>38</v>
      </c>
      <c r="C198" s="163">
        <v>1</v>
      </c>
      <c r="D198" s="178">
        <v>1.038</v>
      </c>
      <c r="E198" s="179">
        <v>2</v>
      </c>
      <c r="F198" s="180">
        <v>10067.496573415046</v>
      </c>
      <c r="G198" s="181"/>
      <c r="H198" s="182"/>
      <c r="I198" s="182"/>
      <c r="J198" s="164"/>
      <c r="K198" s="183"/>
      <c r="L198" s="164"/>
      <c r="M198" s="184"/>
      <c r="N198" s="181"/>
      <c r="O198" s="181"/>
      <c r="P198" s="181"/>
    </row>
    <row r="199" spans="1:16" s="185" customFormat="1" ht="12.75" customHeight="1" x14ac:dyDescent="0.2">
      <c r="A199" s="163">
        <v>190</v>
      </c>
      <c r="B199" s="160" t="s">
        <v>478</v>
      </c>
      <c r="C199" s="163">
        <v>0</v>
      </c>
      <c r="D199" s="178">
        <v>1</v>
      </c>
      <c r="E199" s="179">
        <v>0</v>
      </c>
      <c r="F199" s="180">
        <v>7756.7609090909091</v>
      </c>
      <c r="G199" s="181"/>
      <c r="H199" s="182"/>
      <c r="I199" s="182"/>
      <c r="J199" s="164"/>
      <c r="K199" s="183"/>
      <c r="L199" s="164"/>
      <c r="M199" s="184"/>
      <c r="N199" s="181"/>
      <c r="O199" s="181"/>
      <c r="P199" s="181"/>
    </row>
    <row r="200" spans="1:16" s="185" customFormat="1" ht="12.75" customHeight="1" x14ac:dyDescent="0.2">
      <c r="A200" s="163">
        <v>191</v>
      </c>
      <c r="B200" s="160" t="s">
        <v>254</v>
      </c>
      <c r="C200" s="163">
        <v>1</v>
      </c>
      <c r="D200" s="178">
        <v>1</v>
      </c>
      <c r="E200" s="179">
        <v>6</v>
      </c>
      <c r="F200" s="180">
        <v>10461.366488222697</v>
      </c>
      <c r="G200" s="181"/>
      <c r="H200" s="182"/>
      <c r="I200" s="182"/>
      <c r="J200" s="164"/>
      <c r="K200" s="183"/>
      <c r="L200" s="164"/>
      <c r="M200" s="184"/>
      <c r="N200" s="181"/>
      <c r="O200" s="181"/>
      <c r="P200" s="181"/>
    </row>
    <row r="201" spans="1:16" s="185" customFormat="1" ht="12.75" customHeight="1" x14ac:dyDescent="0.2">
      <c r="A201" s="163">
        <v>192</v>
      </c>
      <c r="B201" s="160" t="s">
        <v>479</v>
      </c>
      <c r="C201" s="163">
        <v>0</v>
      </c>
      <c r="D201" s="178">
        <v>1</v>
      </c>
      <c r="E201" s="179">
        <v>0</v>
      </c>
      <c r="F201" s="180">
        <v>0</v>
      </c>
      <c r="G201" s="181"/>
      <c r="H201" s="182"/>
      <c r="I201" s="182"/>
      <c r="J201" s="164"/>
      <c r="K201" s="183"/>
      <c r="L201" s="164"/>
      <c r="M201" s="184"/>
      <c r="N201" s="181"/>
      <c r="O201" s="181"/>
      <c r="P201" s="181"/>
    </row>
    <row r="202" spans="1:16" s="185" customFormat="1" ht="12.75" customHeight="1" x14ac:dyDescent="0.2">
      <c r="A202" s="163">
        <v>193</v>
      </c>
      <c r="B202" s="160" t="s">
        <v>480</v>
      </c>
      <c r="C202" s="163">
        <v>0</v>
      </c>
      <c r="D202" s="178">
        <v>1</v>
      </c>
      <c r="E202" s="179">
        <v>0</v>
      </c>
      <c r="F202" s="180">
        <v>0</v>
      </c>
      <c r="G202" s="181"/>
      <c r="H202" s="182"/>
      <c r="I202" s="182"/>
      <c r="J202" s="164"/>
      <c r="K202" s="183"/>
      <c r="L202" s="164"/>
      <c r="M202" s="184"/>
      <c r="N202" s="181"/>
      <c r="O202" s="181"/>
      <c r="P202" s="181"/>
    </row>
    <row r="203" spans="1:16" s="185" customFormat="1" ht="12.75" customHeight="1" x14ac:dyDescent="0.2">
      <c r="A203" s="163">
        <v>194</v>
      </c>
      <c r="B203" s="160" t="s">
        <v>481</v>
      </c>
      <c r="C203" s="163">
        <v>0</v>
      </c>
      <c r="D203" s="178">
        <v>1</v>
      </c>
      <c r="E203" s="179">
        <v>0</v>
      </c>
      <c r="F203" s="180">
        <v>13837.159999999998</v>
      </c>
      <c r="G203" s="181"/>
      <c r="H203" s="182"/>
      <c r="I203" s="182"/>
      <c r="J203" s="164"/>
      <c r="K203" s="183"/>
      <c r="L203" s="164"/>
      <c r="M203" s="184"/>
      <c r="N203" s="181"/>
      <c r="O203" s="181"/>
      <c r="P203" s="181"/>
    </row>
    <row r="204" spans="1:16" s="185" customFormat="1" ht="12.75" customHeight="1" x14ac:dyDescent="0.2">
      <c r="A204" s="163">
        <v>195</v>
      </c>
      <c r="B204" s="160" t="s">
        <v>482</v>
      </c>
      <c r="C204" s="163">
        <v>0</v>
      </c>
      <c r="D204" s="178">
        <v>1</v>
      </c>
      <c r="E204" s="179">
        <v>0</v>
      </c>
      <c r="F204" s="180">
        <v>8568.5766666666659</v>
      </c>
      <c r="G204" s="181"/>
      <c r="H204" s="182"/>
      <c r="I204" s="182"/>
      <c r="J204" s="164"/>
      <c r="K204" s="183"/>
      <c r="L204" s="164"/>
      <c r="M204" s="184"/>
      <c r="N204" s="181"/>
      <c r="O204" s="181"/>
      <c r="P204" s="181"/>
    </row>
    <row r="205" spans="1:16" s="185" customFormat="1" ht="12.75" customHeight="1" x14ac:dyDescent="0.2">
      <c r="A205" s="163">
        <v>196</v>
      </c>
      <c r="B205" s="160" t="s">
        <v>231</v>
      </c>
      <c r="C205" s="163">
        <v>1</v>
      </c>
      <c r="D205" s="178">
        <v>1</v>
      </c>
      <c r="E205" s="179">
        <v>3</v>
      </c>
      <c r="F205" s="180">
        <v>9772.9048461538478</v>
      </c>
      <c r="G205" s="181"/>
      <c r="H205" s="182"/>
      <c r="I205" s="182"/>
      <c r="J205" s="164"/>
      <c r="K205" s="183"/>
      <c r="L205" s="164"/>
      <c r="M205" s="184"/>
      <c r="N205" s="181"/>
      <c r="O205" s="181"/>
      <c r="P205" s="181"/>
    </row>
    <row r="206" spans="1:16" s="185" customFormat="1" ht="12.75" customHeight="1" x14ac:dyDescent="0.2">
      <c r="A206" s="163">
        <v>197</v>
      </c>
      <c r="B206" s="160" t="s">
        <v>483</v>
      </c>
      <c r="C206" s="163">
        <v>1</v>
      </c>
      <c r="D206" s="178">
        <v>1</v>
      </c>
      <c r="E206" s="179">
        <v>6</v>
      </c>
      <c r="F206" s="180">
        <v>10929.584789864033</v>
      </c>
      <c r="G206" s="181"/>
      <c r="H206" s="182"/>
      <c r="I206" s="182"/>
      <c r="J206" s="164"/>
      <c r="K206" s="183"/>
      <c r="L206" s="164"/>
      <c r="M206" s="184"/>
      <c r="N206" s="181"/>
      <c r="O206" s="181"/>
      <c r="P206" s="181"/>
    </row>
    <row r="207" spans="1:16" s="185" customFormat="1" ht="12.75" customHeight="1" x14ac:dyDescent="0.2">
      <c r="A207" s="163">
        <v>198</v>
      </c>
      <c r="B207" s="160" t="s">
        <v>39</v>
      </c>
      <c r="C207" s="163">
        <v>1</v>
      </c>
      <c r="D207" s="178">
        <v>1.0389999999999999</v>
      </c>
      <c r="E207" s="179">
        <v>2</v>
      </c>
      <c r="F207" s="180">
        <v>10156.281639000543</v>
      </c>
      <c r="G207" s="181"/>
      <c r="H207" s="182"/>
      <c r="I207" s="182"/>
      <c r="J207" s="164"/>
      <c r="K207" s="183"/>
      <c r="L207" s="164"/>
      <c r="M207" s="184"/>
      <c r="N207" s="181"/>
      <c r="O207" s="181"/>
      <c r="P207" s="181"/>
    </row>
    <row r="208" spans="1:16" s="185" customFormat="1" ht="12.75" customHeight="1" x14ac:dyDescent="0.2">
      <c r="A208" s="163">
        <v>199</v>
      </c>
      <c r="B208" s="160" t="s">
        <v>162</v>
      </c>
      <c r="C208" s="163">
        <v>1</v>
      </c>
      <c r="D208" s="178">
        <v>1.0760000000000001</v>
      </c>
      <c r="E208" s="179">
        <v>1</v>
      </c>
      <c r="F208" s="180">
        <v>10270.273693743404</v>
      </c>
      <c r="G208" s="181"/>
      <c r="H208" s="182"/>
      <c r="I208" s="182"/>
      <c r="J208" s="164"/>
      <c r="K208" s="183"/>
      <c r="L208" s="164"/>
      <c r="M208" s="184"/>
      <c r="N208" s="181"/>
      <c r="O208" s="181"/>
      <c r="P208" s="181"/>
    </row>
    <row r="209" spans="1:16" s="185" customFormat="1" ht="12.75" customHeight="1" x14ac:dyDescent="0.2">
      <c r="A209" s="163">
        <v>200</v>
      </c>
      <c r="B209" s="160" t="s">
        <v>484</v>
      </c>
      <c r="C209" s="163">
        <v>0</v>
      </c>
      <c r="D209" s="178">
        <v>1</v>
      </c>
      <c r="E209" s="179">
        <v>0</v>
      </c>
      <c r="F209" s="180">
        <v>9307.0679310344822</v>
      </c>
      <c r="G209" s="181"/>
      <c r="H209" s="182"/>
      <c r="I209" s="182"/>
      <c r="J209" s="164"/>
      <c r="K209" s="183"/>
      <c r="L209" s="164"/>
      <c r="M209" s="184"/>
      <c r="N209" s="181"/>
      <c r="O209" s="181"/>
      <c r="P209" s="181"/>
    </row>
    <row r="210" spans="1:16" s="185" customFormat="1" ht="12.75" customHeight="1" x14ac:dyDescent="0.2">
      <c r="A210" s="163">
        <v>201</v>
      </c>
      <c r="B210" s="160" t="s">
        <v>17</v>
      </c>
      <c r="C210" s="163">
        <v>1</v>
      </c>
      <c r="D210" s="178">
        <v>1</v>
      </c>
      <c r="E210" s="179">
        <v>10</v>
      </c>
      <c r="F210" s="180">
        <v>12640.520228330424</v>
      </c>
      <c r="G210" s="181"/>
      <c r="H210" s="182"/>
      <c r="I210" s="182"/>
      <c r="J210" s="164"/>
      <c r="K210" s="183"/>
      <c r="L210" s="164"/>
      <c r="M210" s="184"/>
      <c r="N210" s="181"/>
      <c r="O210" s="181"/>
      <c r="P210" s="181"/>
    </row>
    <row r="211" spans="1:16" s="185" customFormat="1" ht="12.75" customHeight="1" x14ac:dyDescent="0.2">
      <c r="A211" s="163">
        <v>202</v>
      </c>
      <c r="B211" s="160" t="s">
        <v>485</v>
      </c>
      <c r="C211" s="163">
        <v>0</v>
      </c>
      <c r="D211" s="178">
        <v>1</v>
      </c>
      <c r="E211" s="179">
        <v>0</v>
      </c>
      <c r="F211" s="180">
        <v>13837.16</v>
      </c>
      <c r="G211" s="181"/>
      <c r="H211" s="182"/>
      <c r="I211" s="182"/>
      <c r="J211" s="164"/>
      <c r="K211" s="183"/>
      <c r="L211" s="164"/>
      <c r="M211" s="184"/>
      <c r="N211" s="181"/>
      <c r="O211" s="181"/>
      <c r="P211" s="181"/>
    </row>
    <row r="212" spans="1:16" s="185" customFormat="1" ht="12.75" customHeight="1" x14ac:dyDescent="0.2">
      <c r="A212" s="163">
        <v>203</v>
      </c>
      <c r="B212" s="160" t="s">
        <v>486</v>
      </c>
      <c r="C212" s="163">
        <v>0</v>
      </c>
      <c r="D212" s="178">
        <v>1.03</v>
      </c>
      <c r="E212" s="179">
        <v>0</v>
      </c>
      <c r="F212" s="180">
        <v>14174.333600000002</v>
      </c>
      <c r="G212" s="181"/>
      <c r="H212" s="182"/>
      <c r="I212" s="182"/>
      <c r="J212" s="164"/>
      <c r="K212" s="183"/>
      <c r="L212" s="164"/>
      <c r="M212" s="184"/>
      <c r="N212" s="181"/>
      <c r="O212" s="181"/>
      <c r="P212" s="181"/>
    </row>
    <row r="213" spans="1:16" s="185" customFormat="1" ht="12.75" customHeight="1" x14ac:dyDescent="0.2">
      <c r="A213" s="163">
        <v>204</v>
      </c>
      <c r="B213" s="160" t="s">
        <v>263</v>
      </c>
      <c r="C213" s="163">
        <v>1</v>
      </c>
      <c r="D213" s="178">
        <v>1</v>
      </c>
      <c r="E213" s="179">
        <v>2</v>
      </c>
      <c r="F213" s="180">
        <v>9788.3108744769888</v>
      </c>
      <c r="G213" s="181"/>
      <c r="H213" s="182"/>
      <c r="I213" s="182"/>
      <c r="J213" s="164"/>
      <c r="K213" s="183"/>
      <c r="L213" s="164"/>
      <c r="M213" s="184"/>
      <c r="N213" s="181"/>
      <c r="O213" s="181"/>
      <c r="P213" s="181"/>
    </row>
    <row r="214" spans="1:16" s="185" customFormat="1" ht="12.75" customHeight="1" x14ac:dyDescent="0.2">
      <c r="A214" s="163">
        <v>205</v>
      </c>
      <c r="B214" s="160" t="s">
        <v>487</v>
      </c>
      <c r="C214" s="163">
        <v>0</v>
      </c>
      <c r="D214" s="178">
        <v>1</v>
      </c>
      <c r="E214" s="179">
        <v>0</v>
      </c>
      <c r="F214" s="180">
        <v>0</v>
      </c>
      <c r="G214" s="181"/>
      <c r="H214" s="182"/>
      <c r="I214" s="182"/>
      <c r="J214" s="164"/>
      <c r="K214" s="183"/>
      <c r="L214" s="164"/>
      <c r="M214" s="184"/>
      <c r="N214" s="181"/>
      <c r="O214" s="181"/>
      <c r="P214" s="181"/>
    </row>
    <row r="215" spans="1:16" s="185" customFormat="1" ht="12.75" customHeight="1" x14ac:dyDescent="0.2">
      <c r="A215" s="163">
        <v>206</v>
      </c>
      <c r="B215" s="160" t="s">
        <v>488</v>
      </c>
      <c r="C215" s="163">
        <v>0</v>
      </c>
      <c r="D215" s="178">
        <v>1</v>
      </c>
      <c r="E215" s="179">
        <v>0</v>
      </c>
      <c r="F215" s="180">
        <v>13837.16</v>
      </c>
      <c r="G215" s="181"/>
      <c r="H215" s="182"/>
      <c r="I215" s="182"/>
      <c r="J215" s="164"/>
      <c r="K215" s="183"/>
      <c r="L215" s="164"/>
      <c r="M215" s="184"/>
      <c r="N215" s="181"/>
      <c r="O215" s="181"/>
      <c r="P215" s="181"/>
    </row>
    <row r="216" spans="1:16" s="185" customFormat="1" ht="12.75" customHeight="1" x14ac:dyDescent="0.2">
      <c r="A216" s="163">
        <v>207</v>
      </c>
      <c r="B216" s="160" t="s">
        <v>40</v>
      </c>
      <c r="C216" s="163">
        <v>1</v>
      </c>
      <c r="D216" s="178">
        <v>1.0529999999999999</v>
      </c>
      <c r="E216" s="179">
        <v>2</v>
      </c>
      <c r="F216" s="180">
        <v>10604.003495667283</v>
      </c>
      <c r="G216" s="181"/>
      <c r="H216" s="182"/>
      <c r="I216" s="182"/>
      <c r="J216" s="164"/>
      <c r="K216" s="183"/>
      <c r="L216" s="164"/>
      <c r="M216" s="184"/>
      <c r="N216" s="181"/>
      <c r="O216" s="181"/>
      <c r="P216" s="181"/>
    </row>
    <row r="217" spans="1:16" s="185" customFormat="1" ht="12.75" customHeight="1" x14ac:dyDescent="0.2">
      <c r="A217" s="163">
        <v>208</v>
      </c>
      <c r="B217" s="160" t="s">
        <v>192</v>
      </c>
      <c r="C217" s="163">
        <v>1</v>
      </c>
      <c r="D217" s="178">
        <v>1.04</v>
      </c>
      <c r="E217" s="179">
        <v>1</v>
      </c>
      <c r="F217" s="180">
        <v>9569.3387698781826</v>
      </c>
      <c r="G217" s="181"/>
      <c r="H217" s="182"/>
      <c r="I217" s="182"/>
      <c r="J217" s="164"/>
      <c r="K217" s="183"/>
      <c r="L217" s="164"/>
      <c r="M217" s="184"/>
      <c r="N217" s="181"/>
      <c r="O217" s="181"/>
      <c r="P217" s="181"/>
    </row>
    <row r="218" spans="1:16" s="185" customFormat="1" ht="12.75" customHeight="1" x14ac:dyDescent="0.2">
      <c r="A218" s="163">
        <v>209</v>
      </c>
      <c r="B218" s="160" t="s">
        <v>66</v>
      </c>
      <c r="C218" s="163">
        <v>1</v>
      </c>
      <c r="D218" s="178">
        <v>1</v>
      </c>
      <c r="E218" s="179">
        <v>10</v>
      </c>
      <c r="F218" s="180">
        <v>11687.698222222221</v>
      </c>
      <c r="G218" s="181"/>
      <c r="H218" s="182"/>
      <c r="I218" s="182"/>
      <c r="J218" s="164"/>
      <c r="K218" s="183"/>
      <c r="L218" s="164"/>
      <c r="M218" s="184"/>
      <c r="N218" s="181"/>
      <c r="O218" s="181"/>
      <c r="P218" s="181"/>
    </row>
    <row r="219" spans="1:16" s="185" customFormat="1" ht="12.75" customHeight="1" x14ac:dyDescent="0.2">
      <c r="A219" s="163">
        <v>210</v>
      </c>
      <c r="B219" s="160" t="s">
        <v>54</v>
      </c>
      <c r="C219" s="163">
        <v>1</v>
      </c>
      <c r="D219" s="178">
        <v>1</v>
      </c>
      <c r="E219" s="179">
        <v>6</v>
      </c>
      <c r="F219" s="180">
        <v>10533.285856984889</v>
      </c>
      <c r="G219" s="181"/>
      <c r="H219" s="182"/>
      <c r="I219" s="182"/>
      <c r="J219" s="164"/>
      <c r="K219" s="183"/>
      <c r="L219" s="164"/>
      <c r="M219" s="184"/>
      <c r="N219" s="181"/>
      <c r="O219" s="181"/>
      <c r="P219" s="181"/>
    </row>
    <row r="220" spans="1:16" s="185" customFormat="1" ht="12.75" customHeight="1" x14ac:dyDescent="0.2">
      <c r="A220" s="163">
        <v>211</v>
      </c>
      <c r="B220" s="160" t="s">
        <v>80</v>
      </c>
      <c r="C220" s="163">
        <v>1</v>
      </c>
      <c r="D220" s="178">
        <v>1</v>
      </c>
      <c r="E220" s="179">
        <v>3</v>
      </c>
      <c r="F220" s="180">
        <v>10042.307039405818</v>
      </c>
      <c r="G220" s="181"/>
      <c r="H220" s="182"/>
      <c r="I220" s="182"/>
      <c r="J220" s="164"/>
      <c r="K220" s="183"/>
      <c r="L220" s="164"/>
      <c r="M220" s="184"/>
      <c r="N220" s="181"/>
      <c r="O220" s="181"/>
      <c r="P220" s="181"/>
    </row>
    <row r="221" spans="1:16" s="185" customFormat="1" ht="12.75" customHeight="1" x14ac:dyDescent="0.2">
      <c r="A221" s="163">
        <v>212</v>
      </c>
      <c r="B221" s="160" t="s">
        <v>41</v>
      </c>
      <c r="C221" s="163">
        <v>1</v>
      </c>
      <c r="D221" s="178">
        <v>1</v>
      </c>
      <c r="E221" s="179">
        <v>4</v>
      </c>
      <c r="F221" s="180">
        <v>10078.950886871509</v>
      </c>
      <c r="G221" s="181"/>
      <c r="H221" s="182"/>
      <c r="I221" s="182"/>
      <c r="J221" s="164"/>
      <c r="K221" s="183"/>
      <c r="L221" s="164"/>
      <c r="M221" s="184"/>
      <c r="N221" s="181"/>
      <c r="O221" s="181"/>
      <c r="P221" s="181"/>
    </row>
    <row r="222" spans="1:16" s="185" customFormat="1" ht="12.75" customHeight="1" x14ac:dyDescent="0.2">
      <c r="A222" s="163">
        <v>213</v>
      </c>
      <c r="B222" s="160" t="s">
        <v>128</v>
      </c>
      <c r="C222" s="163">
        <v>1</v>
      </c>
      <c r="D222" s="178">
        <v>1</v>
      </c>
      <c r="E222" s="179">
        <v>3</v>
      </c>
      <c r="F222" s="180">
        <v>9459.9740982587064</v>
      </c>
      <c r="G222" s="181"/>
      <c r="H222" s="182"/>
      <c r="I222" s="182"/>
      <c r="J222" s="164"/>
      <c r="K222" s="183"/>
      <c r="L222" s="164"/>
      <c r="M222" s="184"/>
      <c r="N222" s="181"/>
      <c r="O222" s="181"/>
      <c r="P222" s="181"/>
    </row>
    <row r="223" spans="1:16" s="185" customFormat="1" ht="12.75" customHeight="1" x14ac:dyDescent="0.2">
      <c r="A223" s="163">
        <v>214</v>
      </c>
      <c r="B223" s="160" t="s">
        <v>203</v>
      </c>
      <c r="C223" s="163">
        <v>1</v>
      </c>
      <c r="D223" s="178">
        <v>1</v>
      </c>
      <c r="E223" s="179">
        <v>7</v>
      </c>
      <c r="F223" s="180">
        <v>10575.507690582961</v>
      </c>
      <c r="G223" s="181"/>
      <c r="H223" s="182"/>
      <c r="I223" s="182"/>
      <c r="J223" s="164"/>
      <c r="K223" s="183"/>
      <c r="L223" s="164"/>
      <c r="M223" s="184"/>
      <c r="N223" s="181"/>
      <c r="O223" s="181"/>
      <c r="P223" s="181"/>
    </row>
    <row r="224" spans="1:16" s="185" customFormat="1" ht="12.75" customHeight="1" x14ac:dyDescent="0.2">
      <c r="A224" s="163">
        <v>215</v>
      </c>
      <c r="B224" s="160" t="s">
        <v>333</v>
      </c>
      <c r="C224" s="163">
        <v>1</v>
      </c>
      <c r="D224" s="178">
        <v>1</v>
      </c>
      <c r="E224" s="179">
        <v>8</v>
      </c>
      <c r="F224" s="180">
        <v>10600.531756978653</v>
      </c>
      <c r="G224" s="181"/>
      <c r="H224" s="182"/>
      <c r="I224" s="182"/>
      <c r="J224" s="164"/>
      <c r="K224" s="183"/>
      <c r="L224" s="164"/>
      <c r="M224" s="184"/>
      <c r="N224" s="181"/>
      <c r="O224" s="181"/>
      <c r="P224" s="181"/>
    </row>
    <row r="225" spans="1:16" s="185" customFormat="1" ht="12.75" customHeight="1" x14ac:dyDescent="0.2">
      <c r="A225" s="163">
        <v>216</v>
      </c>
      <c r="B225" s="160" t="s">
        <v>489</v>
      </c>
      <c r="C225" s="163">
        <v>0</v>
      </c>
      <c r="D225" s="178">
        <v>1</v>
      </c>
      <c r="E225" s="179">
        <v>0</v>
      </c>
      <c r="F225" s="180">
        <v>0</v>
      </c>
      <c r="G225" s="181"/>
      <c r="H225" s="182"/>
      <c r="I225" s="182"/>
      <c r="J225" s="164"/>
      <c r="K225" s="183"/>
      <c r="L225" s="164"/>
      <c r="M225" s="184"/>
      <c r="N225" s="181"/>
      <c r="O225" s="181"/>
      <c r="P225" s="181"/>
    </row>
    <row r="226" spans="1:16" s="185" customFormat="1" ht="12.75" customHeight="1" x14ac:dyDescent="0.2">
      <c r="A226" s="163">
        <v>217</v>
      </c>
      <c r="B226" s="160" t="s">
        <v>285</v>
      </c>
      <c r="C226" s="163">
        <v>1</v>
      </c>
      <c r="D226" s="178">
        <v>1.06</v>
      </c>
      <c r="E226" s="179">
        <v>2</v>
      </c>
      <c r="F226" s="180">
        <v>10271.147688833953</v>
      </c>
      <c r="G226" s="181"/>
      <c r="H226" s="182"/>
      <c r="I226" s="182"/>
      <c r="J226" s="164"/>
      <c r="K226" s="183"/>
      <c r="L226" s="164"/>
      <c r="M226" s="184"/>
      <c r="N226" s="181"/>
      <c r="O226" s="181"/>
      <c r="P226" s="181"/>
    </row>
    <row r="227" spans="1:16" s="185" customFormat="1" ht="12.75" customHeight="1" x14ac:dyDescent="0.2">
      <c r="A227" s="163">
        <v>218</v>
      </c>
      <c r="B227" s="160" t="s">
        <v>193</v>
      </c>
      <c r="C227" s="163">
        <v>1</v>
      </c>
      <c r="D227" s="178">
        <v>1</v>
      </c>
      <c r="E227" s="179">
        <v>4</v>
      </c>
      <c r="F227" s="180">
        <v>10153.443229001585</v>
      </c>
      <c r="G227" s="181"/>
      <c r="H227" s="182"/>
      <c r="I227" s="182"/>
      <c r="J227" s="164"/>
      <c r="K227" s="183"/>
      <c r="L227" s="164"/>
      <c r="M227" s="184"/>
      <c r="N227" s="181"/>
      <c r="O227" s="181"/>
      <c r="P227" s="181"/>
    </row>
    <row r="228" spans="1:16" s="185" customFormat="1" ht="12.75" customHeight="1" x14ac:dyDescent="0.2">
      <c r="A228" s="163">
        <v>219</v>
      </c>
      <c r="B228" s="160" t="s">
        <v>287</v>
      </c>
      <c r="C228" s="163">
        <v>1</v>
      </c>
      <c r="D228" s="178">
        <v>1.054</v>
      </c>
      <c r="E228" s="179">
        <v>1</v>
      </c>
      <c r="F228" s="180">
        <v>9991.5060614718241</v>
      </c>
      <c r="G228" s="181"/>
      <c r="H228" s="182"/>
      <c r="I228" s="182"/>
      <c r="J228" s="164"/>
      <c r="K228" s="183"/>
      <c r="L228" s="164"/>
      <c r="M228" s="184"/>
      <c r="N228" s="181"/>
      <c r="O228" s="181"/>
      <c r="P228" s="181"/>
    </row>
    <row r="229" spans="1:16" s="185" customFormat="1" ht="12.75" customHeight="1" x14ac:dyDescent="0.2">
      <c r="A229" s="163">
        <v>220</v>
      </c>
      <c r="B229" s="160" t="s">
        <v>42</v>
      </c>
      <c r="C229" s="163">
        <v>1</v>
      </c>
      <c r="D229" s="178">
        <v>1.052</v>
      </c>
      <c r="E229" s="179">
        <v>6</v>
      </c>
      <c r="F229" s="180">
        <v>11093.762837015447</v>
      </c>
      <c r="G229" s="181"/>
      <c r="H229" s="182"/>
      <c r="I229" s="182"/>
      <c r="J229" s="164"/>
      <c r="K229" s="183"/>
      <c r="L229" s="164"/>
      <c r="M229" s="184"/>
      <c r="N229" s="181"/>
      <c r="O229" s="181"/>
      <c r="P229" s="181"/>
    </row>
    <row r="230" spans="1:16" s="185" customFormat="1" ht="12.75" customHeight="1" x14ac:dyDescent="0.2">
      <c r="A230" s="163">
        <v>221</v>
      </c>
      <c r="B230" s="160" t="s">
        <v>237</v>
      </c>
      <c r="C230" s="163">
        <v>1</v>
      </c>
      <c r="D230" s="178">
        <v>1</v>
      </c>
      <c r="E230" s="179">
        <v>8</v>
      </c>
      <c r="F230" s="180">
        <v>10745.166800000001</v>
      </c>
      <c r="G230" s="181"/>
      <c r="H230" s="182"/>
      <c r="I230" s="182"/>
      <c r="J230" s="164"/>
      <c r="K230" s="183"/>
      <c r="L230" s="164"/>
      <c r="M230" s="184"/>
      <c r="N230" s="181"/>
      <c r="O230" s="181"/>
      <c r="P230" s="181"/>
    </row>
    <row r="231" spans="1:16" s="185" customFormat="1" ht="12.75" customHeight="1" x14ac:dyDescent="0.2">
      <c r="A231" s="163">
        <v>222</v>
      </c>
      <c r="B231" s="160" t="s">
        <v>490</v>
      </c>
      <c r="C231" s="163">
        <v>0</v>
      </c>
      <c r="D231" s="178">
        <v>1</v>
      </c>
      <c r="E231" s="179">
        <v>0</v>
      </c>
      <c r="F231" s="180">
        <v>13837.16</v>
      </c>
      <c r="G231" s="181"/>
      <c r="H231" s="182"/>
      <c r="I231" s="182"/>
      <c r="J231" s="164"/>
      <c r="K231" s="183"/>
      <c r="L231" s="164"/>
      <c r="M231" s="184"/>
      <c r="N231" s="181"/>
      <c r="O231" s="181"/>
      <c r="P231" s="181"/>
    </row>
    <row r="232" spans="1:16" s="185" customFormat="1" ht="12.75" customHeight="1" x14ac:dyDescent="0.2">
      <c r="A232" s="163">
        <v>223</v>
      </c>
      <c r="B232" s="160" t="s">
        <v>310</v>
      </c>
      <c r="C232" s="163">
        <v>1</v>
      </c>
      <c r="D232" s="178">
        <v>1</v>
      </c>
      <c r="E232" s="179">
        <v>10</v>
      </c>
      <c r="F232" s="180">
        <v>11259.233648208468</v>
      </c>
      <c r="G232" s="181"/>
      <c r="H232" s="182"/>
      <c r="I232" s="182"/>
      <c r="J232" s="164"/>
      <c r="K232" s="183"/>
      <c r="L232" s="164"/>
      <c r="M232" s="184"/>
      <c r="N232" s="181"/>
      <c r="O232" s="181"/>
      <c r="P232" s="181"/>
    </row>
    <row r="233" spans="1:16" s="185" customFormat="1" ht="12.75" customHeight="1" x14ac:dyDescent="0.2">
      <c r="A233" s="163">
        <v>224</v>
      </c>
      <c r="B233" s="160" t="s">
        <v>491</v>
      </c>
      <c r="C233" s="163">
        <v>1</v>
      </c>
      <c r="D233" s="178">
        <v>1</v>
      </c>
      <c r="E233" s="179">
        <v>6</v>
      </c>
      <c r="F233" s="180">
        <v>10242.41633187773</v>
      </c>
      <c r="G233" s="181"/>
      <c r="H233" s="182"/>
      <c r="I233" s="182"/>
      <c r="J233" s="164"/>
      <c r="K233" s="183"/>
      <c r="L233" s="164"/>
      <c r="M233" s="184"/>
      <c r="N233" s="181"/>
      <c r="O233" s="181"/>
      <c r="P233" s="181"/>
    </row>
    <row r="234" spans="1:16" s="185" customFormat="1" ht="12.75" customHeight="1" x14ac:dyDescent="0.2">
      <c r="A234" s="163">
        <v>225</v>
      </c>
      <c r="B234" s="160" t="s">
        <v>492</v>
      </c>
      <c r="C234" s="163">
        <v>0</v>
      </c>
      <c r="D234" s="178">
        <v>1</v>
      </c>
      <c r="E234" s="179">
        <v>0</v>
      </c>
      <c r="F234" s="180">
        <v>0</v>
      </c>
      <c r="G234" s="181"/>
      <c r="H234" s="182"/>
      <c r="I234" s="182"/>
      <c r="J234" s="164"/>
      <c r="K234" s="183"/>
      <c r="L234" s="164"/>
      <c r="M234" s="184"/>
      <c r="N234" s="181"/>
      <c r="O234" s="181"/>
      <c r="P234" s="181"/>
    </row>
    <row r="235" spans="1:16" s="185" customFormat="1" ht="12.75" customHeight="1" x14ac:dyDescent="0.2">
      <c r="A235" s="163">
        <v>226</v>
      </c>
      <c r="B235" s="160" t="s">
        <v>181</v>
      </c>
      <c r="C235" s="163">
        <v>1</v>
      </c>
      <c r="D235" s="178">
        <v>1</v>
      </c>
      <c r="E235" s="179">
        <v>8</v>
      </c>
      <c r="F235" s="180">
        <v>10800.899275608375</v>
      </c>
      <c r="G235" s="181"/>
      <c r="H235" s="182"/>
      <c r="I235" s="182"/>
      <c r="J235" s="164"/>
      <c r="K235" s="183"/>
      <c r="L235" s="164"/>
      <c r="M235" s="184"/>
      <c r="N235" s="181"/>
      <c r="O235" s="181"/>
      <c r="P235" s="181"/>
    </row>
    <row r="236" spans="1:16" s="185" customFormat="1" ht="12.75" customHeight="1" x14ac:dyDescent="0.2">
      <c r="A236" s="163">
        <v>227</v>
      </c>
      <c r="B236" s="160" t="s">
        <v>255</v>
      </c>
      <c r="C236" s="163">
        <v>1</v>
      </c>
      <c r="D236" s="178">
        <v>1</v>
      </c>
      <c r="E236" s="179">
        <v>9</v>
      </c>
      <c r="F236" s="180">
        <v>11118.78403806934</v>
      </c>
      <c r="G236" s="181"/>
      <c r="H236" s="182"/>
      <c r="I236" s="182"/>
      <c r="J236" s="164"/>
      <c r="K236" s="183"/>
      <c r="L236" s="164"/>
      <c r="M236" s="184"/>
      <c r="N236" s="181"/>
      <c r="O236" s="181"/>
      <c r="P236" s="181"/>
    </row>
    <row r="237" spans="1:16" s="185" customFormat="1" ht="12.75" customHeight="1" x14ac:dyDescent="0.2">
      <c r="A237" s="163">
        <v>228</v>
      </c>
      <c r="B237" s="160" t="s">
        <v>493</v>
      </c>
      <c r="C237" s="163">
        <v>0</v>
      </c>
      <c r="D237" s="178">
        <v>1</v>
      </c>
      <c r="E237" s="179">
        <v>0</v>
      </c>
      <c r="F237" s="180">
        <v>13837.16</v>
      </c>
      <c r="G237" s="181"/>
      <c r="H237" s="182"/>
      <c r="I237" s="182"/>
      <c r="J237" s="164"/>
      <c r="K237" s="183"/>
      <c r="L237" s="164"/>
      <c r="M237" s="184"/>
      <c r="N237" s="181"/>
      <c r="O237" s="181"/>
      <c r="P237" s="181"/>
    </row>
    <row r="238" spans="1:16" s="185" customFormat="1" ht="12.75" customHeight="1" x14ac:dyDescent="0.2">
      <c r="A238" s="163">
        <v>229</v>
      </c>
      <c r="B238" s="160" t="s">
        <v>113</v>
      </c>
      <c r="C238" s="163">
        <v>1</v>
      </c>
      <c r="D238" s="178">
        <v>1</v>
      </c>
      <c r="E238" s="179">
        <v>8</v>
      </c>
      <c r="F238" s="180">
        <v>11082.015195511731</v>
      </c>
      <c r="G238" s="181"/>
      <c r="H238" s="182"/>
      <c r="I238" s="182"/>
      <c r="J238" s="164"/>
      <c r="K238" s="183"/>
      <c r="L238" s="164"/>
      <c r="M238" s="184"/>
      <c r="N238" s="181"/>
      <c r="O238" s="181"/>
      <c r="P238" s="181"/>
    </row>
    <row r="239" spans="1:16" s="185" customFormat="1" ht="12.75" customHeight="1" x14ac:dyDescent="0.2">
      <c r="A239" s="163">
        <v>230</v>
      </c>
      <c r="B239" s="160" t="s">
        <v>311</v>
      </c>
      <c r="C239" s="163">
        <v>1</v>
      </c>
      <c r="D239" s="178">
        <v>1</v>
      </c>
      <c r="E239" s="179">
        <v>7</v>
      </c>
      <c r="F239" s="180">
        <v>10354.306746987952</v>
      </c>
      <c r="G239" s="181"/>
      <c r="H239" s="182"/>
      <c r="I239" s="182"/>
      <c r="J239" s="164"/>
      <c r="K239" s="183"/>
      <c r="L239" s="164"/>
      <c r="M239" s="184"/>
      <c r="N239" s="181"/>
      <c r="O239" s="181"/>
      <c r="P239" s="181"/>
    </row>
    <row r="240" spans="1:16" s="185" customFormat="1" ht="12.75" customHeight="1" x14ac:dyDescent="0.2">
      <c r="A240" s="163">
        <v>231</v>
      </c>
      <c r="B240" s="160" t="s">
        <v>274</v>
      </c>
      <c r="C240" s="163">
        <v>1</v>
      </c>
      <c r="D240" s="178">
        <v>1.032</v>
      </c>
      <c r="E240" s="179">
        <v>3</v>
      </c>
      <c r="F240" s="180">
        <v>10371.759004465888</v>
      </c>
      <c r="G240" s="181"/>
      <c r="H240" s="182"/>
      <c r="I240" s="182"/>
      <c r="J240" s="164"/>
      <c r="K240" s="183"/>
      <c r="L240" s="164"/>
      <c r="M240" s="184"/>
      <c r="N240" s="181"/>
      <c r="O240" s="181"/>
      <c r="P240" s="181"/>
    </row>
    <row r="241" spans="1:16" s="185" customFormat="1" ht="12.75" customHeight="1" x14ac:dyDescent="0.2">
      <c r="A241" s="163">
        <v>232</v>
      </c>
      <c r="B241" s="160" t="s">
        <v>494</v>
      </c>
      <c r="C241" s="163">
        <v>0</v>
      </c>
      <c r="D241" s="178">
        <v>1</v>
      </c>
      <c r="E241" s="179">
        <v>0</v>
      </c>
      <c r="F241" s="180">
        <v>0</v>
      </c>
      <c r="G241" s="181"/>
      <c r="H241" s="182"/>
      <c r="I241" s="182"/>
      <c r="J241" s="164"/>
      <c r="K241" s="183"/>
      <c r="L241" s="164"/>
      <c r="M241" s="184"/>
      <c r="N241" s="181"/>
      <c r="O241" s="181"/>
      <c r="P241" s="181"/>
    </row>
    <row r="242" spans="1:16" s="185" customFormat="1" ht="12.75" customHeight="1" x14ac:dyDescent="0.2">
      <c r="A242" s="163">
        <v>233</v>
      </c>
      <c r="B242" s="160" t="s">
        <v>495</v>
      </c>
      <c r="C242" s="163">
        <v>0</v>
      </c>
      <c r="D242" s="178">
        <v>1</v>
      </c>
      <c r="E242" s="179">
        <v>0</v>
      </c>
      <c r="F242" s="180">
        <v>13837.16</v>
      </c>
      <c r="G242" s="181"/>
      <c r="H242" s="182"/>
      <c r="I242" s="182"/>
      <c r="J242" s="164"/>
      <c r="K242" s="183"/>
      <c r="L242" s="164"/>
      <c r="M242" s="184"/>
      <c r="N242" s="181"/>
      <c r="O242" s="181"/>
      <c r="P242" s="181"/>
    </row>
    <row r="243" spans="1:16" s="185" customFormat="1" ht="12.75" customHeight="1" x14ac:dyDescent="0.2">
      <c r="A243" s="163">
        <v>234</v>
      </c>
      <c r="B243" s="160" t="s">
        <v>496</v>
      </c>
      <c r="C243" s="163">
        <v>1</v>
      </c>
      <c r="D243" s="178">
        <v>1</v>
      </c>
      <c r="E243" s="179">
        <v>9</v>
      </c>
      <c r="F243" s="180">
        <v>11031.722714285714</v>
      </c>
      <c r="G243" s="181"/>
      <c r="H243" s="182"/>
      <c r="I243" s="182"/>
      <c r="J243" s="164"/>
      <c r="K243" s="183"/>
      <c r="L243" s="164"/>
      <c r="M243" s="184"/>
      <c r="N243" s="181"/>
      <c r="O243" s="181"/>
      <c r="P243" s="181"/>
    </row>
    <row r="244" spans="1:16" s="185" customFormat="1" ht="12.75" customHeight="1" x14ac:dyDescent="0.2">
      <c r="A244" s="163">
        <v>235</v>
      </c>
      <c r="B244" s="160" t="s">
        <v>497</v>
      </c>
      <c r="C244" s="163">
        <v>0</v>
      </c>
      <c r="D244" s="178">
        <v>1</v>
      </c>
      <c r="E244" s="179">
        <v>0</v>
      </c>
      <c r="F244" s="180">
        <v>0</v>
      </c>
      <c r="G244" s="181"/>
      <c r="H244" s="182"/>
      <c r="I244" s="182"/>
      <c r="J244" s="164"/>
      <c r="K244" s="183"/>
      <c r="L244" s="164"/>
      <c r="M244" s="184"/>
      <c r="N244" s="181"/>
      <c r="O244" s="181"/>
      <c r="P244" s="181"/>
    </row>
    <row r="245" spans="1:16" s="185" customFormat="1" ht="12.75" customHeight="1" x14ac:dyDescent="0.2">
      <c r="A245" s="163">
        <v>236</v>
      </c>
      <c r="B245" s="160" t="s">
        <v>67</v>
      </c>
      <c r="C245" s="163">
        <v>1</v>
      </c>
      <c r="D245" s="178">
        <v>1</v>
      </c>
      <c r="E245" s="179">
        <v>10</v>
      </c>
      <c r="F245" s="180">
        <v>11779.993792644367</v>
      </c>
      <c r="G245" s="181"/>
      <c r="H245" s="182"/>
      <c r="I245" s="182"/>
      <c r="J245" s="164"/>
      <c r="K245" s="183"/>
      <c r="L245" s="164"/>
      <c r="M245" s="184"/>
      <c r="N245" s="181"/>
      <c r="O245" s="181"/>
      <c r="P245" s="181"/>
    </row>
    <row r="246" spans="1:16" s="185" customFormat="1" ht="12.75" customHeight="1" x14ac:dyDescent="0.2">
      <c r="A246" s="163">
        <v>237</v>
      </c>
      <c r="B246" s="160" t="s">
        <v>498</v>
      </c>
      <c r="C246" s="163">
        <v>0</v>
      </c>
      <c r="D246" s="178">
        <v>1</v>
      </c>
      <c r="E246" s="179">
        <v>0</v>
      </c>
      <c r="F246" s="180">
        <v>13837.16</v>
      </c>
      <c r="G246" s="181"/>
      <c r="H246" s="182"/>
      <c r="I246" s="182"/>
      <c r="J246" s="164"/>
      <c r="K246" s="183"/>
      <c r="L246" s="164"/>
      <c r="M246" s="184"/>
      <c r="N246" s="181"/>
      <c r="O246" s="181"/>
      <c r="P246" s="181"/>
    </row>
    <row r="247" spans="1:16" s="185" customFormat="1" ht="12.75" customHeight="1" x14ac:dyDescent="0.2">
      <c r="A247" s="163">
        <v>238</v>
      </c>
      <c r="B247" s="160" t="s">
        <v>194</v>
      </c>
      <c r="C247" s="163">
        <v>1</v>
      </c>
      <c r="D247" s="178">
        <v>1</v>
      </c>
      <c r="E247" s="179">
        <v>4</v>
      </c>
      <c r="F247" s="180">
        <v>9772.1723121387276</v>
      </c>
      <c r="G247" s="181"/>
      <c r="H247" s="182"/>
      <c r="I247" s="182"/>
      <c r="J247" s="164"/>
      <c r="K247" s="183"/>
      <c r="L247" s="164"/>
      <c r="M247" s="184"/>
      <c r="N247" s="181"/>
      <c r="O247" s="181"/>
      <c r="P247" s="181"/>
    </row>
    <row r="248" spans="1:16" s="185" customFormat="1" ht="12.75" customHeight="1" x14ac:dyDescent="0.2">
      <c r="A248" s="163">
        <v>239</v>
      </c>
      <c r="B248" s="160" t="s">
        <v>267</v>
      </c>
      <c r="C248" s="163">
        <v>1</v>
      </c>
      <c r="D248" s="178">
        <v>1.0329999999999999</v>
      </c>
      <c r="E248" s="179">
        <v>6</v>
      </c>
      <c r="F248" s="180">
        <v>11099.941851395088</v>
      </c>
      <c r="G248" s="181"/>
      <c r="H248" s="182"/>
      <c r="I248" s="182"/>
      <c r="J248" s="164"/>
      <c r="K248" s="183"/>
      <c r="L248" s="164"/>
      <c r="M248" s="184"/>
      <c r="N248" s="181"/>
      <c r="O248" s="181"/>
      <c r="P248" s="181"/>
    </row>
    <row r="249" spans="1:16" s="185" customFormat="1" ht="12.75" customHeight="1" x14ac:dyDescent="0.2">
      <c r="A249" s="163">
        <v>240</v>
      </c>
      <c r="B249" s="160" t="s">
        <v>275</v>
      </c>
      <c r="C249" s="163">
        <v>1</v>
      </c>
      <c r="D249" s="178">
        <v>1.052</v>
      </c>
      <c r="E249" s="179">
        <v>5</v>
      </c>
      <c r="F249" s="180">
        <v>10342.148163686637</v>
      </c>
      <c r="G249" s="181"/>
      <c r="H249" s="182"/>
      <c r="I249" s="182"/>
      <c r="J249" s="164"/>
      <c r="K249" s="183"/>
      <c r="L249" s="164"/>
      <c r="M249" s="184"/>
      <c r="N249" s="181"/>
      <c r="O249" s="181"/>
      <c r="P249" s="181"/>
    </row>
    <row r="250" spans="1:16" s="185" customFormat="1" ht="12.75" customHeight="1" x14ac:dyDescent="0.2">
      <c r="A250" s="163">
        <v>241</v>
      </c>
      <c r="B250" s="160" t="s">
        <v>499</v>
      </c>
      <c r="C250" s="163">
        <v>0</v>
      </c>
      <c r="D250" s="178">
        <v>1</v>
      </c>
      <c r="E250" s="179">
        <v>0</v>
      </c>
      <c r="F250" s="180">
        <v>0</v>
      </c>
      <c r="G250" s="181"/>
      <c r="H250" s="182"/>
      <c r="I250" s="182"/>
      <c r="J250" s="164"/>
      <c r="K250" s="183"/>
      <c r="L250" s="164"/>
      <c r="M250" s="184"/>
      <c r="N250" s="181"/>
      <c r="O250" s="181"/>
      <c r="P250" s="181"/>
    </row>
    <row r="251" spans="1:16" s="185" customFormat="1" ht="12.75" customHeight="1" x14ac:dyDescent="0.2">
      <c r="A251" s="163">
        <v>242</v>
      </c>
      <c r="B251" s="160" t="s">
        <v>145</v>
      </c>
      <c r="C251" s="163">
        <v>1</v>
      </c>
      <c r="D251" s="178">
        <v>1</v>
      </c>
      <c r="E251" s="179">
        <v>8</v>
      </c>
      <c r="F251" s="180">
        <v>11103.690578512396</v>
      </c>
      <c r="G251" s="181"/>
      <c r="H251" s="182"/>
      <c r="I251" s="182"/>
      <c r="J251" s="164"/>
      <c r="K251" s="183"/>
      <c r="L251" s="164"/>
      <c r="M251" s="184"/>
      <c r="N251" s="181"/>
      <c r="O251" s="181"/>
      <c r="P251" s="181"/>
    </row>
    <row r="252" spans="1:16" s="185" customFormat="1" ht="12.75" customHeight="1" x14ac:dyDescent="0.2">
      <c r="A252" s="163">
        <v>243</v>
      </c>
      <c r="B252" s="160" t="s">
        <v>74</v>
      </c>
      <c r="C252" s="163">
        <v>1</v>
      </c>
      <c r="D252" s="178">
        <v>1.0469999999999999</v>
      </c>
      <c r="E252" s="179">
        <v>9</v>
      </c>
      <c r="F252" s="180">
        <v>12488.506008868042</v>
      </c>
      <c r="G252" s="181"/>
      <c r="H252" s="182"/>
      <c r="I252" s="182"/>
      <c r="J252" s="164"/>
      <c r="K252" s="183"/>
      <c r="L252" s="164"/>
      <c r="M252" s="184"/>
      <c r="N252" s="181"/>
      <c r="O252" s="181"/>
      <c r="P252" s="181"/>
    </row>
    <row r="253" spans="1:16" s="185" customFormat="1" ht="12.75" customHeight="1" x14ac:dyDescent="0.2">
      <c r="A253" s="163">
        <v>244</v>
      </c>
      <c r="B253" s="160" t="s">
        <v>43</v>
      </c>
      <c r="C253" s="163">
        <v>1</v>
      </c>
      <c r="D253" s="178">
        <v>1.034</v>
      </c>
      <c r="E253" s="179">
        <v>9</v>
      </c>
      <c r="F253" s="180">
        <v>11844.935916589331</v>
      </c>
      <c r="G253" s="181"/>
      <c r="H253" s="182"/>
      <c r="I253" s="182"/>
      <c r="J253" s="164"/>
      <c r="K253" s="183"/>
      <c r="L253" s="164"/>
      <c r="M253" s="184"/>
      <c r="N253" s="181"/>
      <c r="O253" s="181"/>
      <c r="P253" s="181"/>
    </row>
    <row r="254" spans="1:16" s="185" customFormat="1" ht="12.75" customHeight="1" x14ac:dyDescent="0.2">
      <c r="A254" s="163">
        <v>245</v>
      </c>
      <c r="B254" s="160" t="s">
        <v>500</v>
      </c>
      <c r="C254" s="163">
        <v>0</v>
      </c>
      <c r="D254" s="178">
        <v>1</v>
      </c>
      <c r="E254" s="179">
        <v>0</v>
      </c>
      <c r="F254" s="180">
        <v>0</v>
      </c>
      <c r="G254" s="181"/>
      <c r="H254" s="182"/>
      <c r="I254" s="182"/>
      <c r="J254" s="164"/>
      <c r="K254" s="183"/>
      <c r="L254" s="164"/>
      <c r="M254" s="184"/>
      <c r="N254" s="181"/>
      <c r="O254" s="181"/>
      <c r="P254" s="181"/>
    </row>
    <row r="255" spans="1:16" s="185" customFormat="1" ht="12.75" customHeight="1" x14ac:dyDescent="0.2">
      <c r="A255" s="163">
        <v>246</v>
      </c>
      <c r="B255" s="160" t="s">
        <v>242</v>
      </c>
      <c r="C255" s="163">
        <v>1</v>
      </c>
      <c r="D255" s="178">
        <v>1.0269999999999999</v>
      </c>
      <c r="E255" s="179">
        <v>2</v>
      </c>
      <c r="F255" s="180">
        <v>9968.6777396884954</v>
      </c>
      <c r="G255" s="181"/>
      <c r="H255" s="182"/>
      <c r="I255" s="182"/>
      <c r="J255" s="164"/>
      <c r="K255" s="183"/>
      <c r="L255" s="164"/>
      <c r="M255" s="184"/>
      <c r="N255" s="181"/>
      <c r="O255" s="181"/>
      <c r="P255" s="181"/>
    </row>
    <row r="256" spans="1:16" s="185" customFormat="1" ht="12.75" customHeight="1" x14ac:dyDescent="0.2">
      <c r="A256" s="163">
        <v>247</v>
      </c>
      <c r="B256" s="160" t="s">
        <v>501</v>
      </c>
      <c r="C256" s="163">
        <v>0</v>
      </c>
      <c r="D256" s="178">
        <v>1</v>
      </c>
      <c r="E256" s="179">
        <v>0</v>
      </c>
      <c r="F256" s="180">
        <v>0</v>
      </c>
      <c r="G256" s="181"/>
      <c r="H256" s="182"/>
      <c r="I256" s="182"/>
      <c r="J256" s="164"/>
      <c r="K256" s="183"/>
      <c r="L256" s="164"/>
      <c r="M256" s="184"/>
      <c r="N256" s="181"/>
      <c r="O256" s="181"/>
      <c r="P256" s="181"/>
    </row>
    <row r="257" spans="1:16" s="185" customFormat="1" ht="12.75" customHeight="1" x14ac:dyDescent="0.2">
      <c r="A257" s="163">
        <v>248</v>
      </c>
      <c r="B257" s="160" t="s">
        <v>30</v>
      </c>
      <c r="C257" s="163">
        <v>1</v>
      </c>
      <c r="D257" s="178">
        <v>1.0249999999999999</v>
      </c>
      <c r="E257" s="179">
        <v>10</v>
      </c>
      <c r="F257" s="180">
        <v>12240.640034849645</v>
      </c>
      <c r="G257" s="181"/>
      <c r="H257" s="182"/>
      <c r="I257" s="182"/>
      <c r="J257" s="164"/>
      <c r="K257" s="183"/>
      <c r="L257" s="164"/>
      <c r="M257" s="184"/>
      <c r="N257" s="181"/>
      <c r="O257" s="181"/>
      <c r="P257" s="181"/>
    </row>
    <row r="258" spans="1:16" s="185" customFormat="1" ht="12.75" customHeight="1" x14ac:dyDescent="0.2">
      <c r="A258" s="163">
        <v>249</v>
      </c>
      <c r="B258" s="160" t="s">
        <v>68</v>
      </c>
      <c r="C258" s="163">
        <v>1</v>
      </c>
      <c r="D258" s="178">
        <v>1</v>
      </c>
      <c r="E258" s="179">
        <v>7</v>
      </c>
      <c r="F258" s="180">
        <v>10737.791764705884</v>
      </c>
      <c r="G258" s="181"/>
      <c r="H258" s="182"/>
      <c r="I258" s="182"/>
      <c r="J258" s="164"/>
      <c r="K258" s="183"/>
      <c r="L258" s="164"/>
      <c r="M258" s="184"/>
      <c r="N258" s="181"/>
      <c r="O258" s="181"/>
      <c r="P258" s="181"/>
    </row>
    <row r="259" spans="1:16" s="185" customFormat="1" ht="12.75" customHeight="1" x14ac:dyDescent="0.2">
      <c r="A259" s="163">
        <v>250</v>
      </c>
      <c r="B259" s="160" t="s">
        <v>276</v>
      </c>
      <c r="C259" s="163">
        <v>1</v>
      </c>
      <c r="D259" s="178">
        <v>1</v>
      </c>
      <c r="E259" s="179">
        <v>3</v>
      </c>
      <c r="F259" s="180">
        <v>9654.7601209677414</v>
      </c>
      <c r="G259" s="181"/>
      <c r="H259" s="182"/>
      <c r="I259" s="182"/>
      <c r="J259" s="164"/>
      <c r="K259" s="183"/>
      <c r="L259" s="164"/>
      <c r="M259" s="184"/>
      <c r="N259" s="181"/>
      <c r="O259" s="181"/>
      <c r="P259" s="181"/>
    </row>
    <row r="260" spans="1:16" s="185" customFormat="1" ht="12.75" customHeight="1" x14ac:dyDescent="0.2">
      <c r="A260" s="163">
        <v>251</v>
      </c>
      <c r="B260" s="160" t="s">
        <v>292</v>
      </c>
      <c r="C260" s="163">
        <v>1</v>
      </c>
      <c r="D260" s="178">
        <v>1.0569999999999999</v>
      </c>
      <c r="E260" s="179">
        <v>8</v>
      </c>
      <c r="F260" s="180">
        <v>11346.970713710527</v>
      </c>
      <c r="G260" s="181"/>
      <c r="H260" s="182"/>
      <c r="I260" s="182"/>
      <c r="J260" s="164"/>
      <c r="K260" s="183"/>
      <c r="L260" s="164"/>
      <c r="M260" s="184"/>
      <c r="N260" s="181"/>
      <c r="O260" s="181"/>
      <c r="P260" s="181"/>
    </row>
    <row r="261" spans="1:16" s="185" customFormat="1" ht="12.75" customHeight="1" x14ac:dyDescent="0.2">
      <c r="A261" s="163">
        <v>252</v>
      </c>
      <c r="B261" s="160" t="s">
        <v>502</v>
      </c>
      <c r="C261" s="163">
        <v>1</v>
      </c>
      <c r="D261" s="178">
        <v>1.0229999999999999</v>
      </c>
      <c r="E261" s="179">
        <v>6</v>
      </c>
      <c r="F261" s="180">
        <v>10699.948615778747</v>
      </c>
      <c r="G261" s="181"/>
      <c r="H261" s="182"/>
      <c r="I261" s="182"/>
      <c r="J261" s="164"/>
      <c r="K261" s="183"/>
      <c r="L261" s="164"/>
      <c r="M261" s="184"/>
      <c r="N261" s="181"/>
      <c r="O261" s="181"/>
      <c r="P261" s="181"/>
    </row>
    <row r="262" spans="1:16" s="185" customFormat="1" ht="12.75" customHeight="1" x14ac:dyDescent="0.2">
      <c r="A262" s="163">
        <v>253</v>
      </c>
      <c r="B262" s="160" t="s">
        <v>55</v>
      </c>
      <c r="C262" s="163">
        <v>1</v>
      </c>
      <c r="D262" s="178">
        <v>1</v>
      </c>
      <c r="E262" s="179">
        <v>8</v>
      </c>
      <c r="F262" s="180">
        <v>11086.074074074075</v>
      </c>
      <c r="G262" s="181"/>
      <c r="H262" s="182"/>
      <c r="I262" s="182"/>
      <c r="J262" s="164"/>
      <c r="K262" s="183"/>
      <c r="L262" s="164"/>
      <c r="M262" s="184"/>
      <c r="N262" s="181"/>
      <c r="O262" s="181"/>
      <c r="P262" s="181"/>
    </row>
    <row r="263" spans="1:16" s="185" customFormat="1" ht="12.75" customHeight="1" x14ac:dyDescent="0.2">
      <c r="A263" s="163">
        <v>254</v>
      </c>
      <c r="B263" s="160" t="s">
        <v>503</v>
      </c>
      <c r="C263" s="163">
        <v>0</v>
      </c>
      <c r="D263" s="178">
        <v>1.0329999999999999</v>
      </c>
      <c r="E263" s="179">
        <v>0</v>
      </c>
      <c r="F263" s="180">
        <v>14208.050959999999</v>
      </c>
      <c r="G263" s="181"/>
      <c r="H263" s="182"/>
      <c r="I263" s="182"/>
      <c r="J263" s="164"/>
      <c r="K263" s="183"/>
      <c r="L263" s="164"/>
      <c r="M263" s="184"/>
      <c r="N263" s="181"/>
      <c r="O263" s="181"/>
      <c r="P263" s="181"/>
    </row>
    <row r="264" spans="1:16" s="185" customFormat="1" ht="12.75" customHeight="1" x14ac:dyDescent="0.2">
      <c r="A264" s="163">
        <v>255</v>
      </c>
      <c r="B264" s="160" t="s">
        <v>504</v>
      </c>
      <c r="C264" s="163">
        <v>0</v>
      </c>
      <c r="D264" s="178">
        <v>1</v>
      </c>
      <c r="E264" s="179">
        <v>0</v>
      </c>
      <c r="F264" s="180">
        <v>0</v>
      </c>
      <c r="G264" s="181"/>
      <c r="H264" s="182"/>
      <c r="I264" s="182"/>
      <c r="J264" s="164"/>
      <c r="K264" s="183"/>
      <c r="L264" s="164"/>
      <c r="M264" s="184"/>
      <c r="N264" s="181"/>
      <c r="O264" s="181"/>
      <c r="P264" s="181"/>
    </row>
    <row r="265" spans="1:16" s="185" customFormat="1" ht="12.75" customHeight="1" x14ac:dyDescent="0.2">
      <c r="A265" s="163">
        <v>256</v>
      </c>
      <c r="B265" s="160" t="s">
        <v>505</v>
      </c>
      <c r="C265" s="163">
        <v>0</v>
      </c>
      <c r="D265" s="178">
        <v>1</v>
      </c>
      <c r="E265" s="179">
        <v>0</v>
      </c>
      <c r="F265" s="180">
        <v>15221.603684210524</v>
      </c>
      <c r="G265" s="181"/>
      <c r="H265" s="182"/>
      <c r="I265" s="182"/>
      <c r="J265" s="164"/>
      <c r="K265" s="183"/>
      <c r="L265" s="164"/>
      <c r="M265" s="184"/>
      <c r="N265" s="181"/>
      <c r="O265" s="181"/>
      <c r="P265" s="181"/>
    </row>
    <row r="266" spans="1:16" s="185" customFormat="1" ht="12.75" customHeight="1" x14ac:dyDescent="0.2">
      <c r="A266" s="163">
        <v>257</v>
      </c>
      <c r="B266" s="160" t="s">
        <v>506</v>
      </c>
      <c r="C266" s="163">
        <v>0</v>
      </c>
      <c r="D266" s="178">
        <v>1</v>
      </c>
      <c r="E266" s="179">
        <v>0</v>
      </c>
      <c r="F266" s="180">
        <v>0</v>
      </c>
      <c r="G266" s="181"/>
      <c r="H266" s="182"/>
      <c r="I266" s="182"/>
      <c r="J266" s="164"/>
      <c r="K266" s="183"/>
      <c r="L266" s="164"/>
      <c r="M266" s="184"/>
      <c r="N266" s="181"/>
      <c r="O266" s="181"/>
      <c r="P266" s="181"/>
    </row>
    <row r="267" spans="1:16" s="185" customFormat="1" ht="12.75" customHeight="1" x14ac:dyDescent="0.2">
      <c r="A267" s="163">
        <v>258</v>
      </c>
      <c r="B267" s="160" t="s">
        <v>97</v>
      </c>
      <c r="C267" s="163">
        <v>1</v>
      </c>
      <c r="D267" s="178">
        <v>1</v>
      </c>
      <c r="E267" s="179">
        <v>10</v>
      </c>
      <c r="F267" s="180">
        <v>12102.836110743436</v>
      </c>
      <c r="G267" s="181"/>
      <c r="H267" s="182"/>
      <c r="I267" s="182"/>
      <c r="J267" s="164"/>
      <c r="K267" s="183"/>
      <c r="L267" s="164"/>
      <c r="M267" s="184"/>
      <c r="N267" s="181"/>
      <c r="O267" s="181"/>
      <c r="P267" s="181"/>
    </row>
    <row r="268" spans="1:16" s="185" customFormat="1" ht="12.75" customHeight="1" x14ac:dyDescent="0.2">
      <c r="A268" s="163">
        <v>259</v>
      </c>
      <c r="B268" s="160" t="s">
        <v>507</v>
      </c>
      <c r="C268" s="163">
        <v>0</v>
      </c>
      <c r="D268" s="178">
        <v>1</v>
      </c>
      <c r="E268" s="179">
        <v>0</v>
      </c>
      <c r="F268" s="180">
        <v>13837.16</v>
      </c>
      <c r="G268" s="181"/>
      <c r="H268" s="182"/>
      <c r="I268" s="182"/>
      <c r="J268" s="164"/>
      <c r="K268" s="183"/>
      <c r="L268" s="164"/>
      <c r="M268" s="184"/>
      <c r="N268" s="181"/>
      <c r="O268" s="181"/>
      <c r="P268" s="181"/>
    </row>
    <row r="269" spans="1:16" s="185" customFormat="1" ht="12.75" customHeight="1" x14ac:dyDescent="0.2">
      <c r="A269" s="163">
        <v>260</v>
      </c>
      <c r="B269" s="160" t="s">
        <v>508</v>
      </c>
      <c r="C269" s="163">
        <v>0</v>
      </c>
      <c r="D269" s="178">
        <v>1</v>
      </c>
      <c r="E269" s="179">
        <v>0</v>
      </c>
      <c r="F269" s="180">
        <v>0</v>
      </c>
      <c r="G269" s="181"/>
      <c r="H269" s="182"/>
      <c r="I269" s="182"/>
      <c r="J269" s="164"/>
      <c r="K269" s="183"/>
      <c r="L269" s="164"/>
      <c r="M269" s="184"/>
      <c r="N269" s="181"/>
      <c r="O269" s="181"/>
      <c r="P269" s="181"/>
    </row>
    <row r="270" spans="1:16" s="185" customFormat="1" ht="12.75" customHeight="1" x14ac:dyDescent="0.2">
      <c r="A270" s="163">
        <v>261</v>
      </c>
      <c r="B270" s="160" t="s">
        <v>146</v>
      </c>
      <c r="C270" s="163">
        <v>1</v>
      </c>
      <c r="D270" s="178">
        <v>1</v>
      </c>
      <c r="E270" s="179">
        <v>4</v>
      </c>
      <c r="F270" s="180">
        <v>10124.994981751825</v>
      </c>
      <c r="G270" s="181"/>
      <c r="H270" s="182"/>
      <c r="I270" s="182"/>
      <c r="J270" s="164"/>
      <c r="K270" s="183"/>
      <c r="L270" s="164"/>
      <c r="M270" s="184"/>
      <c r="N270" s="181"/>
      <c r="O270" s="181"/>
      <c r="P270" s="181"/>
    </row>
    <row r="271" spans="1:16" s="185" customFormat="1" ht="12.75" customHeight="1" x14ac:dyDescent="0.2">
      <c r="A271" s="163">
        <v>262</v>
      </c>
      <c r="B271" s="160" t="s">
        <v>31</v>
      </c>
      <c r="C271" s="163">
        <v>1</v>
      </c>
      <c r="D271" s="178">
        <v>1</v>
      </c>
      <c r="E271" s="179">
        <v>7</v>
      </c>
      <c r="F271" s="180">
        <v>10747.440513966481</v>
      </c>
      <c r="G271" s="181"/>
      <c r="H271" s="182"/>
      <c r="I271" s="182"/>
      <c r="J271" s="164"/>
      <c r="K271" s="183"/>
      <c r="L271" s="164"/>
      <c r="M271" s="184"/>
      <c r="N271" s="181"/>
      <c r="O271" s="181"/>
      <c r="P271" s="181"/>
    </row>
    <row r="272" spans="1:16" s="185" customFormat="1" ht="12.75" customHeight="1" x14ac:dyDescent="0.2">
      <c r="A272" s="163">
        <v>263</v>
      </c>
      <c r="B272" s="160" t="s">
        <v>69</v>
      </c>
      <c r="C272" s="163">
        <v>1</v>
      </c>
      <c r="D272" s="178">
        <v>1</v>
      </c>
      <c r="E272" s="179">
        <v>10</v>
      </c>
      <c r="F272" s="180">
        <v>11533.781034482759</v>
      </c>
      <c r="G272" s="181"/>
      <c r="H272" s="182"/>
      <c r="I272" s="182"/>
      <c r="J272" s="164"/>
      <c r="K272" s="183"/>
      <c r="L272" s="164"/>
      <c r="M272" s="184"/>
      <c r="N272" s="181"/>
      <c r="O272" s="181"/>
      <c r="P272" s="181"/>
    </row>
    <row r="273" spans="1:16" s="185" customFormat="1" ht="12.75" customHeight="1" x14ac:dyDescent="0.2">
      <c r="A273" s="163">
        <v>264</v>
      </c>
      <c r="B273" s="160" t="s">
        <v>293</v>
      </c>
      <c r="C273" s="163">
        <v>1</v>
      </c>
      <c r="D273" s="178">
        <v>1.03</v>
      </c>
      <c r="E273" s="179">
        <v>2</v>
      </c>
      <c r="F273" s="180">
        <v>10069.705719179028</v>
      </c>
      <c r="G273" s="181"/>
      <c r="H273" s="182"/>
      <c r="I273" s="182"/>
      <c r="J273" s="164"/>
      <c r="K273" s="183"/>
      <c r="L273" s="164"/>
      <c r="M273" s="184"/>
      <c r="N273" s="181"/>
      <c r="O273" s="181"/>
      <c r="P273" s="181"/>
    </row>
    <row r="274" spans="1:16" s="185" customFormat="1" ht="12.75" customHeight="1" x14ac:dyDescent="0.2">
      <c r="A274" s="163">
        <v>265</v>
      </c>
      <c r="B274" s="160" t="s">
        <v>509</v>
      </c>
      <c r="C274" s="163">
        <v>1</v>
      </c>
      <c r="D274" s="178">
        <v>1</v>
      </c>
      <c r="E274" s="179">
        <v>3</v>
      </c>
      <c r="F274" s="180">
        <v>10061.185593812374</v>
      </c>
      <c r="G274" s="181"/>
      <c r="H274" s="182"/>
      <c r="I274" s="182"/>
      <c r="J274" s="164"/>
      <c r="K274" s="183"/>
      <c r="L274" s="164"/>
      <c r="M274" s="184"/>
      <c r="N274" s="181"/>
      <c r="O274" s="181"/>
      <c r="P274" s="181"/>
    </row>
    <row r="275" spans="1:16" s="185" customFormat="1" ht="12.75" customHeight="1" x14ac:dyDescent="0.2">
      <c r="A275" s="163">
        <v>266</v>
      </c>
      <c r="B275" s="160" t="s">
        <v>195</v>
      </c>
      <c r="C275" s="163">
        <v>1</v>
      </c>
      <c r="D275" s="178">
        <v>1.0369999999999999</v>
      </c>
      <c r="E275" s="179">
        <v>2</v>
      </c>
      <c r="F275" s="180">
        <v>10101.463345349914</v>
      </c>
      <c r="G275" s="181"/>
      <c r="H275" s="182"/>
      <c r="I275" s="182"/>
      <c r="J275" s="164"/>
      <c r="K275" s="183"/>
      <c r="L275" s="164"/>
      <c r="M275" s="184"/>
      <c r="N275" s="181"/>
      <c r="O275" s="181"/>
      <c r="P275" s="181"/>
    </row>
    <row r="276" spans="1:16" s="185" customFormat="1" ht="12.75" customHeight="1" x14ac:dyDescent="0.2">
      <c r="A276" s="163">
        <v>267</v>
      </c>
      <c r="B276" s="160" t="s">
        <v>510</v>
      </c>
      <c r="C276" s="163">
        <v>0</v>
      </c>
      <c r="D276" s="178">
        <v>1</v>
      </c>
      <c r="E276" s="179">
        <v>0</v>
      </c>
      <c r="F276" s="180">
        <v>13837.16</v>
      </c>
      <c r="G276" s="181"/>
      <c r="H276" s="182"/>
      <c r="I276" s="182"/>
      <c r="J276" s="164"/>
      <c r="K276" s="183"/>
      <c r="L276" s="164"/>
      <c r="M276" s="184"/>
      <c r="N276" s="181"/>
      <c r="O276" s="181"/>
      <c r="P276" s="181"/>
    </row>
    <row r="277" spans="1:16" s="185" customFormat="1" ht="12.75" customHeight="1" x14ac:dyDescent="0.2">
      <c r="A277" s="163">
        <v>268</v>
      </c>
      <c r="B277" s="160" t="s">
        <v>511</v>
      </c>
      <c r="C277" s="163">
        <v>0</v>
      </c>
      <c r="D277" s="178">
        <v>1</v>
      </c>
      <c r="E277" s="179">
        <v>0</v>
      </c>
      <c r="F277" s="180">
        <v>13837.16</v>
      </c>
      <c r="G277" s="181"/>
      <c r="H277" s="182"/>
      <c r="I277" s="182"/>
      <c r="J277" s="164"/>
      <c r="K277" s="183"/>
      <c r="L277" s="164"/>
      <c r="M277" s="184"/>
      <c r="N277" s="181"/>
      <c r="O277" s="181"/>
      <c r="P277" s="181"/>
    </row>
    <row r="278" spans="1:16" s="185" customFormat="1" ht="12.75" customHeight="1" x14ac:dyDescent="0.2">
      <c r="A278" s="163">
        <v>269</v>
      </c>
      <c r="B278" s="160" t="s">
        <v>512</v>
      </c>
      <c r="C278" s="163">
        <v>1</v>
      </c>
      <c r="D278" s="178">
        <v>1.038</v>
      </c>
      <c r="E278" s="179">
        <v>1</v>
      </c>
      <c r="F278" s="180">
        <v>9563.3354486633652</v>
      </c>
      <c r="G278" s="181"/>
      <c r="H278" s="182"/>
      <c r="I278" s="182"/>
      <c r="J278" s="164"/>
      <c r="K278" s="183"/>
      <c r="L278" s="164"/>
      <c r="M278" s="184"/>
      <c r="N278" s="181"/>
      <c r="O278" s="181"/>
      <c r="P278" s="181"/>
    </row>
    <row r="279" spans="1:16" s="185" customFormat="1" ht="12.75" customHeight="1" x14ac:dyDescent="0.2">
      <c r="A279" s="163">
        <v>270</v>
      </c>
      <c r="B279" s="160" t="s">
        <v>513</v>
      </c>
      <c r="C279" s="163">
        <v>0</v>
      </c>
      <c r="D279" s="178">
        <v>1</v>
      </c>
      <c r="E279" s="179">
        <v>0</v>
      </c>
      <c r="F279" s="180">
        <v>0</v>
      </c>
      <c r="G279" s="181"/>
      <c r="H279" s="182"/>
      <c r="I279" s="182"/>
      <c r="J279" s="164"/>
      <c r="K279" s="183"/>
      <c r="L279" s="164"/>
      <c r="M279" s="184"/>
      <c r="N279" s="181"/>
      <c r="O279" s="181"/>
      <c r="P279" s="181"/>
    </row>
    <row r="280" spans="1:16" s="185" customFormat="1" ht="12.75" customHeight="1" x14ac:dyDescent="0.2">
      <c r="A280" s="163">
        <v>271</v>
      </c>
      <c r="B280" s="160" t="s">
        <v>129</v>
      </c>
      <c r="C280" s="163">
        <v>1</v>
      </c>
      <c r="D280" s="178">
        <v>1</v>
      </c>
      <c r="E280" s="179">
        <v>3</v>
      </c>
      <c r="F280" s="180">
        <v>10007.832304765054</v>
      </c>
      <c r="G280" s="181"/>
      <c r="H280" s="182"/>
      <c r="I280" s="182"/>
      <c r="J280" s="164"/>
      <c r="K280" s="183"/>
      <c r="L280" s="164"/>
      <c r="M280" s="184"/>
      <c r="N280" s="181"/>
      <c r="O280" s="181"/>
      <c r="P280" s="181"/>
    </row>
    <row r="281" spans="1:16" s="185" customFormat="1" ht="12.75" customHeight="1" x14ac:dyDescent="0.2">
      <c r="A281" s="163">
        <v>272</v>
      </c>
      <c r="B281" s="160" t="s">
        <v>312</v>
      </c>
      <c r="C281" s="163">
        <v>1</v>
      </c>
      <c r="D281" s="178">
        <v>1</v>
      </c>
      <c r="E281" s="179">
        <v>6</v>
      </c>
      <c r="F281" s="180">
        <v>9889.0002542372877</v>
      </c>
      <c r="G281" s="181"/>
      <c r="H281" s="182"/>
      <c r="I281" s="182"/>
      <c r="J281" s="164"/>
      <c r="K281" s="183"/>
      <c r="L281" s="164"/>
      <c r="M281" s="184"/>
      <c r="N281" s="181"/>
      <c r="O281" s="181"/>
      <c r="P281" s="181"/>
    </row>
    <row r="282" spans="1:16" s="185" customFormat="1" ht="12.75" customHeight="1" x14ac:dyDescent="0.2">
      <c r="A282" s="163">
        <v>273</v>
      </c>
      <c r="B282" s="160" t="s">
        <v>297</v>
      </c>
      <c r="C282" s="163">
        <v>1</v>
      </c>
      <c r="D282" s="178">
        <v>1</v>
      </c>
      <c r="E282" s="179">
        <v>5</v>
      </c>
      <c r="F282" s="180">
        <v>9895.4613113839296</v>
      </c>
      <c r="G282" s="181"/>
      <c r="H282" s="182"/>
      <c r="I282" s="182"/>
      <c r="J282" s="164"/>
      <c r="K282" s="183"/>
      <c r="L282" s="164"/>
      <c r="M282" s="184"/>
      <c r="N282" s="181"/>
      <c r="O282" s="181"/>
      <c r="P282" s="181"/>
    </row>
    <row r="283" spans="1:16" s="185" customFormat="1" ht="12.75" customHeight="1" x14ac:dyDescent="0.2">
      <c r="A283" s="163">
        <v>274</v>
      </c>
      <c r="B283" s="160" t="s">
        <v>81</v>
      </c>
      <c r="C283" s="163">
        <v>1</v>
      </c>
      <c r="D283" s="178">
        <v>1.0349999999999999</v>
      </c>
      <c r="E283" s="179">
        <v>9</v>
      </c>
      <c r="F283" s="180">
        <v>12504.465731763923</v>
      </c>
      <c r="G283" s="181"/>
      <c r="H283" s="182"/>
      <c r="I283" s="182"/>
      <c r="J283" s="164"/>
      <c r="K283" s="183"/>
      <c r="L283" s="164"/>
      <c r="M283" s="184"/>
      <c r="N283" s="181"/>
      <c r="O283" s="181"/>
      <c r="P283" s="181"/>
    </row>
    <row r="284" spans="1:16" s="185" customFormat="1" ht="12.75" customHeight="1" x14ac:dyDescent="0.2">
      <c r="A284" s="163">
        <v>275</v>
      </c>
      <c r="B284" s="160" t="s">
        <v>211</v>
      </c>
      <c r="C284" s="163">
        <v>1</v>
      </c>
      <c r="D284" s="178">
        <v>1</v>
      </c>
      <c r="E284" s="179">
        <v>3</v>
      </c>
      <c r="F284" s="180">
        <v>10238.832062500001</v>
      </c>
      <c r="G284" s="181"/>
      <c r="H284" s="182"/>
      <c r="I284" s="182"/>
      <c r="J284" s="164"/>
      <c r="K284" s="183"/>
      <c r="L284" s="164"/>
      <c r="M284" s="184"/>
      <c r="N284" s="181"/>
      <c r="O284" s="181"/>
      <c r="P284" s="181"/>
    </row>
    <row r="285" spans="1:16" s="185" customFormat="1" ht="12.75" customHeight="1" x14ac:dyDescent="0.2">
      <c r="A285" s="163">
        <v>276</v>
      </c>
      <c r="B285" s="160" t="s">
        <v>90</v>
      </c>
      <c r="C285" s="163">
        <v>1</v>
      </c>
      <c r="D285" s="178">
        <v>1.0569999999999999</v>
      </c>
      <c r="E285" s="179">
        <v>1</v>
      </c>
      <c r="F285" s="180">
        <v>9627.0502347980218</v>
      </c>
      <c r="G285" s="181"/>
      <c r="H285" s="182"/>
      <c r="I285" s="182"/>
      <c r="J285" s="164"/>
      <c r="K285" s="183"/>
      <c r="L285" s="164"/>
      <c r="M285" s="184"/>
      <c r="N285" s="181"/>
      <c r="O285" s="181"/>
      <c r="P285" s="181"/>
    </row>
    <row r="286" spans="1:16" s="185" customFormat="1" ht="12.75" customHeight="1" x14ac:dyDescent="0.2">
      <c r="A286" s="163">
        <v>277</v>
      </c>
      <c r="B286" s="160" t="s">
        <v>334</v>
      </c>
      <c r="C286" s="163">
        <v>1</v>
      </c>
      <c r="D286" s="178">
        <v>1</v>
      </c>
      <c r="E286" s="179">
        <v>10</v>
      </c>
      <c r="F286" s="180">
        <v>12416.567968885047</v>
      </c>
      <c r="G286" s="181"/>
      <c r="H286" s="182"/>
      <c r="I286" s="182"/>
      <c r="J286" s="164"/>
      <c r="K286" s="183"/>
      <c r="L286" s="164"/>
      <c r="M286" s="184"/>
      <c r="N286" s="181"/>
      <c r="O286" s="181"/>
      <c r="P286" s="181"/>
    </row>
    <row r="287" spans="1:16" s="185" customFormat="1" ht="12.75" customHeight="1" x14ac:dyDescent="0.2">
      <c r="A287" s="163">
        <v>278</v>
      </c>
      <c r="B287" s="160" t="s">
        <v>212</v>
      </c>
      <c r="C287" s="163">
        <v>1</v>
      </c>
      <c r="D287" s="178">
        <v>1</v>
      </c>
      <c r="E287" s="179">
        <v>6</v>
      </c>
      <c r="F287" s="180">
        <v>10713.120469483569</v>
      </c>
      <c r="G287" s="181"/>
      <c r="H287" s="182"/>
      <c r="I287" s="182"/>
      <c r="J287" s="164"/>
      <c r="K287" s="183"/>
      <c r="L287" s="164"/>
      <c r="M287" s="184"/>
      <c r="N287" s="181"/>
      <c r="O287" s="181"/>
      <c r="P287" s="181"/>
    </row>
    <row r="288" spans="1:16" s="185" customFormat="1" ht="12.75" customHeight="1" x14ac:dyDescent="0.2">
      <c r="A288" s="163">
        <v>279</v>
      </c>
      <c r="B288" s="160" t="s">
        <v>514</v>
      </c>
      <c r="C288" s="163">
        <v>0</v>
      </c>
      <c r="D288" s="178">
        <v>1</v>
      </c>
      <c r="E288" s="179">
        <v>0</v>
      </c>
      <c r="F288" s="180">
        <v>0</v>
      </c>
      <c r="G288" s="181"/>
      <c r="H288" s="182"/>
      <c r="I288" s="182"/>
      <c r="J288" s="164"/>
      <c r="K288" s="183"/>
      <c r="L288" s="164"/>
      <c r="M288" s="184"/>
      <c r="N288" s="181"/>
      <c r="O288" s="181"/>
      <c r="P288" s="181"/>
    </row>
    <row r="289" spans="1:16" s="185" customFormat="1" ht="12.75" customHeight="1" x14ac:dyDescent="0.2">
      <c r="A289" s="163">
        <v>280</v>
      </c>
      <c r="B289" s="160" t="s">
        <v>515</v>
      </c>
      <c r="C289" s="163">
        <v>0</v>
      </c>
      <c r="D289" s="178">
        <v>1</v>
      </c>
      <c r="E289" s="179">
        <v>0</v>
      </c>
      <c r="F289" s="180">
        <v>13837.159999999998</v>
      </c>
      <c r="G289" s="181"/>
      <c r="H289" s="182"/>
      <c r="I289" s="182"/>
      <c r="J289" s="164"/>
      <c r="K289" s="183"/>
      <c r="L289" s="164"/>
      <c r="M289" s="184"/>
      <c r="N289" s="181"/>
      <c r="O289" s="181"/>
      <c r="P289" s="181"/>
    </row>
    <row r="290" spans="1:16" s="185" customFormat="1" ht="12.75" customHeight="1" x14ac:dyDescent="0.2">
      <c r="A290" s="163">
        <v>281</v>
      </c>
      <c r="B290" s="160" t="s">
        <v>169</v>
      </c>
      <c r="C290" s="163">
        <v>1</v>
      </c>
      <c r="D290" s="178">
        <v>1</v>
      </c>
      <c r="E290" s="179">
        <v>10</v>
      </c>
      <c r="F290" s="180">
        <v>12932.051162790694</v>
      </c>
      <c r="G290" s="181"/>
      <c r="H290" s="182"/>
      <c r="I290" s="182"/>
      <c r="J290" s="164"/>
      <c r="K290" s="183"/>
      <c r="L290" s="164"/>
      <c r="M290" s="184"/>
      <c r="N290" s="181"/>
      <c r="O290" s="181"/>
      <c r="P290" s="181"/>
    </row>
    <row r="291" spans="1:16" s="185" customFormat="1" ht="12.75" customHeight="1" x14ac:dyDescent="0.2">
      <c r="A291" s="163">
        <v>282</v>
      </c>
      <c r="B291" s="160" t="s">
        <v>516</v>
      </c>
      <c r="C291" s="163">
        <v>0</v>
      </c>
      <c r="D291" s="178">
        <v>1</v>
      </c>
      <c r="E291" s="179">
        <v>0</v>
      </c>
      <c r="F291" s="180">
        <v>0</v>
      </c>
      <c r="G291" s="181"/>
      <c r="H291" s="182"/>
      <c r="I291" s="182"/>
      <c r="J291" s="164"/>
      <c r="K291" s="183"/>
      <c r="L291" s="164"/>
      <c r="M291" s="184"/>
      <c r="N291" s="181"/>
      <c r="O291" s="181"/>
      <c r="P291" s="181"/>
    </row>
    <row r="292" spans="1:16" s="185" customFormat="1" ht="12.75" customHeight="1" x14ac:dyDescent="0.2">
      <c r="A292" s="163">
        <v>283</v>
      </c>
      <c r="B292" s="160" t="s">
        <v>517</v>
      </c>
      <c r="C292" s="163">
        <v>0</v>
      </c>
      <c r="D292" s="178">
        <v>1</v>
      </c>
      <c r="E292" s="179">
        <v>0</v>
      </c>
      <c r="F292" s="180">
        <v>0</v>
      </c>
      <c r="G292" s="181"/>
      <c r="H292" s="182"/>
      <c r="I292" s="182"/>
      <c r="J292" s="164"/>
      <c r="K292" s="183"/>
      <c r="L292" s="164"/>
      <c r="M292" s="184"/>
      <c r="N292" s="181"/>
      <c r="O292" s="181"/>
      <c r="P292" s="181"/>
    </row>
    <row r="293" spans="1:16" s="185" customFormat="1" ht="12.75" customHeight="1" x14ac:dyDescent="0.2">
      <c r="A293" s="163">
        <v>284</v>
      </c>
      <c r="B293" s="160" t="s">
        <v>163</v>
      </c>
      <c r="C293" s="163">
        <v>1</v>
      </c>
      <c r="D293" s="178">
        <v>1.036</v>
      </c>
      <c r="E293" s="179">
        <v>4</v>
      </c>
      <c r="F293" s="180">
        <v>10510.361648618969</v>
      </c>
      <c r="G293" s="181"/>
      <c r="H293" s="182"/>
      <c r="I293" s="182"/>
      <c r="J293" s="164"/>
      <c r="K293" s="183"/>
      <c r="L293" s="164"/>
      <c r="M293" s="184"/>
      <c r="N293" s="181"/>
      <c r="O293" s="181"/>
      <c r="P293" s="181"/>
    </row>
    <row r="294" spans="1:16" s="185" customFormat="1" ht="12.75" customHeight="1" x14ac:dyDescent="0.2">
      <c r="A294" s="163">
        <v>285</v>
      </c>
      <c r="B294" s="160" t="s">
        <v>44</v>
      </c>
      <c r="C294" s="163">
        <v>1</v>
      </c>
      <c r="D294" s="178">
        <v>1.036</v>
      </c>
      <c r="E294" s="179">
        <v>7</v>
      </c>
      <c r="F294" s="180">
        <v>11088.295368529887</v>
      </c>
      <c r="G294" s="181"/>
      <c r="H294" s="182"/>
      <c r="I294" s="182"/>
      <c r="J294" s="164"/>
      <c r="K294" s="183"/>
      <c r="L294" s="164"/>
      <c r="M294" s="184"/>
      <c r="N294" s="181"/>
      <c r="O294" s="181"/>
      <c r="P294" s="181"/>
    </row>
    <row r="295" spans="1:16" s="185" customFormat="1" ht="12.75" customHeight="1" x14ac:dyDescent="0.2">
      <c r="A295" s="163">
        <v>286</v>
      </c>
      <c r="B295" s="160" t="s">
        <v>518</v>
      </c>
      <c r="C295" s="163">
        <v>0</v>
      </c>
      <c r="D295" s="178">
        <v>1.0449999999999999</v>
      </c>
      <c r="E295" s="179">
        <v>0</v>
      </c>
      <c r="F295" s="180">
        <v>14342.920399999999</v>
      </c>
      <c r="G295" s="181"/>
      <c r="H295" s="182"/>
      <c r="I295" s="182"/>
      <c r="J295" s="164"/>
      <c r="K295" s="183"/>
      <c r="L295" s="164"/>
      <c r="M295" s="184"/>
      <c r="N295" s="181"/>
      <c r="O295" s="181"/>
      <c r="P295" s="181"/>
    </row>
    <row r="296" spans="1:16" s="185" customFormat="1" ht="12.75" customHeight="1" x14ac:dyDescent="0.2">
      <c r="A296" s="163">
        <v>287</v>
      </c>
      <c r="B296" s="160" t="s">
        <v>329</v>
      </c>
      <c r="C296" s="163">
        <v>1</v>
      </c>
      <c r="D296" s="178">
        <v>1</v>
      </c>
      <c r="E296" s="179">
        <v>4</v>
      </c>
      <c r="F296" s="180">
        <v>9681.72251724138</v>
      </c>
      <c r="G296" s="181"/>
      <c r="H296" s="182"/>
      <c r="I296" s="182"/>
      <c r="J296" s="164"/>
      <c r="K296" s="183"/>
      <c r="L296" s="164"/>
      <c r="M296" s="184"/>
      <c r="N296" s="181"/>
      <c r="O296" s="181"/>
      <c r="P296" s="181"/>
    </row>
    <row r="297" spans="1:16" s="185" customFormat="1" ht="12.75" customHeight="1" x14ac:dyDescent="0.2">
      <c r="A297" s="163">
        <v>288</v>
      </c>
      <c r="B297" s="160" t="s">
        <v>91</v>
      </c>
      <c r="C297" s="163">
        <v>1</v>
      </c>
      <c r="D297" s="178">
        <v>1.036</v>
      </c>
      <c r="E297" s="179">
        <v>1</v>
      </c>
      <c r="F297" s="180">
        <v>9469.3052336306646</v>
      </c>
      <c r="G297" s="181"/>
      <c r="H297" s="182"/>
      <c r="I297" s="182"/>
      <c r="J297" s="164"/>
      <c r="K297" s="183"/>
      <c r="L297" s="164"/>
      <c r="M297" s="184"/>
      <c r="N297" s="181"/>
      <c r="O297" s="181"/>
      <c r="P297" s="181"/>
    </row>
    <row r="298" spans="1:16" s="185" customFormat="1" ht="12.75" customHeight="1" x14ac:dyDescent="0.2">
      <c r="A298" s="163">
        <v>289</v>
      </c>
      <c r="B298" s="160" t="s">
        <v>313</v>
      </c>
      <c r="C298" s="163">
        <v>1</v>
      </c>
      <c r="D298" s="178">
        <v>1</v>
      </c>
      <c r="E298" s="179">
        <v>8</v>
      </c>
      <c r="F298" s="180">
        <v>10795.49869791667</v>
      </c>
      <c r="G298" s="181"/>
      <c r="H298" s="182"/>
      <c r="I298" s="182"/>
      <c r="J298" s="164"/>
      <c r="K298" s="183"/>
      <c r="L298" s="164"/>
      <c r="M298" s="184"/>
      <c r="N298" s="181"/>
      <c r="O298" s="181"/>
      <c r="P298" s="181"/>
    </row>
    <row r="299" spans="1:16" s="185" customFormat="1" ht="12.75" customHeight="1" x14ac:dyDescent="0.2">
      <c r="A299" s="163">
        <v>290</v>
      </c>
      <c r="B299" s="160" t="s">
        <v>519</v>
      </c>
      <c r="C299" s="163">
        <v>1</v>
      </c>
      <c r="D299" s="178">
        <v>1</v>
      </c>
      <c r="E299" s="179">
        <v>2</v>
      </c>
      <c r="F299" s="180">
        <v>9754.9693227665684</v>
      </c>
      <c r="G299" s="181"/>
      <c r="H299" s="182"/>
      <c r="I299" s="182"/>
      <c r="J299" s="164"/>
      <c r="K299" s="183"/>
      <c r="L299" s="164"/>
      <c r="M299" s="184"/>
      <c r="N299" s="181"/>
      <c r="O299" s="181"/>
      <c r="P299" s="181"/>
    </row>
    <row r="300" spans="1:16" s="185" customFormat="1" ht="12.75" customHeight="1" x14ac:dyDescent="0.2">
      <c r="A300" s="163">
        <v>291</v>
      </c>
      <c r="B300" s="160" t="s">
        <v>118</v>
      </c>
      <c r="C300" s="163">
        <v>1</v>
      </c>
      <c r="D300" s="178">
        <v>1</v>
      </c>
      <c r="E300" s="179">
        <v>3</v>
      </c>
      <c r="F300" s="180">
        <v>10057.962441204139</v>
      </c>
      <c r="G300" s="181"/>
      <c r="H300" s="182"/>
      <c r="I300" s="182"/>
      <c r="J300" s="164"/>
      <c r="K300" s="183"/>
      <c r="L300" s="164"/>
      <c r="M300" s="184"/>
      <c r="N300" s="181"/>
      <c r="O300" s="181"/>
      <c r="P300" s="181"/>
    </row>
    <row r="301" spans="1:16" s="185" customFormat="1" ht="12.75" customHeight="1" x14ac:dyDescent="0.2">
      <c r="A301" s="163">
        <v>292</v>
      </c>
      <c r="B301" s="160" t="s">
        <v>298</v>
      </c>
      <c r="C301" s="163">
        <v>1</v>
      </c>
      <c r="D301" s="178">
        <v>1</v>
      </c>
      <c r="E301" s="179">
        <v>5</v>
      </c>
      <c r="F301" s="180">
        <v>10187.794004807691</v>
      </c>
      <c r="G301" s="181"/>
      <c r="H301" s="182"/>
      <c r="I301" s="182"/>
      <c r="J301" s="164"/>
      <c r="K301" s="183"/>
      <c r="L301" s="164"/>
      <c r="M301" s="184"/>
      <c r="N301" s="181"/>
      <c r="O301" s="181"/>
      <c r="P301" s="181"/>
    </row>
    <row r="302" spans="1:16" s="185" customFormat="1" ht="12.75" customHeight="1" x14ac:dyDescent="0.2">
      <c r="A302" s="163">
        <v>293</v>
      </c>
      <c r="B302" s="160" t="s">
        <v>45</v>
      </c>
      <c r="C302" s="163">
        <v>1</v>
      </c>
      <c r="D302" s="178">
        <v>1</v>
      </c>
      <c r="E302" s="179">
        <v>9</v>
      </c>
      <c r="F302" s="180">
        <v>11641.935415948807</v>
      </c>
      <c r="G302" s="181"/>
      <c r="H302" s="182"/>
      <c r="I302" s="182"/>
      <c r="J302" s="164"/>
      <c r="K302" s="183"/>
      <c r="L302" s="164"/>
      <c r="M302" s="184"/>
      <c r="N302" s="181"/>
      <c r="O302" s="181"/>
      <c r="P302" s="181"/>
    </row>
    <row r="303" spans="1:16" s="185" customFormat="1" ht="12.75" customHeight="1" x14ac:dyDescent="0.2">
      <c r="A303" s="163">
        <v>294</v>
      </c>
      <c r="B303" s="160" t="s">
        <v>520</v>
      </c>
      <c r="C303" s="163">
        <v>0</v>
      </c>
      <c r="D303" s="178">
        <v>1</v>
      </c>
      <c r="E303" s="179">
        <v>0</v>
      </c>
      <c r="F303" s="180">
        <v>13837.16</v>
      </c>
      <c r="G303" s="181"/>
      <c r="H303" s="182"/>
      <c r="I303" s="182"/>
      <c r="J303" s="164"/>
      <c r="K303" s="183"/>
      <c r="L303" s="164"/>
      <c r="M303" s="184"/>
      <c r="N303" s="181"/>
      <c r="O303" s="181"/>
      <c r="P303" s="181"/>
    </row>
    <row r="304" spans="1:16" s="185" customFormat="1" ht="12.75" customHeight="1" x14ac:dyDescent="0.2">
      <c r="A304" s="163">
        <v>295</v>
      </c>
      <c r="B304" s="160" t="s">
        <v>155</v>
      </c>
      <c r="C304" s="163">
        <v>1</v>
      </c>
      <c r="D304" s="178">
        <v>1</v>
      </c>
      <c r="E304" s="179">
        <v>4</v>
      </c>
      <c r="F304" s="180">
        <v>10019.359361151082</v>
      </c>
      <c r="G304" s="181"/>
      <c r="H304" s="182"/>
      <c r="I304" s="182"/>
      <c r="J304" s="164"/>
      <c r="K304" s="183"/>
      <c r="L304" s="164"/>
      <c r="M304" s="184"/>
      <c r="N304" s="181"/>
      <c r="O304" s="181"/>
      <c r="P304" s="181"/>
    </row>
    <row r="305" spans="1:16" s="185" customFormat="1" ht="12.75" customHeight="1" x14ac:dyDescent="0.2">
      <c r="A305" s="163">
        <v>296</v>
      </c>
      <c r="B305" s="160" t="s">
        <v>238</v>
      </c>
      <c r="C305" s="163">
        <v>1</v>
      </c>
      <c r="D305" s="178">
        <v>1</v>
      </c>
      <c r="E305" s="179">
        <v>7</v>
      </c>
      <c r="F305" s="180">
        <v>10697.712412868632</v>
      </c>
      <c r="G305" s="181"/>
      <c r="H305" s="182"/>
      <c r="I305" s="182"/>
      <c r="J305" s="164"/>
      <c r="K305" s="183"/>
      <c r="L305" s="164"/>
      <c r="M305" s="184"/>
      <c r="N305" s="181"/>
      <c r="O305" s="181"/>
      <c r="P305" s="181"/>
    </row>
    <row r="306" spans="1:16" s="185" customFormat="1" ht="12.75" customHeight="1" x14ac:dyDescent="0.2">
      <c r="A306" s="163">
        <v>297</v>
      </c>
      <c r="B306" s="160" t="s">
        <v>521</v>
      </c>
      <c r="C306" s="163">
        <v>0</v>
      </c>
      <c r="D306" s="178">
        <v>1</v>
      </c>
      <c r="E306" s="179">
        <v>0</v>
      </c>
      <c r="F306" s="180">
        <v>0</v>
      </c>
      <c r="G306" s="181"/>
      <c r="H306" s="182"/>
      <c r="I306" s="182"/>
      <c r="J306" s="164"/>
      <c r="K306" s="183"/>
      <c r="L306" s="164"/>
      <c r="M306" s="184"/>
      <c r="N306" s="181"/>
      <c r="O306" s="181"/>
      <c r="P306" s="181"/>
    </row>
    <row r="307" spans="1:16" s="185" customFormat="1" ht="12.75" customHeight="1" x14ac:dyDescent="0.2">
      <c r="A307" s="163">
        <v>298</v>
      </c>
      <c r="B307" s="160" t="s">
        <v>522</v>
      </c>
      <c r="C307" s="163">
        <v>1</v>
      </c>
      <c r="D307" s="178">
        <v>1.04</v>
      </c>
      <c r="E307" s="179">
        <v>1</v>
      </c>
      <c r="F307" s="180">
        <v>9462.2438863084917</v>
      </c>
      <c r="G307" s="181"/>
      <c r="H307" s="182"/>
      <c r="I307" s="182"/>
      <c r="J307" s="164"/>
      <c r="K307" s="183"/>
      <c r="L307" s="164"/>
      <c r="M307" s="184"/>
      <c r="N307" s="181"/>
      <c r="O307" s="181"/>
      <c r="P307" s="181"/>
    </row>
    <row r="308" spans="1:16" s="185" customFormat="1" ht="12.75" customHeight="1" x14ac:dyDescent="0.2">
      <c r="A308" s="163">
        <v>299</v>
      </c>
      <c r="B308" s="160" t="s">
        <v>523</v>
      </c>
      <c r="C308" s="163">
        <v>0</v>
      </c>
      <c r="D308" s="178">
        <v>1</v>
      </c>
      <c r="E308" s="179">
        <v>0</v>
      </c>
      <c r="F308" s="180">
        <v>0</v>
      </c>
      <c r="G308" s="181"/>
      <c r="H308" s="182"/>
      <c r="I308" s="182"/>
      <c r="J308" s="164"/>
      <c r="K308" s="183"/>
      <c r="L308" s="164"/>
      <c r="M308" s="184"/>
      <c r="N308" s="181"/>
      <c r="O308" s="181"/>
      <c r="P308" s="181"/>
    </row>
    <row r="309" spans="1:16" s="185" customFormat="1" ht="12.75" customHeight="1" x14ac:dyDescent="0.2">
      <c r="A309" s="163">
        <v>300</v>
      </c>
      <c r="B309" s="160" t="s">
        <v>147</v>
      </c>
      <c r="C309" s="163">
        <v>1</v>
      </c>
      <c r="D309" s="178">
        <v>1</v>
      </c>
      <c r="E309" s="179">
        <v>4</v>
      </c>
      <c r="F309" s="180">
        <v>10075.219010416666</v>
      </c>
      <c r="G309" s="181"/>
      <c r="H309" s="182"/>
      <c r="I309" s="182"/>
      <c r="J309" s="164"/>
      <c r="K309" s="183"/>
      <c r="L309" s="164"/>
      <c r="M309" s="184"/>
      <c r="N309" s="181"/>
      <c r="O309" s="181"/>
      <c r="P309" s="181"/>
    </row>
    <row r="310" spans="1:16" s="185" customFormat="1" ht="12.75" customHeight="1" x14ac:dyDescent="0.2">
      <c r="A310" s="163">
        <v>301</v>
      </c>
      <c r="B310" s="160" t="s">
        <v>151</v>
      </c>
      <c r="C310" s="163">
        <v>1</v>
      </c>
      <c r="D310" s="178">
        <v>1</v>
      </c>
      <c r="E310" s="179">
        <v>3</v>
      </c>
      <c r="F310" s="180">
        <v>10028.147804726368</v>
      </c>
      <c r="G310" s="181"/>
      <c r="H310" s="182"/>
      <c r="I310" s="182"/>
      <c r="J310" s="164"/>
      <c r="K310" s="183"/>
      <c r="L310" s="164"/>
      <c r="M310" s="184"/>
      <c r="N310" s="181"/>
      <c r="O310" s="181"/>
      <c r="P310" s="181"/>
    </row>
    <row r="311" spans="1:16" s="185" customFormat="1" ht="12.75" customHeight="1" x14ac:dyDescent="0.2">
      <c r="A311" s="163">
        <v>302</v>
      </c>
      <c r="B311" s="160" t="s">
        <v>524</v>
      </c>
      <c r="C311" s="163">
        <v>0</v>
      </c>
      <c r="D311" s="178">
        <v>1</v>
      </c>
      <c r="E311" s="179">
        <v>0</v>
      </c>
      <c r="F311" s="180">
        <v>8993.6410714285703</v>
      </c>
      <c r="G311" s="181"/>
      <c r="H311" s="182"/>
      <c r="I311" s="182"/>
      <c r="J311" s="164"/>
      <c r="K311" s="183"/>
      <c r="L311" s="164"/>
      <c r="M311" s="184"/>
      <c r="N311" s="181"/>
      <c r="O311" s="181"/>
      <c r="P311" s="181"/>
    </row>
    <row r="312" spans="1:16" s="185" customFormat="1" ht="12.75" customHeight="1" x14ac:dyDescent="0.2">
      <c r="A312" s="163">
        <v>303</v>
      </c>
      <c r="B312" s="160" t="s">
        <v>525</v>
      </c>
      <c r="C312" s="163">
        <v>0</v>
      </c>
      <c r="D312" s="178">
        <v>1</v>
      </c>
      <c r="E312" s="179">
        <v>0</v>
      </c>
      <c r="F312" s="180">
        <v>13837.16</v>
      </c>
      <c r="G312" s="181"/>
      <c r="H312" s="182"/>
      <c r="I312" s="182"/>
      <c r="J312" s="164"/>
      <c r="K312" s="183"/>
      <c r="L312" s="164"/>
      <c r="M312" s="184"/>
      <c r="N312" s="181"/>
      <c r="O312" s="181"/>
      <c r="P312" s="181"/>
    </row>
    <row r="313" spans="1:16" s="185" customFormat="1" ht="12.75" customHeight="1" x14ac:dyDescent="0.2">
      <c r="A313" s="163">
        <v>304</v>
      </c>
      <c r="B313" s="160" t="s">
        <v>130</v>
      </c>
      <c r="C313" s="163">
        <v>1</v>
      </c>
      <c r="D313" s="178">
        <v>1</v>
      </c>
      <c r="E313" s="179">
        <v>5</v>
      </c>
      <c r="F313" s="180">
        <v>10341.318060708265</v>
      </c>
      <c r="G313" s="181"/>
      <c r="H313" s="182"/>
      <c r="I313" s="182"/>
      <c r="J313" s="164"/>
      <c r="K313" s="183"/>
      <c r="L313" s="164"/>
      <c r="M313" s="184"/>
      <c r="N313" s="181"/>
      <c r="O313" s="181"/>
      <c r="P313" s="181"/>
    </row>
    <row r="314" spans="1:16" s="185" customFormat="1" ht="12.75" customHeight="1" x14ac:dyDescent="0.2">
      <c r="A314" s="163">
        <v>305</v>
      </c>
      <c r="B314" s="160" t="s">
        <v>75</v>
      </c>
      <c r="C314" s="163">
        <v>1</v>
      </c>
      <c r="D314" s="178">
        <v>1.056</v>
      </c>
      <c r="E314" s="179">
        <v>3</v>
      </c>
      <c r="F314" s="180">
        <v>10424.134827431193</v>
      </c>
      <c r="G314" s="181"/>
      <c r="H314" s="182"/>
      <c r="I314" s="182"/>
      <c r="J314" s="164"/>
      <c r="K314" s="183"/>
      <c r="L314" s="164"/>
      <c r="M314" s="184"/>
      <c r="N314" s="181"/>
      <c r="O314" s="181"/>
      <c r="P314" s="181"/>
    </row>
    <row r="315" spans="1:16" s="185" customFormat="1" ht="12.75" customHeight="1" x14ac:dyDescent="0.2">
      <c r="A315" s="163">
        <v>306</v>
      </c>
      <c r="B315" s="160" t="s">
        <v>335</v>
      </c>
      <c r="C315" s="163">
        <v>1</v>
      </c>
      <c r="D315" s="178">
        <v>1</v>
      </c>
      <c r="E315" s="179">
        <v>7</v>
      </c>
      <c r="F315" s="180">
        <v>10391.121464968153</v>
      </c>
      <c r="G315" s="181"/>
      <c r="H315" s="182"/>
      <c r="I315" s="182"/>
      <c r="J315" s="164"/>
      <c r="K315" s="183"/>
      <c r="L315" s="164"/>
      <c r="M315" s="184"/>
      <c r="N315" s="181"/>
      <c r="O315" s="181"/>
      <c r="P315" s="181"/>
    </row>
    <row r="316" spans="1:16" s="185" customFormat="1" ht="12.75" customHeight="1" x14ac:dyDescent="0.2">
      <c r="A316" s="163">
        <v>307</v>
      </c>
      <c r="B316" s="160" t="s">
        <v>76</v>
      </c>
      <c r="C316" s="163">
        <v>1</v>
      </c>
      <c r="D316" s="178">
        <v>1.0429999999999999</v>
      </c>
      <c r="E316" s="179">
        <v>3</v>
      </c>
      <c r="F316" s="180">
        <v>10243.986503810289</v>
      </c>
      <c r="G316" s="181"/>
      <c r="H316" s="182"/>
      <c r="I316" s="182"/>
      <c r="J316" s="164"/>
      <c r="K316" s="183"/>
      <c r="L316" s="164"/>
      <c r="M316" s="184"/>
      <c r="N316" s="181"/>
      <c r="O316" s="181"/>
      <c r="P316" s="181"/>
    </row>
    <row r="317" spans="1:16" s="185" customFormat="1" ht="12.75" customHeight="1" x14ac:dyDescent="0.2">
      <c r="A317" s="163">
        <v>308</v>
      </c>
      <c r="B317" s="160" t="s">
        <v>32</v>
      </c>
      <c r="C317" s="163">
        <v>1</v>
      </c>
      <c r="D317" s="178">
        <v>1.0860000000000001</v>
      </c>
      <c r="E317" s="179">
        <v>8</v>
      </c>
      <c r="F317" s="180">
        <v>12580.175839568243</v>
      </c>
      <c r="G317" s="181"/>
      <c r="H317" s="182"/>
      <c r="I317" s="182"/>
      <c r="J317" s="164"/>
      <c r="K317" s="183"/>
      <c r="L317" s="164"/>
      <c r="M317" s="184"/>
      <c r="N317" s="181"/>
      <c r="O317" s="181"/>
      <c r="P317" s="181"/>
    </row>
    <row r="318" spans="1:16" s="185" customFormat="1" ht="12.75" customHeight="1" x14ac:dyDescent="0.2">
      <c r="A318" s="163">
        <v>309</v>
      </c>
      <c r="B318" s="160" t="s">
        <v>256</v>
      </c>
      <c r="C318" s="163">
        <v>1</v>
      </c>
      <c r="D318" s="178">
        <v>1</v>
      </c>
      <c r="E318" s="179">
        <v>9</v>
      </c>
      <c r="F318" s="180">
        <v>11310.051521406729</v>
      </c>
      <c r="G318" s="181"/>
      <c r="H318" s="182"/>
      <c r="I318" s="182"/>
      <c r="J318" s="164"/>
      <c r="K318" s="183"/>
      <c r="L318" s="164"/>
      <c r="M318" s="184"/>
      <c r="N318" s="181"/>
      <c r="O318" s="181"/>
      <c r="P318" s="181"/>
    </row>
    <row r="319" spans="1:16" s="185" customFormat="1" ht="12.75" customHeight="1" x14ac:dyDescent="0.2">
      <c r="A319" s="163">
        <v>310</v>
      </c>
      <c r="B319" s="160" t="s">
        <v>277</v>
      </c>
      <c r="C319" s="163">
        <v>1</v>
      </c>
      <c r="D319" s="178">
        <v>1</v>
      </c>
      <c r="E319" s="179">
        <v>10</v>
      </c>
      <c r="F319" s="180">
        <v>11890.407781690141</v>
      </c>
      <c r="G319" s="181"/>
      <c r="H319" s="182"/>
      <c r="I319" s="182"/>
      <c r="J319" s="164"/>
      <c r="K319" s="183"/>
      <c r="L319" s="164"/>
      <c r="M319" s="184"/>
      <c r="N319" s="181"/>
      <c r="O319" s="181"/>
      <c r="P319" s="181"/>
    </row>
    <row r="320" spans="1:16" s="185" customFormat="1" ht="12.75" customHeight="1" x14ac:dyDescent="0.2">
      <c r="A320" s="163">
        <v>311</v>
      </c>
      <c r="B320" s="160" t="s">
        <v>526</v>
      </c>
      <c r="C320" s="163">
        <v>0</v>
      </c>
      <c r="D320" s="178">
        <v>1</v>
      </c>
      <c r="E320" s="179">
        <v>0</v>
      </c>
      <c r="F320" s="180">
        <v>0</v>
      </c>
      <c r="G320" s="181"/>
      <c r="H320" s="182"/>
      <c r="I320" s="182"/>
      <c r="J320" s="164"/>
      <c r="K320" s="183"/>
      <c r="L320" s="164"/>
      <c r="M320" s="184"/>
      <c r="N320" s="181"/>
      <c r="O320" s="181"/>
      <c r="P320" s="181"/>
    </row>
    <row r="321" spans="1:16" s="185" customFormat="1" ht="12.75" customHeight="1" x14ac:dyDescent="0.2">
      <c r="A321" s="163">
        <v>312</v>
      </c>
      <c r="B321" s="160" t="s">
        <v>527</v>
      </c>
      <c r="C321" s="163">
        <v>0</v>
      </c>
      <c r="D321" s="178">
        <v>1</v>
      </c>
      <c r="E321" s="179">
        <v>0</v>
      </c>
      <c r="F321" s="180">
        <v>0</v>
      </c>
      <c r="G321" s="181"/>
      <c r="H321" s="182"/>
      <c r="I321" s="182"/>
      <c r="J321" s="164"/>
      <c r="K321" s="183"/>
      <c r="L321" s="164"/>
      <c r="M321" s="184"/>
      <c r="N321" s="181"/>
      <c r="O321" s="181"/>
      <c r="P321" s="181"/>
    </row>
    <row r="322" spans="1:16" s="185" customFormat="1" ht="12.75" customHeight="1" x14ac:dyDescent="0.2">
      <c r="A322" s="163">
        <v>313</v>
      </c>
      <c r="B322" s="160" t="s">
        <v>528</v>
      </c>
      <c r="C322" s="163">
        <v>0</v>
      </c>
      <c r="D322" s="178">
        <v>1</v>
      </c>
      <c r="E322" s="179">
        <v>0</v>
      </c>
      <c r="F322" s="180">
        <v>13837.16</v>
      </c>
      <c r="G322" s="181"/>
      <c r="H322" s="182"/>
      <c r="I322" s="182"/>
      <c r="J322" s="164"/>
      <c r="K322" s="183"/>
      <c r="L322" s="164"/>
      <c r="M322" s="184"/>
      <c r="N322" s="181"/>
      <c r="O322" s="181"/>
      <c r="P322" s="181"/>
    </row>
    <row r="323" spans="1:16" s="185" customFormat="1" ht="12.75" customHeight="1" x14ac:dyDescent="0.2">
      <c r="A323" s="163">
        <v>314</v>
      </c>
      <c r="B323" s="160" t="s">
        <v>46</v>
      </c>
      <c r="C323" s="163">
        <v>1</v>
      </c>
      <c r="D323" s="178">
        <v>1.06</v>
      </c>
      <c r="E323" s="179">
        <v>6</v>
      </c>
      <c r="F323" s="180">
        <v>11333.296811166349</v>
      </c>
      <c r="G323" s="181"/>
      <c r="H323" s="182"/>
      <c r="I323" s="182"/>
      <c r="J323" s="164"/>
      <c r="K323" s="183"/>
      <c r="L323" s="164"/>
      <c r="M323" s="184"/>
      <c r="N323" s="181"/>
      <c r="O323" s="181"/>
      <c r="P323" s="181"/>
    </row>
    <row r="324" spans="1:16" s="185" customFormat="1" ht="12.75" customHeight="1" x14ac:dyDescent="0.2">
      <c r="A324" s="163">
        <v>315</v>
      </c>
      <c r="B324" s="160" t="s">
        <v>529</v>
      </c>
      <c r="C324" s="163">
        <v>1</v>
      </c>
      <c r="D324" s="178">
        <v>1.034</v>
      </c>
      <c r="E324" s="179">
        <v>1</v>
      </c>
      <c r="F324" s="180">
        <v>9965.5372879637307</v>
      </c>
      <c r="G324" s="181"/>
      <c r="H324" s="182"/>
      <c r="I324" s="182"/>
      <c r="J324" s="164"/>
      <c r="K324" s="183"/>
      <c r="L324" s="164"/>
      <c r="M324" s="184"/>
      <c r="N324" s="181"/>
      <c r="O324" s="181"/>
      <c r="P324" s="181"/>
    </row>
    <row r="325" spans="1:16" s="185" customFormat="1" ht="12.75" customHeight="1" x14ac:dyDescent="0.2">
      <c r="A325" s="163">
        <v>316</v>
      </c>
      <c r="B325" s="160" t="s">
        <v>182</v>
      </c>
      <c r="C325" s="163">
        <v>1</v>
      </c>
      <c r="D325" s="178">
        <v>1</v>
      </c>
      <c r="E325" s="179">
        <v>10</v>
      </c>
      <c r="F325" s="180">
        <v>11638.416899302094</v>
      </c>
      <c r="G325" s="181"/>
      <c r="H325" s="182"/>
      <c r="I325" s="182"/>
      <c r="J325" s="164"/>
      <c r="K325" s="183"/>
      <c r="L325" s="164"/>
      <c r="M325" s="184"/>
      <c r="N325" s="181"/>
      <c r="O325" s="181"/>
      <c r="P325" s="181"/>
    </row>
    <row r="326" spans="1:16" s="185" customFormat="1" ht="12.75" customHeight="1" x14ac:dyDescent="0.2">
      <c r="A326" s="163">
        <v>317</v>
      </c>
      <c r="B326" s="160" t="s">
        <v>530</v>
      </c>
      <c r="C326" s="163">
        <v>1</v>
      </c>
      <c r="D326" s="178">
        <v>1.0669999999999999</v>
      </c>
      <c r="E326" s="179">
        <v>1</v>
      </c>
      <c r="F326" s="180">
        <v>10175.604551477432</v>
      </c>
      <c r="G326" s="181"/>
      <c r="H326" s="182"/>
      <c r="I326" s="182"/>
      <c r="J326" s="164"/>
      <c r="K326" s="183"/>
      <c r="L326" s="164"/>
      <c r="M326" s="184"/>
      <c r="N326" s="181"/>
      <c r="O326" s="181"/>
      <c r="P326" s="181"/>
    </row>
    <row r="327" spans="1:16" s="185" customFormat="1" ht="12.75" customHeight="1" x14ac:dyDescent="0.2">
      <c r="A327" s="163">
        <v>318</v>
      </c>
      <c r="B327" s="160" t="s">
        <v>531</v>
      </c>
      <c r="C327" s="163">
        <v>1</v>
      </c>
      <c r="D327" s="178">
        <v>1</v>
      </c>
      <c r="E327" s="179">
        <v>7</v>
      </c>
      <c r="F327" s="180">
        <v>10242.417927927929</v>
      </c>
      <c r="G327" s="181"/>
      <c r="H327" s="182"/>
      <c r="I327" s="182"/>
      <c r="J327" s="164"/>
      <c r="K327" s="183"/>
      <c r="L327" s="164"/>
      <c r="M327" s="184"/>
      <c r="N327" s="181"/>
      <c r="O327" s="181"/>
      <c r="P327" s="181"/>
    </row>
    <row r="328" spans="1:16" s="185" customFormat="1" ht="12.75" customHeight="1" x14ac:dyDescent="0.2">
      <c r="A328" s="163">
        <v>319</v>
      </c>
      <c r="B328" s="160" t="s">
        <v>532</v>
      </c>
      <c r="C328" s="163">
        <v>0</v>
      </c>
      <c r="D328" s="178">
        <v>1</v>
      </c>
      <c r="E328" s="179">
        <v>0</v>
      </c>
      <c r="F328" s="180">
        <v>0</v>
      </c>
      <c r="G328" s="181"/>
      <c r="H328" s="182"/>
      <c r="I328" s="182"/>
      <c r="J328" s="164"/>
      <c r="K328" s="183"/>
      <c r="L328" s="164"/>
      <c r="M328" s="184"/>
      <c r="N328" s="181"/>
      <c r="O328" s="181"/>
      <c r="P328" s="181"/>
    </row>
    <row r="329" spans="1:16" s="185" customFormat="1" ht="12.75" customHeight="1" x14ac:dyDescent="0.2">
      <c r="A329" s="163">
        <v>320</v>
      </c>
      <c r="B329" s="160" t="s">
        <v>533</v>
      </c>
      <c r="C329" s="163">
        <v>0</v>
      </c>
      <c r="D329" s="178">
        <v>1.0289999999999999</v>
      </c>
      <c r="E329" s="179">
        <v>0</v>
      </c>
      <c r="F329" s="180">
        <v>0</v>
      </c>
      <c r="G329" s="181"/>
      <c r="H329" s="182"/>
      <c r="I329" s="182"/>
      <c r="J329" s="164"/>
      <c r="K329" s="183"/>
      <c r="L329" s="164"/>
      <c r="M329" s="184"/>
      <c r="N329" s="181"/>
      <c r="O329" s="181"/>
      <c r="P329" s="181"/>
    </row>
    <row r="330" spans="1:16" s="185" customFormat="1" ht="12.75" customHeight="1" x14ac:dyDescent="0.2">
      <c r="A330" s="163">
        <v>321</v>
      </c>
      <c r="B330" s="160" t="s">
        <v>92</v>
      </c>
      <c r="C330" s="163">
        <v>1</v>
      </c>
      <c r="D330" s="178">
        <v>1</v>
      </c>
      <c r="E330" s="179">
        <v>2</v>
      </c>
      <c r="F330" s="180">
        <v>9971.3826407041888</v>
      </c>
      <c r="G330" s="181"/>
      <c r="H330" s="182"/>
      <c r="I330" s="182"/>
      <c r="J330" s="164"/>
      <c r="K330" s="183"/>
      <c r="L330" s="164"/>
      <c r="M330" s="184"/>
      <c r="N330" s="181"/>
      <c r="O330" s="181"/>
      <c r="P330" s="181"/>
    </row>
    <row r="331" spans="1:16" s="185" customFormat="1" ht="12.75" customHeight="1" x14ac:dyDescent="0.2">
      <c r="A331" s="163">
        <v>322</v>
      </c>
      <c r="B331" s="160" t="s">
        <v>131</v>
      </c>
      <c r="C331" s="163">
        <v>1</v>
      </c>
      <c r="D331" s="178">
        <v>1</v>
      </c>
      <c r="E331" s="179">
        <v>5</v>
      </c>
      <c r="F331" s="180">
        <v>10636.216075205644</v>
      </c>
      <c r="G331" s="181"/>
      <c r="H331" s="182"/>
      <c r="I331" s="182"/>
      <c r="J331" s="164"/>
      <c r="K331" s="183"/>
      <c r="L331" s="164"/>
      <c r="M331" s="184"/>
      <c r="N331" s="181"/>
      <c r="O331" s="181"/>
      <c r="P331" s="181"/>
    </row>
    <row r="332" spans="1:16" s="185" customFormat="1" ht="12.75" customHeight="1" x14ac:dyDescent="0.2">
      <c r="A332" s="163">
        <v>323</v>
      </c>
      <c r="B332" s="160" t="s">
        <v>196</v>
      </c>
      <c r="C332" s="163">
        <v>1</v>
      </c>
      <c r="D332" s="178">
        <v>1</v>
      </c>
      <c r="E332" s="179">
        <v>5</v>
      </c>
      <c r="F332" s="180">
        <v>10217.031526066352</v>
      </c>
      <c r="G332" s="181"/>
      <c r="H332" s="182"/>
      <c r="I332" s="182"/>
      <c r="J332" s="164"/>
      <c r="K332" s="183"/>
      <c r="L332" s="164"/>
      <c r="M332" s="184"/>
      <c r="N332" s="181"/>
      <c r="O332" s="181"/>
      <c r="P332" s="181"/>
    </row>
    <row r="333" spans="1:16" s="185" customFormat="1" ht="12.75" customHeight="1" x14ac:dyDescent="0.2">
      <c r="A333" s="163">
        <v>324</v>
      </c>
      <c r="B333" s="160" t="s">
        <v>534</v>
      </c>
      <c r="C333" s="163">
        <v>0</v>
      </c>
      <c r="D333" s="178">
        <v>1</v>
      </c>
      <c r="E333" s="179">
        <v>0</v>
      </c>
      <c r="F333" s="180">
        <v>15006.245777777776</v>
      </c>
      <c r="G333" s="181"/>
      <c r="H333" s="182"/>
      <c r="I333" s="182"/>
      <c r="J333" s="164"/>
      <c r="K333" s="183"/>
      <c r="L333" s="164"/>
      <c r="M333" s="184"/>
      <c r="N333" s="181"/>
      <c r="O333" s="181"/>
      <c r="P333" s="181"/>
    </row>
    <row r="334" spans="1:16" s="185" customFormat="1" ht="12.75" customHeight="1" x14ac:dyDescent="0.2">
      <c r="A334" s="163">
        <v>325</v>
      </c>
      <c r="B334" s="160" t="s">
        <v>220</v>
      </c>
      <c r="C334" s="163">
        <v>1</v>
      </c>
      <c r="D334" s="178">
        <v>1</v>
      </c>
      <c r="E334" s="179">
        <v>8</v>
      </c>
      <c r="F334" s="180">
        <v>11467.045518963921</v>
      </c>
      <c r="G334" s="181"/>
      <c r="H334" s="182"/>
      <c r="I334" s="182"/>
      <c r="J334" s="164"/>
      <c r="K334" s="183"/>
      <c r="L334" s="164"/>
      <c r="M334" s="184"/>
      <c r="N334" s="181"/>
      <c r="O334" s="181"/>
      <c r="P334" s="181"/>
    </row>
    <row r="335" spans="1:16" s="185" customFormat="1" ht="12.75" customHeight="1" x14ac:dyDescent="0.2">
      <c r="A335" s="163">
        <v>326</v>
      </c>
      <c r="B335" s="160" t="s">
        <v>156</v>
      </c>
      <c r="C335" s="163">
        <v>1</v>
      </c>
      <c r="D335" s="178">
        <v>1.02</v>
      </c>
      <c r="E335" s="179">
        <v>1</v>
      </c>
      <c r="F335" s="180">
        <v>9862.062967470627</v>
      </c>
      <c r="G335" s="181"/>
      <c r="H335" s="182"/>
      <c r="I335" s="182"/>
      <c r="J335" s="164"/>
      <c r="K335" s="183"/>
      <c r="L335" s="164"/>
      <c r="M335" s="184"/>
      <c r="N335" s="181"/>
      <c r="O335" s="181"/>
      <c r="P335" s="181"/>
    </row>
    <row r="336" spans="1:16" s="185" customFormat="1" ht="12.75" customHeight="1" x14ac:dyDescent="0.2">
      <c r="A336" s="163">
        <v>327</v>
      </c>
      <c r="B336" s="160" t="s">
        <v>213</v>
      </c>
      <c r="C336" s="163">
        <v>1</v>
      </c>
      <c r="D336" s="178">
        <v>1</v>
      </c>
      <c r="E336" s="179">
        <v>2</v>
      </c>
      <c r="F336" s="180">
        <v>10360.231984732825</v>
      </c>
      <c r="G336" s="181"/>
      <c r="H336" s="182"/>
      <c r="I336" s="182"/>
      <c r="J336" s="164"/>
      <c r="K336" s="183"/>
      <c r="L336" s="164"/>
      <c r="M336" s="184"/>
      <c r="N336" s="181"/>
      <c r="O336" s="181"/>
      <c r="P336" s="181"/>
    </row>
    <row r="337" spans="1:16" s="185" customFormat="1" ht="12.75" customHeight="1" x14ac:dyDescent="0.2">
      <c r="A337" s="163">
        <v>328</v>
      </c>
      <c r="B337" s="160" t="s">
        <v>535</v>
      </c>
      <c r="C337" s="163">
        <v>0</v>
      </c>
      <c r="D337" s="178">
        <v>1</v>
      </c>
      <c r="E337" s="179">
        <v>0</v>
      </c>
      <c r="F337" s="180">
        <v>0</v>
      </c>
      <c r="G337" s="181"/>
      <c r="H337" s="182"/>
      <c r="I337" s="182"/>
      <c r="J337" s="164"/>
      <c r="K337" s="183"/>
      <c r="L337" s="164"/>
      <c r="M337" s="184"/>
      <c r="N337" s="181"/>
      <c r="O337" s="181"/>
      <c r="P337" s="181"/>
    </row>
    <row r="338" spans="1:16" s="185" customFormat="1" ht="12.75" customHeight="1" x14ac:dyDescent="0.2">
      <c r="A338" s="163">
        <v>329</v>
      </c>
      <c r="B338" s="160" t="s">
        <v>536</v>
      </c>
      <c r="C338" s="163">
        <v>0</v>
      </c>
      <c r="D338" s="178">
        <v>1</v>
      </c>
      <c r="E338" s="179">
        <v>0</v>
      </c>
      <c r="F338" s="180">
        <v>13837.16</v>
      </c>
      <c r="G338" s="181"/>
      <c r="H338" s="182"/>
      <c r="I338" s="182"/>
      <c r="J338" s="164"/>
      <c r="K338" s="183"/>
      <c r="L338" s="164"/>
      <c r="M338" s="184"/>
      <c r="N338" s="181"/>
      <c r="O338" s="181"/>
      <c r="P338" s="181"/>
    </row>
    <row r="339" spans="1:16" s="185" customFormat="1" ht="12.75" customHeight="1" x14ac:dyDescent="0.2">
      <c r="A339" s="163">
        <v>330</v>
      </c>
      <c r="B339" s="160" t="s">
        <v>537</v>
      </c>
      <c r="C339" s="163">
        <v>1</v>
      </c>
      <c r="D339" s="178">
        <v>1.06</v>
      </c>
      <c r="E339" s="179">
        <v>1</v>
      </c>
      <c r="F339" s="180">
        <v>10150.484915292996</v>
      </c>
      <c r="G339" s="181"/>
      <c r="H339" s="182"/>
      <c r="I339" s="182"/>
      <c r="J339" s="164"/>
      <c r="K339" s="183"/>
      <c r="L339" s="164"/>
      <c r="M339" s="184"/>
      <c r="N339" s="181"/>
      <c r="O339" s="181"/>
      <c r="P339" s="181"/>
    </row>
    <row r="340" spans="1:16" s="185" customFormat="1" ht="12.75" customHeight="1" x14ac:dyDescent="0.2">
      <c r="A340" s="163">
        <v>331</v>
      </c>
      <c r="B340" s="160" t="s">
        <v>20</v>
      </c>
      <c r="C340" s="163">
        <v>1</v>
      </c>
      <c r="D340" s="178">
        <v>1</v>
      </c>
      <c r="E340" s="179">
        <v>6</v>
      </c>
      <c r="F340" s="180">
        <v>10351.705188933873</v>
      </c>
      <c r="G340" s="181"/>
      <c r="H340" s="182"/>
      <c r="I340" s="182"/>
      <c r="J340" s="164"/>
      <c r="K340" s="183"/>
      <c r="L340" s="164"/>
      <c r="M340" s="184"/>
      <c r="N340" s="181"/>
      <c r="O340" s="181"/>
      <c r="P340" s="181"/>
    </row>
    <row r="341" spans="1:16" s="185" customFormat="1" ht="12.75" customHeight="1" x14ac:dyDescent="0.2">
      <c r="A341" s="163">
        <v>332</v>
      </c>
      <c r="B341" s="160" t="s">
        <v>221</v>
      </c>
      <c r="C341" s="163">
        <v>1</v>
      </c>
      <c r="D341" s="178">
        <v>1</v>
      </c>
      <c r="E341" s="179">
        <v>10</v>
      </c>
      <c r="F341" s="180">
        <v>11778.006631758404</v>
      </c>
      <c r="G341" s="181"/>
      <c r="H341" s="182"/>
      <c r="I341" s="182"/>
      <c r="J341" s="164"/>
      <c r="K341" s="183"/>
      <c r="L341" s="164"/>
      <c r="M341" s="184"/>
      <c r="N341" s="181"/>
      <c r="O341" s="181"/>
      <c r="P341" s="181"/>
    </row>
    <row r="342" spans="1:16" s="185" customFormat="1" ht="12.75" customHeight="1" x14ac:dyDescent="0.2">
      <c r="A342" s="163">
        <v>333</v>
      </c>
      <c r="B342" s="160" t="s">
        <v>538</v>
      </c>
      <c r="C342" s="163">
        <v>0</v>
      </c>
      <c r="D342" s="178">
        <v>1</v>
      </c>
      <c r="E342" s="179">
        <v>0</v>
      </c>
      <c r="F342" s="180">
        <v>0</v>
      </c>
      <c r="G342" s="181"/>
      <c r="H342" s="182"/>
      <c r="I342" s="182"/>
      <c r="J342" s="164"/>
      <c r="K342" s="183"/>
      <c r="L342" s="164"/>
      <c r="M342" s="184"/>
      <c r="N342" s="181"/>
      <c r="O342" s="181"/>
      <c r="P342" s="181"/>
    </row>
    <row r="343" spans="1:16" s="185" customFormat="1" ht="12.75" customHeight="1" x14ac:dyDescent="0.2">
      <c r="A343" s="163">
        <v>334</v>
      </c>
      <c r="B343" s="160" t="s">
        <v>539</v>
      </c>
      <c r="C343" s="163">
        <v>0</v>
      </c>
      <c r="D343" s="178">
        <v>1</v>
      </c>
      <c r="E343" s="179">
        <v>0</v>
      </c>
      <c r="F343" s="180">
        <v>0</v>
      </c>
      <c r="G343" s="181"/>
      <c r="H343" s="182"/>
      <c r="I343" s="182"/>
      <c r="J343" s="164"/>
      <c r="K343" s="183"/>
      <c r="L343" s="164"/>
      <c r="M343" s="184"/>
      <c r="N343" s="181"/>
      <c r="O343" s="181"/>
      <c r="P343" s="181"/>
    </row>
    <row r="344" spans="1:16" s="185" customFormat="1" ht="12.75" customHeight="1" x14ac:dyDescent="0.2">
      <c r="A344" s="163">
        <v>335</v>
      </c>
      <c r="B344" s="160" t="s">
        <v>47</v>
      </c>
      <c r="C344" s="163">
        <v>1</v>
      </c>
      <c r="D344" s="178">
        <v>1.0589999999999999</v>
      </c>
      <c r="E344" s="179">
        <v>1</v>
      </c>
      <c r="F344" s="180">
        <v>10123.699191553786</v>
      </c>
      <c r="G344" s="181"/>
      <c r="H344" s="182"/>
      <c r="I344" s="182"/>
      <c r="J344" s="164"/>
      <c r="K344" s="183"/>
      <c r="L344" s="164"/>
      <c r="M344" s="184"/>
      <c r="N344" s="181"/>
      <c r="O344" s="181"/>
      <c r="P344" s="181"/>
    </row>
    <row r="345" spans="1:16" s="185" customFormat="1" ht="12.75" customHeight="1" x14ac:dyDescent="0.2">
      <c r="A345" s="163">
        <v>336</v>
      </c>
      <c r="B345" s="160" t="s">
        <v>48</v>
      </c>
      <c r="C345" s="163">
        <v>1</v>
      </c>
      <c r="D345" s="178">
        <v>1.038</v>
      </c>
      <c r="E345" s="179">
        <v>7</v>
      </c>
      <c r="F345" s="180">
        <v>11404.61762605592</v>
      </c>
      <c r="G345" s="181"/>
      <c r="H345" s="182"/>
      <c r="I345" s="182"/>
      <c r="J345" s="164"/>
      <c r="K345" s="183"/>
      <c r="L345" s="164"/>
      <c r="M345" s="184"/>
      <c r="N345" s="181"/>
      <c r="O345" s="181"/>
      <c r="P345" s="181"/>
    </row>
    <row r="346" spans="1:16" s="185" customFormat="1" ht="12.75" customHeight="1" x14ac:dyDescent="0.2">
      <c r="A346" s="163">
        <v>337</v>
      </c>
      <c r="B346" s="160" t="s">
        <v>214</v>
      </c>
      <c r="C346" s="163">
        <v>1</v>
      </c>
      <c r="D346" s="178">
        <v>1</v>
      </c>
      <c r="E346" s="179">
        <v>8</v>
      </c>
      <c r="F346" s="180">
        <v>10442.126595744679</v>
      </c>
      <c r="G346" s="181"/>
      <c r="H346" s="182"/>
      <c r="I346" s="182"/>
      <c r="J346" s="164"/>
      <c r="K346" s="183"/>
      <c r="L346" s="164"/>
      <c r="M346" s="184"/>
      <c r="N346" s="181"/>
      <c r="O346" s="181"/>
      <c r="P346" s="181"/>
    </row>
    <row r="347" spans="1:16" s="185" customFormat="1" ht="12.75" customHeight="1" x14ac:dyDescent="0.2">
      <c r="A347" s="163">
        <v>338</v>
      </c>
      <c r="B347" s="160" t="s">
        <v>540</v>
      </c>
      <c r="C347" s="163">
        <v>0</v>
      </c>
      <c r="D347" s="178">
        <v>1</v>
      </c>
      <c r="E347" s="179">
        <v>0</v>
      </c>
      <c r="F347" s="180">
        <v>13837.159999999996</v>
      </c>
      <c r="G347" s="181"/>
      <c r="H347" s="182"/>
      <c r="I347" s="182"/>
      <c r="J347" s="164"/>
      <c r="K347" s="183"/>
      <c r="L347" s="164"/>
      <c r="M347" s="184"/>
      <c r="N347" s="181"/>
      <c r="O347" s="181"/>
      <c r="P347" s="181"/>
    </row>
    <row r="348" spans="1:16" s="185" customFormat="1" ht="12.75" customHeight="1" x14ac:dyDescent="0.2">
      <c r="A348" s="163">
        <v>339</v>
      </c>
      <c r="B348" s="160" t="s">
        <v>541</v>
      </c>
      <c r="C348" s="163">
        <v>0</v>
      </c>
      <c r="D348" s="178">
        <v>1</v>
      </c>
      <c r="E348" s="179">
        <v>0</v>
      </c>
      <c r="F348" s="180">
        <v>0</v>
      </c>
      <c r="G348" s="181"/>
      <c r="H348" s="182"/>
      <c r="I348" s="182"/>
      <c r="J348" s="164"/>
      <c r="K348" s="183"/>
      <c r="L348" s="164"/>
      <c r="M348" s="184"/>
      <c r="N348" s="181"/>
      <c r="O348" s="181"/>
      <c r="P348" s="181"/>
    </row>
    <row r="349" spans="1:16" s="185" customFormat="1" ht="12.75" customHeight="1" x14ac:dyDescent="0.2">
      <c r="A349" s="163">
        <v>340</v>
      </c>
      <c r="B349" s="160" t="s">
        <v>215</v>
      </c>
      <c r="C349" s="163">
        <v>1</v>
      </c>
      <c r="D349" s="178">
        <v>1</v>
      </c>
      <c r="E349" s="179">
        <v>5</v>
      </c>
      <c r="F349" s="180">
        <v>10608.691404494381</v>
      </c>
      <c r="G349" s="181"/>
      <c r="H349" s="182"/>
      <c r="I349" s="182"/>
      <c r="J349" s="164"/>
      <c r="K349" s="183"/>
      <c r="L349" s="164"/>
      <c r="M349" s="184"/>
      <c r="N349" s="181"/>
      <c r="O349" s="181"/>
      <c r="P349" s="181"/>
    </row>
    <row r="350" spans="1:16" s="185" customFormat="1" ht="12.75" customHeight="1" x14ac:dyDescent="0.2">
      <c r="A350" s="163">
        <v>341</v>
      </c>
      <c r="B350" s="160" t="s">
        <v>542</v>
      </c>
      <c r="C350" s="163">
        <v>0</v>
      </c>
      <c r="D350" s="178">
        <v>1</v>
      </c>
      <c r="E350" s="179">
        <v>0</v>
      </c>
      <c r="F350" s="180">
        <v>0</v>
      </c>
      <c r="G350" s="181"/>
      <c r="H350" s="182"/>
      <c r="I350" s="182"/>
      <c r="J350" s="164"/>
      <c r="K350" s="183"/>
      <c r="L350" s="164"/>
      <c r="M350" s="184"/>
      <c r="N350" s="181"/>
      <c r="O350" s="181"/>
      <c r="P350" s="181"/>
    </row>
    <row r="351" spans="1:16" s="185" customFormat="1" ht="12.75" customHeight="1" x14ac:dyDescent="0.2">
      <c r="A351" s="163">
        <v>342</v>
      </c>
      <c r="B351" s="160" t="s">
        <v>228</v>
      </c>
      <c r="C351" s="163">
        <v>1</v>
      </c>
      <c r="D351" s="178">
        <v>1.0660000000000001</v>
      </c>
      <c r="E351" s="179">
        <v>2</v>
      </c>
      <c r="F351" s="180">
        <v>10275.997444536324</v>
      </c>
      <c r="G351" s="181"/>
      <c r="H351" s="182"/>
      <c r="I351" s="182"/>
      <c r="J351" s="164"/>
      <c r="K351" s="183"/>
      <c r="L351" s="164"/>
      <c r="M351" s="184"/>
      <c r="N351" s="181"/>
      <c r="O351" s="181"/>
      <c r="P351" s="181"/>
    </row>
    <row r="352" spans="1:16" s="185" customFormat="1" ht="12.75" customHeight="1" x14ac:dyDescent="0.2">
      <c r="A352" s="163">
        <v>343</v>
      </c>
      <c r="B352" s="160" t="s">
        <v>247</v>
      </c>
      <c r="C352" s="163">
        <v>1</v>
      </c>
      <c r="D352" s="178">
        <v>1</v>
      </c>
      <c r="E352" s="179">
        <v>9</v>
      </c>
      <c r="F352" s="180">
        <v>11048.984753042234</v>
      </c>
      <c r="G352" s="181"/>
      <c r="H352" s="182"/>
      <c r="I352" s="182"/>
      <c r="J352" s="164"/>
      <c r="K352" s="183"/>
      <c r="L352" s="164"/>
      <c r="M352" s="184"/>
      <c r="N352" s="181"/>
      <c r="O352" s="181"/>
      <c r="P352" s="181"/>
    </row>
    <row r="353" spans="1:16" s="185" customFormat="1" ht="12.75" customHeight="1" x14ac:dyDescent="0.2">
      <c r="A353" s="163">
        <v>344</v>
      </c>
      <c r="B353" s="160" t="s">
        <v>243</v>
      </c>
      <c r="C353" s="163">
        <v>1</v>
      </c>
      <c r="D353" s="178">
        <v>1.0429999999999999</v>
      </c>
      <c r="E353" s="179">
        <v>1</v>
      </c>
      <c r="F353" s="180">
        <v>9973.3633294129031</v>
      </c>
      <c r="G353" s="181"/>
      <c r="H353" s="182"/>
      <c r="I353" s="182"/>
      <c r="J353" s="164"/>
      <c r="K353" s="183"/>
      <c r="L353" s="164"/>
      <c r="M353" s="184"/>
      <c r="N353" s="181"/>
      <c r="O353" s="181"/>
      <c r="P353" s="181"/>
    </row>
    <row r="354" spans="1:16" s="185" customFormat="1" ht="12.75" customHeight="1" x14ac:dyDescent="0.2">
      <c r="A354" s="163">
        <v>345</v>
      </c>
      <c r="B354" s="160" t="s">
        <v>543</v>
      </c>
      <c r="C354" s="163">
        <v>0</v>
      </c>
      <c r="D354" s="178">
        <v>1</v>
      </c>
      <c r="E354" s="179">
        <v>0</v>
      </c>
      <c r="F354" s="180">
        <v>13837.159999999998</v>
      </c>
      <c r="G354" s="181"/>
      <c r="H354" s="182"/>
      <c r="I354" s="182"/>
      <c r="J354" s="164"/>
      <c r="K354" s="183"/>
      <c r="L354" s="164"/>
      <c r="M354" s="184"/>
      <c r="N354" s="181"/>
      <c r="O354" s="181"/>
      <c r="P354" s="181"/>
    </row>
    <row r="355" spans="1:16" s="185" customFormat="1" ht="12.75" customHeight="1" x14ac:dyDescent="0.2">
      <c r="A355" s="163">
        <v>346</v>
      </c>
      <c r="B355" s="160" t="s">
        <v>33</v>
      </c>
      <c r="C355" s="163">
        <v>1</v>
      </c>
      <c r="D355" s="178">
        <v>1.028</v>
      </c>
      <c r="E355" s="179">
        <v>7</v>
      </c>
      <c r="F355" s="180">
        <v>11031.87601420819</v>
      </c>
      <c r="G355" s="181"/>
      <c r="H355" s="182"/>
      <c r="I355" s="182"/>
      <c r="J355" s="164"/>
      <c r="K355" s="183"/>
      <c r="L355" s="164"/>
      <c r="M355" s="184"/>
      <c r="N355" s="181"/>
      <c r="O355" s="181"/>
      <c r="P355" s="181"/>
    </row>
    <row r="356" spans="1:16" s="185" customFormat="1" ht="12.75" customHeight="1" x14ac:dyDescent="0.2">
      <c r="A356" s="163">
        <v>347</v>
      </c>
      <c r="B356" s="160" t="s">
        <v>106</v>
      </c>
      <c r="C356" s="163">
        <v>1</v>
      </c>
      <c r="D356" s="178">
        <v>1.054</v>
      </c>
      <c r="E356" s="179">
        <v>6</v>
      </c>
      <c r="F356" s="180">
        <v>11116.170431247052</v>
      </c>
      <c r="G356" s="181"/>
      <c r="H356" s="182"/>
      <c r="I356" s="182"/>
      <c r="J356" s="164"/>
      <c r="K356" s="183"/>
      <c r="L356" s="164"/>
      <c r="M356" s="184"/>
      <c r="N356" s="181"/>
      <c r="O356" s="181"/>
      <c r="P356" s="181"/>
    </row>
    <row r="357" spans="1:16" s="185" customFormat="1" ht="12.75" customHeight="1" x14ac:dyDescent="0.2">
      <c r="A357" s="163">
        <v>348</v>
      </c>
      <c r="B357" s="160" t="s">
        <v>132</v>
      </c>
      <c r="C357" s="163">
        <v>1</v>
      </c>
      <c r="D357" s="178">
        <v>1</v>
      </c>
      <c r="E357" s="179">
        <v>10</v>
      </c>
      <c r="F357" s="180">
        <v>12808.738626634311</v>
      </c>
      <c r="G357" s="181"/>
      <c r="H357" s="182"/>
      <c r="I357" s="182"/>
      <c r="J357" s="164"/>
      <c r="K357" s="183"/>
      <c r="L357" s="164"/>
      <c r="M357" s="184"/>
      <c r="N357" s="181"/>
      <c r="O357" s="181"/>
      <c r="P357" s="181"/>
    </row>
    <row r="358" spans="1:16" s="185" customFormat="1" ht="12.75" customHeight="1" x14ac:dyDescent="0.2">
      <c r="A358" s="163">
        <v>349</v>
      </c>
      <c r="B358" s="160" t="s">
        <v>544</v>
      </c>
      <c r="C358" s="163">
        <v>1</v>
      </c>
      <c r="D358" s="178">
        <v>1</v>
      </c>
      <c r="E358" s="179">
        <v>5</v>
      </c>
      <c r="F358" s="180">
        <v>10644.779439252337</v>
      </c>
      <c r="G358" s="181"/>
      <c r="H358" s="182"/>
      <c r="I358" s="182"/>
      <c r="J358" s="164"/>
      <c r="K358" s="183"/>
      <c r="L358" s="164"/>
      <c r="M358" s="184"/>
      <c r="N358" s="181"/>
      <c r="O358" s="181"/>
      <c r="P358" s="181"/>
    </row>
    <row r="359" spans="1:16" s="185" customFormat="1" ht="12.75" customHeight="1" x14ac:dyDescent="0.2">
      <c r="A359" s="163">
        <v>350</v>
      </c>
      <c r="B359" s="160" t="s">
        <v>197</v>
      </c>
      <c r="C359" s="163">
        <v>1</v>
      </c>
      <c r="D359" s="178">
        <v>1.022</v>
      </c>
      <c r="E359" s="179">
        <v>3</v>
      </c>
      <c r="F359" s="180">
        <v>9697.0250274576265</v>
      </c>
      <c r="G359" s="181"/>
      <c r="H359" s="182"/>
      <c r="I359" s="182"/>
      <c r="J359" s="164"/>
      <c r="K359" s="183"/>
      <c r="L359" s="164"/>
      <c r="M359" s="184"/>
      <c r="N359" s="181"/>
      <c r="O359" s="181"/>
      <c r="P359" s="181"/>
    </row>
    <row r="360" spans="1:16" s="185" customFormat="1" ht="12.75" customHeight="1" x14ac:dyDescent="0.2">
      <c r="A360" s="163">
        <v>351</v>
      </c>
      <c r="B360" s="160" t="s">
        <v>545</v>
      </c>
      <c r="C360" s="163">
        <v>0</v>
      </c>
      <c r="D360" s="178">
        <v>1</v>
      </c>
      <c r="E360" s="179">
        <v>0</v>
      </c>
      <c r="F360" s="180">
        <v>0</v>
      </c>
      <c r="G360" s="181"/>
      <c r="H360" s="182"/>
      <c r="I360" s="182"/>
      <c r="J360" s="164"/>
      <c r="K360" s="183"/>
      <c r="L360" s="164"/>
      <c r="M360" s="184"/>
      <c r="N360" s="181"/>
      <c r="O360" s="181"/>
      <c r="P360" s="181"/>
    </row>
    <row r="361" spans="1:16" s="185" customFormat="1" ht="12.75" customHeight="1" x14ac:dyDescent="0.2">
      <c r="A361" s="163">
        <v>352</v>
      </c>
      <c r="B361" s="160" t="s">
        <v>198</v>
      </c>
      <c r="C361" s="163">
        <v>0</v>
      </c>
      <c r="D361" s="178">
        <f>(D134+D156+D369)/3</f>
        <v>1.002</v>
      </c>
      <c r="E361" s="179">
        <v>1</v>
      </c>
      <c r="F361" s="180">
        <v>9752.6593249947109</v>
      </c>
      <c r="G361" s="181"/>
      <c r="H361" s="182"/>
      <c r="I361" s="182"/>
      <c r="J361" s="164"/>
      <c r="K361" s="183"/>
      <c r="L361" s="164"/>
      <c r="M361" s="184"/>
      <c r="N361" s="181"/>
      <c r="O361" s="181"/>
      <c r="P361" s="181"/>
    </row>
    <row r="362" spans="1:16" s="185" customFormat="1" ht="12.75" customHeight="1" x14ac:dyDescent="0.2">
      <c r="A362" s="163">
        <v>353</v>
      </c>
      <c r="B362" s="160" t="s">
        <v>546</v>
      </c>
      <c r="C362" s="163">
        <v>0</v>
      </c>
      <c r="D362" s="178">
        <f>D345</f>
        <v>1.038</v>
      </c>
      <c r="E362" s="179">
        <v>7</v>
      </c>
      <c r="F362" s="180">
        <v>11404.61762605592</v>
      </c>
      <c r="G362" s="181"/>
      <c r="H362" s="182"/>
      <c r="I362" s="182"/>
      <c r="J362" s="164"/>
      <c r="K362" s="183"/>
      <c r="L362" s="164"/>
      <c r="M362" s="184"/>
      <c r="N362" s="181"/>
      <c r="O362" s="181"/>
      <c r="P362" s="181"/>
    </row>
    <row r="363" spans="1:16" s="185" customFormat="1" ht="12.75" customHeight="1" x14ac:dyDescent="0.2">
      <c r="A363" s="163">
        <v>406</v>
      </c>
      <c r="B363" s="160" t="s">
        <v>547</v>
      </c>
      <c r="C363" s="163">
        <v>1</v>
      </c>
      <c r="D363" s="178">
        <v>1</v>
      </c>
      <c r="E363" s="179">
        <v>10</v>
      </c>
      <c r="F363" s="180">
        <v>22780.659238095235</v>
      </c>
      <c r="G363" s="181"/>
      <c r="H363" s="182"/>
      <c r="I363" s="182"/>
      <c r="J363" s="164"/>
      <c r="K363" s="183"/>
      <c r="L363" s="181"/>
      <c r="M363" s="179"/>
      <c r="N363" s="181"/>
      <c r="O363" s="181"/>
      <c r="P363" s="181"/>
    </row>
    <row r="364" spans="1:16" s="185" customFormat="1" ht="12.75" customHeight="1" x14ac:dyDescent="0.2">
      <c r="A364" s="163">
        <v>600</v>
      </c>
      <c r="B364" s="160" t="s">
        <v>157</v>
      </c>
      <c r="C364" s="163">
        <v>1</v>
      </c>
      <c r="D364" s="178">
        <v>1.046</v>
      </c>
      <c r="E364" s="179">
        <v>1</v>
      </c>
      <c r="F364" s="180">
        <v>10149.066061063286</v>
      </c>
      <c r="G364" s="181"/>
      <c r="H364" s="182"/>
      <c r="I364" s="182"/>
      <c r="J364" s="164"/>
      <c r="K364" s="183"/>
      <c r="L364" s="181"/>
      <c r="M364" s="179"/>
      <c r="N364" s="181"/>
      <c r="O364" s="181"/>
      <c r="P364" s="181"/>
    </row>
    <row r="365" spans="1:16" s="185" customFormat="1" ht="12.75" customHeight="1" x14ac:dyDescent="0.2">
      <c r="A365" s="163">
        <v>603</v>
      </c>
      <c r="B365" s="160" t="s">
        <v>64</v>
      </c>
      <c r="C365" s="163">
        <v>1</v>
      </c>
      <c r="D365" s="178">
        <v>1</v>
      </c>
      <c r="E365" s="179">
        <v>10</v>
      </c>
      <c r="F365" s="180">
        <v>11291.69043736101</v>
      </c>
      <c r="G365" s="181"/>
      <c r="H365" s="182"/>
      <c r="I365" s="182"/>
      <c r="J365" s="164"/>
      <c r="K365" s="183"/>
      <c r="L365" s="178"/>
      <c r="M365" s="184"/>
      <c r="N365" s="181"/>
      <c r="O365" s="181"/>
      <c r="P365" s="181"/>
    </row>
    <row r="366" spans="1:16" s="185" customFormat="1" ht="12.75" customHeight="1" x14ac:dyDescent="0.2">
      <c r="A366" s="163">
        <v>605</v>
      </c>
      <c r="B366" s="160" t="s">
        <v>216</v>
      </c>
      <c r="C366" s="163">
        <v>1</v>
      </c>
      <c r="D366" s="178">
        <v>1</v>
      </c>
      <c r="E366" s="179">
        <v>6</v>
      </c>
      <c r="F366" s="180">
        <v>11196.542470341938</v>
      </c>
      <c r="G366" s="181"/>
      <c r="H366" s="182"/>
      <c r="I366" s="182"/>
      <c r="J366" s="164"/>
      <c r="K366" s="183"/>
      <c r="L366" s="178"/>
      <c r="M366" s="178"/>
      <c r="N366" s="181"/>
      <c r="O366" s="181"/>
      <c r="P366" s="181"/>
    </row>
    <row r="367" spans="1:16" s="185" customFormat="1" ht="12.75" customHeight="1" x14ac:dyDescent="0.2">
      <c r="A367" s="163">
        <v>610</v>
      </c>
      <c r="B367" s="160" t="s">
        <v>158</v>
      </c>
      <c r="C367" s="163">
        <v>1</v>
      </c>
      <c r="D367" s="178">
        <v>1</v>
      </c>
      <c r="E367" s="179">
        <v>4</v>
      </c>
      <c r="F367" s="180">
        <v>10093.057433628317</v>
      </c>
      <c r="G367" s="181"/>
      <c r="H367" s="182"/>
      <c r="I367" s="182"/>
      <c r="J367" s="164"/>
      <c r="K367" s="183"/>
      <c r="L367" s="164"/>
      <c r="M367" s="178"/>
      <c r="N367" s="181"/>
      <c r="O367" s="181"/>
      <c r="P367" s="181"/>
    </row>
    <row r="368" spans="1:16" s="185" customFormat="1" ht="12.75" customHeight="1" x14ac:dyDescent="0.2">
      <c r="A368" s="163">
        <v>615</v>
      </c>
      <c r="B368" s="160" t="s">
        <v>257</v>
      </c>
      <c r="C368" s="163">
        <v>1</v>
      </c>
      <c r="D368" s="178">
        <v>1</v>
      </c>
      <c r="E368" s="179">
        <v>9</v>
      </c>
      <c r="F368" s="180">
        <v>11211.879177215191</v>
      </c>
      <c r="G368" s="181"/>
      <c r="H368" s="182"/>
      <c r="I368" s="182"/>
      <c r="J368" s="164"/>
      <c r="K368" s="183"/>
      <c r="L368" s="164"/>
      <c r="M368" s="193"/>
      <c r="N368" s="181"/>
      <c r="O368" s="181"/>
      <c r="P368" s="181"/>
    </row>
    <row r="369" spans="1:16" s="185" customFormat="1" ht="12.75" customHeight="1" x14ac:dyDescent="0.2">
      <c r="A369" s="163">
        <v>616</v>
      </c>
      <c r="B369" s="160" t="s">
        <v>133</v>
      </c>
      <c r="C369" s="163">
        <v>1</v>
      </c>
      <c r="D369" s="178">
        <v>1</v>
      </c>
      <c r="E369" s="179">
        <v>6</v>
      </c>
      <c r="F369" s="180">
        <v>10477.429810126583</v>
      </c>
      <c r="G369" s="181"/>
      <c r="H369" s="182"/>
      <c r="I369" s="182"/>
      <c r="J369" s="164"/>
      <c r="K369" s="181"/>
      <c r="L369" s="164"/>
      <c r="M369" s="193"/>
      <c r="N369" s="181"/>
      <c r="O369" s="181"/>
      <c r="P369" s="181"/>
    </row>
    <row r="370" spans="1:16" s="185" customFormat="1" ht="12.75" customHeight="1" x14ac:dyDescent="0.2">
      <c r="A370" s="163">
        <v>618</v>
      </c>
      <c r="B370" s="160" t="s">
        <v>363</v>
      </c>
      <c r="C370" s="163">
        <v>1</v>
      </c>
      <c r="D370" s="178">
        <v>1</v>
      </c>
      <c r="E370" s="179">
        <v>8</v>
      </c>
      <c r="F370" s="180">
        <v>11266.434415954418</v>
      </c>
      <c r="G370" s="181"/>
      <c r="H370" s="182"/>
      <c r="I370" s="182"/>
      <c r="J370" s="164"/>
      <c r="K370" s="181"/>
      <c r="L370" s="164"/>
      <c r="M370" s="184"/>
      <c r="N370" s="181"/>
      <c r="O370" s="181"/>
      <c r="P370" s="181"/>
    </row>
    <row r="371" spans="1:16" s="185" customFormat="1" ht="12.75" customHeight="1" x14ac:dyDescent="0.2">
      <c r="A371" s="163">
        <v>620</v>
      </c>
      <c r="B371" s="160" t="s">
        <v>134</v>
      </c>
      <c r="C371" s="163">
        <v>1</v>
      </c>
      <c r="D371" s="178">
        <v>1</v>
      </c>
      <c r="E371" s="179">
        <v>3</v>
      </c>
      <c r="F371" s="180">
        <v>10225.145696202531</v>
      </c>
      <c r="G371" s="181"/>
      <c r="H371" s="182"/>
      <c r="I371" s="182"/>
      <c r="J371" s="164"/>
      <c r="K371" s="183"/>
      <c r="L371" s="164"/>
      <c r="M371" s="184"/>
      <c r="N371" s="181"/>
      <c r="O371" s="181"/>
      <c r="P371" s="181"/>
    </row>
    <row r="372" spans="1:16" s="185" customFormat="1" ht="12.75" customHeight="1" x14ac:dyDescent="0.2">
      <c r="A372" s="163">
        <v>622</v>
      </c>
      <c r="B372" s="160" t="s">
        <v>204</v>
      </c>
      <c r="C372" s="163">
        <v>1</v>
      </c>
      <c r="D372" s="178">
        <v>1</v>
      </c>
      <c r="E372" s="179">
        <v>5</v>
      </c>
      <c r="F372" s="180">
        <v>10282.181698005699</v>
      </c>
      <c r="G372" s="181"/>
      <c r="H372" s="182"/>
      <c r="I372" s="182"/>
      <c r="J372" s="164"/>
      <c r="K372" s="183"/>
      <c r="L372" s="164"/>
      <c r="M372" s="184"/>
      <c r="N372" s="181"/>
      <c r="O372" s="181"/>
      <c r="P372" s="181"/>
    </row>
    <row r="373" spans="1:16" s="185" customFormat="1" ht="12.75" customHeight="1" x14ac:dyDescent="0.2">
      <c r="A373" s="163">
        <v>625</v>
      </c>
      <c r="B373" s="160" t="s">
        <v>49</v>
      </c>
      <c r="C373" s="163">
        <v>1</v>
      </c>
      <c r="D373" s="178">
        <v>1</v>
      </c>
      <c r="E373" s="179">
        <v>4</v>
      </c>
      <c r="F373" s="180">
        <v>10048.638756043141</v>
      </c>
      <c r="G373" s="181"/>
      <c r="H373" s="182"/>
      <c r="I373" s="182"/>
      <c r="J373" s="164"/>
      <c r="K373" s="183"/>
      <c r="L373" s="181"/>
      <c r="M373" s="184"/>
      <c r="N373" s="181"/>
      <c r="O373" s="181"/>
      <c r="P373" s="181"/>
    </row>
    <row r="374" spans="1:16" s="185" customFormat="1" ht="12.75" customHeight="1" x14ac:dyDescent="0.2">
      <c r="A374" s="163">
        <v>632</v>
      </c>
      <c r="B374" s="160" t="s">
        <v>217</v>
      </c>
      <c r="C374" s="163">
        <v>1</v>
      </c>
      <c r="D374" s="178">
        <v>1</v>
      </c>
      <c r="E374" s="179">
        <v>7</v>
      </c>
      <c r="F374" s="180">
        <v>10186.136</v>
      </c>
      <c r="G374" s="181"/>
      <c r="H374" s="182"/>
      <c r="I374" s="182"/>
      <c r="J374" s="164"/>
      <c r="K374" s="183"/>
      <c r="L374" s="181"/>
      <c r="M374" s="184"/>
      <c r="N374" s="181"/>
      <c r="O374" s="181"/>
      <c r="P374" s="181"/>
    </row>
    <row r="375" spans="1:16" s="185" customFormat="1" ht="12.75" customHeight="1" x14ac:dyDescent="0.2">
      <c r="A375" s="163">
        <v>635</v>
      </c>
      <c r="B375" s="160" t="s">
        <v>70</v>
      </c>
      <c r="C375" s="163">
        <v>1</v>
      </c>
      <c r="D375" s="178">
        <v>1</v>
      </c>
      <c r="E375" s="179">
        <v>8</v>
      </c>
      <c r="F375" s="180">
        <v>10799.484881987577</v>
      </c>
      <c r="G375" s="181"/>
      <c r="H375" s="182"/>
      <c r="I375" s="182"/>
      <c r="J375" s="164"/>
      <c r="K375" s="183"/>
      <c r="L375" s="181"/>
      <c r="M375" s="184"/>
      <c r="N375" s="181"/>
      <c r="O375" s="181"/>
      <c r="P375" s="181"/>
    </row>
    <row r="376" spans="1:16" s="185" customFormat="1" ht="12.75" customHeight="1" x14ac:dyDescent="0.2">
      <c r="A376" s="163">
        <v>640</v>
      </c>
      <c r="B376" s="160" t="s">
        <v>250</v>
      </c>
      <c r="C376" s="163">
        <v>1</v>
      </c>
      <c r="D376" s="178">
        <v>1.0569999999999999</v>
      </c>
      <c r="E376" s="179">
        <v>1</v>
      </c>
      <c r="F376" s="180">
        <v>11127.486408741472</v>
      </c>
      <c r="G376" s="181"/>
      <c r="H376" s="182"/>
      <c r="I376" s="182"/>
      <c r="J376" s="164"/>
      <c r="K376" s="183"/>
      <c r="L376" s="181"/>
      <c r="M376" s="184"/>
      <c r="N376" s="181"/>
      <c r="O376" s="181"/>
      <c r="P376" s="181"/>
    </row>
    <row r="377" spans="1:16" s="185" customFormat="1" ht="12.75" customHeight="1" x14ac:dyDescent="0.2">
      <c r="A377" s="163">
        <v>645</v>
      </c>
      <c r="B377" s="160" t="s">
        <v>148</v>
      </c>
      <c r="C377" s="163">
        <v>1</v>
      </c>
      <c r="D377" s="178">
        <v>1</v>
      </c>
      <c r="E377" s="179">
        <v>9</v>
      </c>
      <c r="F377" s="180">
        <v>11243.124079835634</v>
      </c>
      <c r="G377" s="181"/>
      <c r="H377" s="182"/>
      <c r="I377" s="182"/>
      <c r="J377" s="164"/>
      <c r="K377" s="178"/>
      <c r="L377" s="164"/>
      <c r="M377" s="184"/>
      <c r="N377" s="181"/>
      <c r="O377" s="181"/>
      <c r="P377" s="181"/>
    </row>
    <row r="378" spans="1:16" s="185" customFormat="1" ht="12.75" customHeight="1" x14ac:dyDescent="0.2">
      <c r="A378" s="163">
        <v>650</v>
      </c>
      <c r="B378" s="160" t="s">
        <v>199</v>
      </c>
      <c r="C378" s="163">
        <v>1</v>
      </c>
      <c r="D378" s="178">
        <v>1</v>
      </c>
      <c r="E378" s="179">
        <v>4</v>
      </c>
      <c r="F378" s="180">
        <v>10407.723108575381</v>
      </c>
      <c r="G378" s="181"/>
      <c r="H378" s="182"/>
      <c r="I378" s="182"/>
      <c r="J378" s="164"/>
      <c r="K378" s="178"/>
      <c r="L378" s="164"/>
      <c r="M378" s="184"/>
      <c r="N378" s="181"/>
      <c r="O378" s="181"/>
      <c r="P378" s="181"/>
    </row>
    <row r="379" spans="1:16" s="185" customFormat="1" ht="12.75" customHeight="1" x14ac:dyDescent="0.2">
      <c r="A379" s="163">
        <v>655</v>
      </c>
      <c r="B379" s="160" t="s">
        <v>548</v>
      </c>
      <c r="C379" s="163">
        <v>1</v>
      </c>
      <c r="D379" s="178">
        <v>1.0429999999999999</v>
      </c>
      <c r="E379" s="179">
        <v>1</v>
      </c>
      <c r="F379" s="180">
        <v>10161.501191815207</v>
      </c>
      <c r="G379" s="181"/>
      <c r="H379" s="182"/>
      <c r="I379" s="182"/>
      <c r="J379" s="164"/>
      <c r="K379" s="194"/>
      <c r="L379" s="164"/>
      <c r="M379" s="184"/>
      <c r="N379" s="181"/>
      <c r="O379" s="181"/>
      <c r="P379" s="181"/>
    </row>
    <row r="380" spans="1:16" s="185" customFormat="1" ht="12.75" customHeight="1" x14ac:dyDescent="0.2">
      <c r="A380" s="163">
        <v>658</v>
      </c>
      <c r="B380" s="160" t="s">
        <v>183</v>
      </c>
      <c r="C380" s="163">
        <v>1</v>
      </c>
      <c r="D380" s="178">
        <v>1</v>
      </c>
      <c r="E380" s="179">
        <v>5</v>
      </c>
      <c r="F380" s="180">
        <v>10316.125280212484</v>
      </c>
      <c r="G380" s="181"/>
      <c r="H380" s="182"/>
      <c r="I380" s="182"/>
      <c r="J380" s="164"/>
      <c r="K380" s="194"/>
      <c r="L380" s="164"/>
      <c r="M380" s="184"/>
      <c r="N380" s="181"/>
      <c r="O380" s="181"/>
      <c r="P380" s="181"/>
    </row>
    <row r="381" spans="1:16" s="185" customFormat="1" ht="12.75" customHeight="1" x14ac:dyDescent="0.2">
      <c r="A381" s="163">
        <v>660</v>
      </c>
      <c r="B381" s="160" t="s">
        <v>149</v>
      </c>
      <c r="C381" s="163">
        <v>1</v>
      </c>
      <c r="D381" s="178">
        <v>1</v>
      </c>
      <c r="E381" s="179">
        <v>8</v>
      </c>
      <c r="F381" s="180">
        <v>11094.998121739131</v>
      </c>
      <c r="G381" s="181"/>
      <c r="H381" s="182"/>
      <c r="I381" s="182"/>
      <c r="J381" s="164"/>
      <c r="K381" s="183"/>
      <c r="L381" s="164"/>
      <c r="M381" s="184"/>
      <c r="N381" s="181"/>
      <c r="O381" s="181"/>
      <c r="P381" s="181"/>
    </row>
    <row r="382" spans="1:16" s="185" customFormat="1" ht="12.75" customHeight="1" x14ac:dyDescent="0.2">
      <c r="A382" s="163">
        <v>662</v>
      </c>
      <c r="B382" s="160" t="s">
        <v>549</v>
      </c>
      <c r="C382" s="163">
        <v>1</v>
      </c>
      <c r="D382" s="178">
        <v>1</v>
      </c>
      <c r="E382" s="179">
        <v>4</v>
      </c>
      <c r="F382" s="180">
        <v>10470.175084745764</v>
      </c>
      <c r="G382" s="181"/>
      <c r="H382" s="182"/>
      <c r="I382" s="182"/>
      <c r="J382" s="164"/>
      <c r="K382" s="183"/>
      <c r="L382" s="164"/>
      <c r="M382" s="184"/>
      <c r="N382" s="181"/>
      <c r="O382" s="181"/>
      <c r="P382" s="181"/>
    </row>
    <row r="383" spans="1:16" s="192" customFormat="1" ht="12.75" customHeight="1" x14ac:dyDescent="0.2">
      <c r="A383" s="188">
        <v>665</v>
      </c>
      <c r="B383" s="189" t="s">
        <v>278</v>
      </c>
      <c r="C383" s="188">
        <v>1</v>
      </c>
      <c r="D383" s="190">
        <v>1</v>
      </c>
      <c r="E383" s="191">
        <v>4</v>
      </c>
      <c r="F383" s="180">
        <v>10076.643913196895</v>
      </c>
      <c r="G383" s="181"/>
      <c r="H383" s="182"/>
      <c r="I383" s="182"/>
      <c r="J383" s="164"/>
      <c r="K383" s="183"/>
      <c r="L383" s="164"/>
      <c r="M383" s="184"/>
      <c r="N383" s="181"/>
      <c r="O383" s="181"/>
      <c r="P383" s="180"/>
    </row>
    <row r="384" spans="1:16" s="185" customFormat="1" ht="12.75" customHeight="1" x14ac:dyDescent="0.2">
      <c r="A384" s="163">
        <v>670</v>
      </c>
      <c r="B384" s="160" t="s">
        <v>56</v>
      </c>
      <c r="C384" s="163">
        <v>1</v>
      </c>
      <c r="D384" s="178">
        <v>1</v>
      </c>
      <c r="E384" s="179">
        <v>6</v>
      </c>
      <c r="F384" s="180">
        <v>10832.8924204947</v>
      </c>
      <c r="G384" s="181"/>
      <c r="H384" s="182"/>
      <c r="I384" s="182"/>
      <c r="J384" s="164"/>
      <c r="K384" s="183"/>
      <c r="L384" s="164"/>
      <c r="M384" s="184"/>
      <c r="N384" s="181"/>
      <c r="O384" s="181"/>
      <c r="P384" s="181"/>
    </row>
    <row r="385" spans="1:16" s="185" customFormat="1" ht="12.75" customHeight="1" x14ac:dyDescent="0.2">
      <c r="A385" s="163">
        <v>672</v>
      </c>
      <c r="B385" s="160" t="s">
        <v>258</v>
      </c>
      <c r="C385" s="163">
        <v>1</v>
      </c>
      <c r="D385" s="178">
        <v>1</v>
      </c>
      <c r="E385" s="179">
        <v>7</v>
      </c>
      <c r="F385" s="180">
        <v>10811.196747404845</v>
      </c>
      <c r="G385" s="181"/>
      <c r="H385" s="182"/>
      <c r="I385" s="182"/>
      <c r="J385" s="164"/>
      <c r="K385" s="183"/>
      <c r="L385" s="164"/>
      <c r="M385" s="184"/>
      <c r="N385" s="181"/>
      <c r="O385" s="181"/>
      <c r="P385" s="181"/>
    </row>
    <row r="386" spans="1:16" s="185" customFormat="1" ht="12.75" customHeight="1" x14ac:dyDescent="0.2">
      <c r="A386" s="163">
        <v>673</v>
      </c>
      <c r="B386" s="160" t="s">
        <v>159</v>
      </c>
      <c r="C386" s="163">
        <v>1</v>
      </c>
      <c r="D386" s="178">
        <v>1</v>
      </c>
      <c r="E386" s="179">
        <v>1</v>
      </c>
      <c r="F386" s="180">
        <v>9711.8824778761082</v>
      </c>
      <c r="G386" s="181"/>
      <c r="H386" s="182"/>
      <c r="I386" s="182"/>
      <c r="J386" s="164"/>
      <c r="K386" s="183"/>
      <c r="L386" s="164"/>
      <c r="M386" s="184"/>
      <c r="N386" s="181"/>
      <c r="O386" s="181"/>
      <c r="P386" s="181"/>
    </row>
    <row r="387" spans="1:16" s="185" customFormat="1" ht="12.75" customHeight="1" x14ac:dyDescent="0.2">
      <c r="A387" s="163">
        <v>674</v>
      </c>
      <c r="B387" s="160" t="s">
        <v>57</v>
      </c>
      <c r="C387" s="163">
        <v>1</v>
      </c>
      <c r="D387" s="178">
        <v>1</v>
      </c>
      <c r="E387" s="179">
        <v>9</v>
      </c>
      <c r="F387" s="180">
        <v>11126.026242038219</v>
      </c>
      <c r="G387" s="181"/>
      <c r="H387" s="182"/>
      <c r="I387" s="182"/>
      <c r="J387" s="164"/>
      <c r="K387" s="183"/>
      <c r="L387" s="164"/>
      <c r="M387" s="184"/>
      <c r="N387" s="181"/>
      <c r="O387" s="181"/>
      <c r="P387" s="181"/>
    </row>
    <row r="388" spans="1:16" s="185" customFormat="1" ht="12.75" customHeight="1" x14ac:dyDescent="0.2">
      <c r="A388" s="163">
        <v>675</v>
      </c>
      <c r="B388" s="160" t="s">
        <v>282</v>
      </c>
      <c r="C388" s="163">
        <v>1</v>
      </c>
      <c r="D388" s="178">
        <v>1.036</v>
      </c>
      <c r="E388" s="179">
        <v>1</v>
      </c>
      <c r="F388" s="180">
        <v>9959.6362105882363</v>
      </c>
      <c r="G388" s="181"/>
      <c r="H388" s="182"/>
      <c r="I388" s="182"/>
      <c r="J388" s="164"/>
      <c r="K388" s="183"/>
      <c r="L388" s="164"/>
      <c r="M388" s="184"/>
      <c r="N388" s="181"/>
      <c r="O388" s="181"/>
      <c r="P388" s="181"/>
    </row>
    <row r="389" spans="1:16" s="185" customFormat="1" ht="12.75" customHeight="1" x14ac:dyDescent="0.2">
      <c r="A389" s="163">
        <v>680</v>
      </c>
      <c r="B389" s="160" t="s">
        <v>174</v>
      </c>
      <c r="C389" s="163">
        <v>1</v>
      </c>
      <c r="D389" s="178">
        <v>1</v>
      </c>
      <c r="E389" s="179">
        <v>4</v>
      </c>
      <c r="F389" s="180">
        <v>10144.938800134816</v>
      </c>
      <c r="G389" s="181"/>
      <c r="H389" s="182"/>
      <c r="I389" s="182"/>
      <c r="J389" s="164"/>
      <c r="K389" s="183"/>
      <c r="L389" s="164"/>
      <c r="M389" s="184"/>
      <c r="N389" s="181"/>
      <c r="O389" s="181"/>
      <c r="P389" s="181"/>
    </row>
    <row r="390" spans="1:16" s="185" customFormat="1" ht="12.75" customHeight="1" x14ac:dyDescent="0.2">
      <c r="A390" s="163">
        <v>683</v>
      </c>
      <c r="B390" s="160" t="s">
        <v>58</v>
      </c>
      <c r="C390" s="163">
        <v>1</v>
      </c>
      <c r="D390" s="178">
        <v>1</v>
      </c>
      <c r="E390" s="179">
        <v>4</v>
      </c>
      <c r="F390" s="180">
        <v>10539.369221732744</v>
      </c>
      <c r="G390" s="181"/>
      <c r="H390" s="182"/>
      <c r="I390" s="182"/>
      <c r="J390" s="164"/>
      <c r="K390" s="183"/>
      <c r="L390" s="164"/>
      <c r="M390" s="184"/>
      <c r="N390" s="181"/>
      <c r="O390" s="181"/>
      <c r="P390" s="181"/>
    </row>
    <row r="391" spans="1:16" s="185" customFormat="1" ht="12.75" customHeight="1" x14ac:dyDescent="0.2">
      <c r="A391" s="163">
        <v>685</v>
      </c>
      <c r="B391" s="160" t="s">
        <v>550</v>
      </c>
      <c r="C391" s="163">
        <v>1</v>
      </c>
      <c r="D391" s="178">
        <v>1</v>
      </c>
      <c r="E391" s="179">
        <v>10</v>
      </c>
      <c r="F391" s="180">
        <v>12449.330188679247</v>
      </c>
      <c r="G391" s="181"/>
      <c r="H391" s="182"/>
      <c r="I391" s="182"/>
      <c r="J391" s="164"/>
      <c r="K391" s="183"/>
      <c r="L391" s="164"/>
      <c r="M391" s="184"/>
      <c r="N391" s="181"/>
      <c r="O391" s="181"/>
      <c r="P391" s="181"/>
    </row>
    <row r="392" spans="1:16" s="185" customFormat="1" ht="12.75" customHeight="1" x14ac:dyDescent="0.2">
      <c r="A392" s="163">
        <v>690</v>
      </c>
      <c r="B392" s="160" t="s">
        <v>200</v>
      </c>
      <c r="C392" s="163">
        <v>1</v>
      </c>
      <c r="D392" s="178">
        <v>1.022</v>
      </c>
      <c r="E392" s="179">
        <v>2</v>
      </c>
      <c r="F392" s="180">
        <v>10321.426140802987</v>
      </c>
      <c r="G392" s="181"/>
      <c r="H392" s="182"/>
      <c r="I392" s="182"/>
      <c r="J392" s="164"/>
      <c r="K392" s="183"/>
      <c r="L392" s="164"/>
      <c r="M392" s="184"/>
      <c r="N392" s="181"/>
      <c r="O392" s="181"/>
      <c r="P392" s="181"/>
    </row>
    <row r="393" spans="1:16" s="185" customFormat="1" ht="12.75" customHeight="1" x14ac:dyDescent="0.2">
      <c r="A393" s="163">
        <v>695</v>
      </c>
      <c r="B393" s="160" t="s">
        <v>135</v>
      </c>
      <c r="C393" s="163">
        <v>1</v>
      </c>
      <c r="D393" s="178">
        <v>1.036</v>
      </c>
      <c r="E393" s="179">
        <v>1</v>
      </c>
      <c r="F393" s="180">
        <v>10981.62264493703</v>
      </c>
      <c r="G393" s="181"/>
      <c r="H393" s="182"/>
      <c r="I393" s="182"/>
      <c r="J393" s="164"/>
      <c r="K393" s="183"/>
      <c r="L393" s="164"/>
      <c r="M393" s="184"/>
      <c r="N393" s="181"/>
      <c r="O393" s="181"/>
      <c r="P393" s="181"/>
    </row>
    <row r="394" spans="1:16" s="185" customFormat="1" ht="12.75" customHeight="1" x14ac:dyDescent="0.2">
      <c r="A394" s="163">
        <v>698</v>
      </c>
      <c r="B394" s="160" t="s">
        <v>303</v>
      </c>
      <c r="C394" s="163">
        <v>1</v>
      </c>
      <c r="D394" s="178">
        <v>1.034</v>
      </c>
      <c r="E394" s="179">
        <v>2</v>
      </c>
      <c r="F394" s="180">
        <v>10033.176018588409</v>
      </c>
      <c r="G394" s="181"/>
      <c r="H394" s="182"/>
      <c r="I394" s="182"/>
      <c r="J394" s="164"/>
      <c r="K394" s="183"/>
      <c r="L394" s="164"/>
      <c r="M394" s="184"/>
      <c r="N394" s="181"/>
      <c r="O394" s="181"/>
      <c r="P394" s="181"/>
    </row>
    <row r="395" spans="1:16" s="185" customFormat="1" ht="12.75" customHeight="1" x14ac:dyDescent="0.2">
      <c r="A395" s="163">
        <v>700</v>
      </c>
      <c r="B395" s="160" t="s">
        <v>233</v>
      </c>
      <c r="C395" s="163">
        <v>1</v>
      </c>
      <c r="D395" s="178">
        <v>1</v>
      </c>
      <c r="E395" s="179">
        <v>6</v>
      </c>
      <c r="F395" s="180">
        <v>13047.87977777778</v>
      </c>
      <c r="G395" s="181"/>
      <c r="H395" s="182"/>
      <c r="I395" s="182"/>
      <c r="J395" s="164"/>
      <c r="K395" s="183"/>
      <c r="L395" s="164"/>
      <c r="M395" s="184"/>
      <c r="N395" s="181"/>
      <c r="O395" s="181"/>
      <c r="P395" s="181"/>
    </row>
    <row r="396" spans="1:16" s="185" customFormat="1" ht="12.75" customHeight="1" x14ac:dyDescent="0.2">
      <c r="A396" s="163">
        <v>705</v>
      </c>
      <c r="B396" s="160" t="s">
        <v>551</v>
      </c>
      <c r="C396" s="163">
        <v>1</v>
      </c>
      <c r="D396" s="178">
        <v>1.04</v>
      </c>
      <c r="E396" s="179">
        <v>1</v>
      </c>
      <c r="F396" s="180">
        <v>10391.859272806067</v>
      </c>
      <c r="G396" s="181"/>
      <c r="H396" s="182"/>
      <c r="I396" s="182"/>
      <c r="J396" s="164"/>
      <c r="K396" s="183"/>
      <c r="L396" s="164"/>
      <c r="M396" s="184"/>
      <c r="N396" s="181"/>
      <c r="O396" s="181"/>
      <c r="P396" s="181"/>
    </row>
    <row r="397" spans="1:16" s="185" customFormat="1" ht="12.75" customHeight="1" x14ac:dyDescent="0.2">
      <c r="A397" s="163">
        <v>710</v>
      </c>
      <c r="B397" s="160" t="s">
        <v>93</v>
      </c>
      <c r="C397" s="163">
        <v>1</v>
      </c>
      <c r="D397" s="178">
        <v>1</v>
      </c>
      <c r="E397" s="179">
        <v>2</v>
      </c>
      <c r="F397" s="180">
        <v>9767.3675448275862</v>
      </c>
      <c r="G397" s="181"/>
      <c r="H397" s="182"/>
      <c r="I397" s="182"/>
      <c r="J397" s="195"/>
      <c r="K397" s="194"/>
      <c r="L397" s="164"/>
      <c r="M397" s="184"/>
      <c r="N397" s="181"/>
      <c r="O397" s="181"/>
      <c r="P397" s="181"/>
    </row>
    <row r="398" spans="1:16" s="185" customFormat="1" ht="12.75" customHeight="1" x14ac:dyDescent="0.2">
      <c r="A398" s="163">
        <v>712</v>
      </c>
      <c r="B398" s="160" t="s">
        <v>141</v>
      </c>
      <c r="C398" s="163">
        <v>1</v>
      </c>
      <c r="D398" s="178">
        <v>1</v>
      </c>
      <c r="E398" s="179">
        <v>7</v>
      </c>
      <c r="F398" s="180">
        <v>10708.884933262147</v>
      </c>
      <c r="G398" s="181"/>
      <c r="H398" s="182"/>
      <c r="I398" s="182"/>
      <c r="J398" s="195"/>
      <c r="K398" s="194"/>
      <c r="L398" s="164"/>
      <c r="M398" s="184"/>
      <c r="N398" s="181"/>
      <c r="O398" s="181"/>
      <c r="P398" s="181"/>
    </row>
    <row r="399" spans="1:16" s="185" customFormat="1" ht="12.75" customHeight="1" x14ac:dyDescent="0.2">
      <c r="A399" s="163">
        <v>715</v>
      </c>
      <c r="B399" s="160" t="s">
        <v>71</v>
      </c>
      <c r="C399" s="163">
        <v>1</v>
      </c>
      <c r="D399" s="178">
        <v>1</v>
      </c>
      <c r="E399" s="179">
        <v>5</v>
      </c>
      <c r="F399" s="180">
        <v>10255.665331465922</v>
      </c>
      <c r="G399" s="181"/>
      <c r="H399" s="182"/>
      <c r="I399" s="182"/>
      <c r="J399" s="164"/>
      <c r="K399" s="183"/>
      <c r="L399" s="164"/>
      <c r="M399" s="184"/>
      <c r="N399" s="181"/>
      <c r="O399" s="181"/>
      <c r="P399" s="181"/>
    </row>
    <row r="400" spans="1:16" s="185" customFormat="1" ht="12.75" customHeight="1" x14ac:dyDescent="0.2">
      <c r="A400" s="163">
        <v>717</v>
      </c>
      <c r="B400" s="160" t="s">
        <v>59</v>
      </c>
      <c r="C400" s="163">
        <v>1</v>
      </c>
      <c r="D400" s="178">
        <v>1</v>
      </c>
      <c r="E400" s="179">
        <v>8</v>
      </c>
      <c r="F400" s="180">
        <v>10902.973464052286</v>
      </c>
      <c r="G400" s="181"/>
      <c r="H400" s="182"/>
      <c r="I400" s="182"/>
      <c r="J400" s="164"/>
      <c r="K400" s="183"/>
      <c r="L400" s="164"/>
      <c r="M400" s="184"/>
      <c r="N400" s="181"/>
      <c r="O400" s="181"/>
      <c r="P400" s="181"/>
    </row>
    <row r="401" spans="1:16" s="185" customFormat="1" ht="12.75" customHeight="1" x14ac:dyDescent="0.2">
      <c r="A401" s="163">
        <v>720</v>
      </c>
      <c r="B401" s="160" t="s">
        <v>60</v>
      </c>
      <c r="C401" s="163">
        <v>1</v>
      </c>
      <c r="D401" s="178">
        <v>1</v>
      </c>
      <c r="E401" s="179">
        <v>8</v>
      </c>
      <c r="F401" s="180">
        <v>10732.177413127412</v>
      </c>
      <c r="G401" s="181"/>
      <c r="H401" s="182"/>
      <c r="I401" s="182"/>
      <c r="J401" s="164"/>
      <c r="K401" s="183"/>
      <c r="L401" s="164"/>
      <c r="M401" s="184"/>
      <c r="N401" s="181"/>
      <c r="O401" s="181"/>
      <c r="P401" s="181"/>
    </row>
    <row r="402" spans="1:16" s="185" customFormat="1" ht="12.75" customHeight="1" x14ac:dyDescent="0.2">
      <c r="A402" s="163">
        <v>725</v>
      </c>
      <c r="B402" s="160" t="s">
        <v>136</v>
      </c>
      <c r="C402" s="163">
        <v>1</v>
      </c>
      <c r="D402" s="178">
        <v>1.038</v>
      </c>
      <c r="E402" s="179">
        <v>2</v>
      </c>
      <c r="F402" s="180">
        <v>10076.938796795195</v>
      </c>
      <c r="G402" s="181"/>
      <c r="H402" s="182"/>
      <c r="I402" s="182"/>
      <c r="J402" s="164"/>
      <c r="K402" s="183"/>
      <c r="L402" s="164"/>
      <c r="M402" s="184"/>
      <c r="N402" s="181"/>
      <c r="O402" s="181"/>
      <c r="P402" s="181"/>
    </row>
    <row r="403" spans="1:16" s="185" customFormat="1" ht="12.75" customHeight="1" x14ac:dyDescent="0.2">
      <c r="A403" s="163">
        <v>728</v>
      </c>
      <c r="B403" s="160" t="s">
        <v>314</v>
      </c>
      <c r="C403" s="163">
        <v>1</v>
      </c>
      <c r="D403" s="178">
        <v>1</v>
      </c>
      <c r="E403" s="179">
        <v>9</v>
      </c>
      <c r="F403" s="180">
        <v>10606.451008403363</v>
      </c>
      <c r="G403" s="181"/>
      <c r="H403" s="182"/>
      <c r="I403" s="182"/>
      <c r="J403" s="164"/>
      <c r="K403" s="183"/>
      <c r="L403" s="164"/>
      <c r="M403" s="184"/>
      <c r="N403" s="181"/>
      <c r="O403" s="181"/>
      <c r="P403" s="181"/>
    </row>
    <row r="404" spans="1:16" s="185" customFormat="1" ht="12.75" customHeight="1" x14ac:dyDescent="0.2">
      <c r="A404" s="163">
        <v>730</v>
      </c>
      <c r="B404" s="160" t="s">
        <v>137</v>
      </c>
      <c r="C404" s="163">
        <v>1</v>
      </c>
      <c r="D404" s="178">
        <v>1</v>
      </c>
      <c r="E404" s="179">
        <v>2</v>
      </c>
      <c r="F404" s="180">
        <v>10749.899655172414</v>
      </c>
      <c r="G404" s="181"/>
      <c r="H404" s="182"/>
      <c r="I404" s="182"/>
      <c r="J404" s="164"/>
      <c r="K404" s="183"/>
      <c r="L404" s="164"/>
      <c r="M404" s="184"/>
      <c r="N404" s="181"/>
      <c r="O404" s="181"/>
      <c r="P404" s="181"/>
    </row>
    <row r="405" spans="1:16" s="185" customFormat="1" ht="12.75" customHeight="1" x14ac:dyDescent="0.2">
      <c r="A405" s="163">
        <v>735</v>
      </c>
      <c r="B405" s="160" t="s">
        <v>138</v>
      </c>
      <c r="C405" s="163">
        <v>1</v>
      </c>
      <c r="D405" s="178">
        <v>1</v>
      </c>
      <c r="E405" s="179">
        <v>5</v>
      </c>
      <c r="F405" s="180">
        <v>10182.492406704618</v>
      </c>
      <c r="G405" s="181"/>
      <c r="H405" s="182"/>
      <c r="I405" s="182"/>
      <c r="J405" s="164"/>
      <c r="K405" s="183"/>
      <c r="L405" s="164"/>
      <c r="M405" s="184"/>
      <c r="N405" s="181"/>
      <c r="O405" s="181"/>
      <c r="P405" s="181"/>
    </row>
    <row r="406" spans="1:16" s="185" customFormat="1" ht="12.75" customHeight="1" x14ac:dyDescent="0.2">
      <c r="A406" s="163">
        <v>740</v>
      </c>
      <c r="B406" s="160" t="s">
        <v>305</v>
      </c>
      <c r="C406" s="163">
        <v>1</v>
      </c>
      <c r="D406" s="178">
        <v>1</v>
      </c>
      <c r="E406" s="179">
        <v>3</v>
      </c>
      <c r="F406" s="180">
        <v>10320.256157849091</v>
      </c>
      <c r="G406" s="181"/>
      <c r="H406" s="182"/>
      <c r="I406" s="182"/>
      <c r="J406" s="164"/>
      <c r="K406" s="183"/>
      <c r="L406" s="164"/>
      <c r="M406" s="184"/>
      <c r="N406" s="181"/>
      <c r="O406" s="181"/>
      <c r="P406" s="181"/>
    </row>
    <row r="407" spans="1:16" s="185" customFormat="1" ht="12.75" customHeight="1" x14ac:dyDescent="0.2">
      <c r="A407" s="163">
        <v>745</v>
      </c>
      <c r="B407" s="160" t="s">
        <v>225</v>
      </c>
      <c r="C407" s="163">
        <v>1</v>
      </c>
      <c r="D407" s="178">
        <v>1</v>
      </c>
      <c r="E407" s="179">
        <v>3</v>
      </c>
      <c r="F407" s="180">
        <v>9841.0216139907279</v>
      </c>
      <c r="G407" s="181"/>
      <c r="H407" s="182"/>
      <c r="I407" s="182"/>
      <c r="J407" s="164"/>
      <c r="K407" s="183"/>
      <c r="L407" s="164"/>
      <c r="M407" s="184"/>
      <c r="N407" s="181"/>
      <c r="O407" s="181"/>
      <c r="P407" s="181"/>
    </row>
    <row r="408" spans="1:16" s="185" customFormat="1" ht="12.75" customHeight="1" x14ac:dyDescent="0.2">
      <c r="A408" s="163">
        <v>750</v>
      </c>
      <c r="B408" s="160" t="s">
        <v>61</v>
      </c>
      <c r="C408" s="163">
        <v>1</v>
      </c>
      <c r="D408" s="178">
        <v>1</v>
      </c>
      <c r="E408" s="179">
        <v>7</v>
      </c>
      <c r="F408" s="180">
        <v>10476.143233618233</v>
      </c>
      <c r="G408" s="181"/>
      <c r="H408" s="182"/>
      <c r="I408" s="182"/>
      <c r="J408" s="164"/>
      <c r="K408" s="183"/>
      <c r="L408" s="164"/>
      <c r="M408" s="184"/>
      <c r="N408" s="181"/>
      <c r="O408" s="181"/>
      <c r="P408" s="181"/>
    </row>
    <row r="409" spans="1:16" s="185" customFormat="1" ht="12.75" customHeight="1" x14ac:dyDescent="0.2">
      <c r="A409" s="163">
        <v>753</v>
      </c>
      <c r="B409" s="160" t="s">
        <v>248</v>
      </c>
      <c r="C409" s="163">
        <v>1</v>
      </c>
      <c r="D409" s="178">
        <v>1</v>
      </c>
      <c r="E409" s="179">
        <v>7</v>
      </c>
      <c r="F409" s="180">
        <v>10576.332244208495</v>
      </c>
      <c r="G409" s="181"/>
      <c r="H409" s="182"/>
      <c r="I409" s="182"/>
      <c r="J409" s="164"/>
      <c r="K409" s="183"/>
      <c r="L409" s="164"/>
      <c r="M409" s="184"/>
      <c r="N409" s="181"/>
      <c r="O409" s="181"/>
      <c r="P409" s="181"/>
    </row>
    <row r="410" spans="1:16" s="185" customFormat="1" ht="12.75" customHeight="1" x14ac:dyDescent="0.2">
      <c r="A410" s="163">
        <v>755</v>
      </c>
      <c r="B410" s="160" t="s">
        <v>62</v>
      </c>
      <c r="C410" s="163">
        <v>1</v>
      </c>
      <c r="D410" s="178">
        <v>1</v>
      </c>
      <c r="E410" s="179">
        <v>10</v>
      </c>
      <c r="F410" s="180">
        <v>12094.913853503183</v>
      </c>
      <c r="G410" s="181"/>
      <c r="H410" s="182"/>
      <c r="I410" s="182"/>
      <c r="J410" s="164"/>
      <c r="K410" s="183"/>
      <c r="L410" s="164"/>
      <c r="M410" s="184"/>
      <c r="N410" s="181"/>
      <c r="O410" s="181"/>
      <c r="P410" s="181"/>
    </row>
    <row r="411" spans="1:16" s="185" customFormat="1" ht="12.75" customHeight="1" x14ac:dyDescent="0.2">
      <c r="A411" s="163">
        <v>760</v>
      </c>
      <c r="B411" s="160" t="s">
        <v>279</v>
      </c>
      <c r="C411" s="163">
        <v>1</v>
      </c>
      <c r="D411" s="178">
        <v>1.026</v>
      </c>
      <c r="E411" s="179">
        <v>4</v>
      </c>
      <c r="F411" s="180">
        <v>11414.961878561229</v>
      </c>
      <c r="G411" s="181"/>
      <c r="H411" s="182"/>
      <c r="I411" s="182"/>
      <c r="J411" s="164"/>
      <c r="K411" s="183"/>
      <c r="L411" s="164"/>
      <c r="M411" s="184"/>
      <c r="N411" s="181"/>
      <c r="O411" s="181"/>
      <c r="P411" s="181"/>
    </row>
    <row r="412" spans="1:16" s="185" customFormat="1" ht="12.75" customHeight="1" x14ac:dyDescent="0.2">
      <c r="A412" s="163">
        <v>763</v>
      </c>
      <c r="B412" s="160" t="s">
        <v>299</v>
      </c>
      <c r="C412" s="163">
        <v>1</v>
      </c>
      <c r="D412" s="178">
        <v>1</v>
      </c>
      <c r="E412" s="179">
        <v>3</v>
      </c>
      <c r="F412" s="180">
        <v>11201.208072653884</v>
      </c>
      <c r="G412" s="181"/>
      <c r="H412" s="182"/>
      <c r="I412" s="182"/>
      <c r="J412" s="164"/>
      <c r="K412" s="183"/>
      <c r="L412" s="164"/>
      <c r="M412" s="184"/>
      <c r="N412" s="181"/>
      <c r="O412" s="181"/>
      <c r="P412" s="181"/>
    </row>
    <row r="413" spans="1:16" s="185" customFormat="1" ht="12.75" customHeight="1" x14ac:dyDescent="0.2">
      <c r="A413" s="163">
        <v>765</v>
      </c>
      <c r="B413" s="160" t="s">
        <v>552</v>
      </c>
      <c r="C413" s="163">
        <v>1</v>
      </c>
      <c r="D413" s="178">
        <v>1</v>
      </c>
      <c r="E413" s="179">
        <v>8</v>
      </c>
      <c r="F413" s="180">
        <v>10887.288152173913</v>
      </c>
      <c r="G413" s="181"/>
      <c r="H413" s="182"/>
      <c r="I413" s="182"/>
      <c r="J413" s="164"/>
      <c r="K413" s="183"/>
      <c r="L413" s="164"/>
      <c r="M413" s="184"/>
      <c r="N413" s="181"/>
      <c r="O413" s="181"/>
      <c r="P413" s="181"/>
    </row>
    <row r="414" spans="1:16" s="185" customFormat="1" ht="12.75" customHeight="1" x14ac:dyDescent="0.2">
      <c r="A414" s="163">
        <v>766</v>
      </c>
      <c r="B414" s="160" t="s">
        <v>620</v>
      </c>
      <c r="C414" s="163">
        <v>1</v>
      </c>
      <c r="D414" s="178">
        <v>1</v>
      </c>
      <c r="E414" s="179">
        <v>6</v>
      </c>
      <c r="F414" s="180">
        <v>10880.033264462811</v>
      </c>
      <c r="G414" s="181"/>
      <c r="H414" s="182"/>
      <c r="I414" s="182"/>
      <c r="J414" s="164"/>
      <c r="K414" s="183"/>
      <c r="L414" s="164"/>
      <c r="M414" s="184"/>
      <c r="N414" s="181"/>
      <c r="O414" s="181"/>
      <c r="P414" s="181"/>
    </row>
    <row r="415" spans="1:16" s="185" customFormat="1" ht="12.75" customHeight="1" x14ac:dyDescent="0.2">
      <c r="A415" s="163">
        <v>767</v>
      </c>
      <c r="B415" s="160" t="s">
        <v>184</v>
      </c>
      <c r="C415" s="163">
        <v>1</v>
      </c>
      <c r="D415" s="178">
        <v>1</v>
      </c>
      <c r="E415" s="179">
        <v>7</v>
      </c>
      <c r="F415" s="180">
        <v>11357.912334183673</v>
      </c>
      <c r="G415" s="181"/>
      <c r="H415" s="182"/>
      <c r="I415" s="182"/>
      <c r="J415" s="164"/>
      <c r="K415" s="183"/>
      <c r="L415" s="164"/>
      <c r="M415" s="184"/>
      <c r="N415" s="181"/>
      <c r="O415" s="181"/>
      <c r="P415" s="181"/>
    </row>
    <row r="416" spans="1:16" s="185" customFormat="1" ht="12.75" customHeight="1" x14ac:dyDescent="0.2">
      <c r="A416" s="163">
        <v>770</v>
      </c>
      <c r="B416" s="160" t="s">
        <v>553</v>
      </c>
      <c r="C416" s="163">
        <v>1</v>
      </c>
      <c r="D416" s="178">
        <v>1</v>
      </c>
      <c r="E416" s="179">
        <v>5</v>
      </c>
      <c r="F416" s="180">
        <v>11794.036849747476</v>
      </c>
      <c r="G416" s="181"/>
      <c r="H416" s="182"/>
      <c r="I416" s="182"/>
      <c r="J416" s="164"/>
      <c r="K416" s="183"/>
      <c r="L416" s="164"/>
      <c r="M416" s="184"/>
      <c r="N416" s="181"/>
      <c r="O416" s="181"/>
      <c r="P416" s="181"/>
    </row>
    <row r="417" spans="1:16" s="185" customFormat="1" ht="12.75" customHeight="1" x14ac:dyDescent="0.2">
      <c r="A417" s="163">
        <v>773</v>
      </c>
      <c r="B417" s="160" t="s">
        <v>265</v>
      </c>
      <c r="C417" s="163">
        <v>1</v>
      </c>
      <c r="D417" s="178">
        <v>1.03</v>
      </c>
      <c r="E417" s="179">
        <v>5</v>
      </c>
      <c r="F417" s="180">
        <v>10565.849563256786</v>
      </c>
      <c r="G417" s="181"/>
      <c r="H417" s="182"/>
      <c r="I417" s="182"/>
      <c r="J417" s="164"/>
      <c r="K417" s="183"/>
      <c r="L417" s="164"/>
      <c r="M417" s="184"/>
      <c r="N417" s="181"/>
      <c r="O417" s="181"/>
      <c r="P417" s="181"/>
    </row>
    <row r="418" spans="1:16" s="185" customFormat="1" ht="12.75" customHeight="1" x14ac:dyDescent="0.2">
      <c r="A418" s="163">
        <v>774</v>
      </c>
      <c r="B418" s="160" t="s">
        <v>235</v>
      </c>
      <c r="C418" s="163">
        <v>1</v>
      </c>
      <c r="D418" s="178">
        <v>1</v>
      </c>
      <c r="E418" s="179">
        <v>5</v>
      </c>
      <c r="F418" s="180">
        <v>10005.446054590569</v>
      </c>
      <c r="G418" s="181"/>
      <c r="H418" s="182"/>
      <c r="I418" s="182"/>
      <c r="J418" s="164"/>
      <c r="K418" s="183"/>
      <c r="L418" s="164"/>
      <c r="M418" s="184"/>
      <c r="N418" s="181"/>
      <c r="O418" s="181"/>
      <c r="P418" s="181"/>
    </row>
    <row r="419" spans="1:16" s="185" customFormat="1" ht="12.75" customHeight="1" x14ac:dyDescent="0.2">
      <c r="A419" s="163">
        <v>775</v>
      </c>
      <c r="B419" s="160" t="s">
        <v>77</v>
      </c>
      <c r="C419" s="163">
        <v>1</v>
      </c>
      <c r="D419" s="178">
        <v>1</v>
      </c>
      <c r="E419" s="179">
        <v>3</v>
      </c>
      <c r="F419" s="180">
        <v>9869.0031867184134</v>
      </c>
      <c r="G419" s="181"/>
      <c r="H419" s="182"/>
      <c r="I419" s="182"/>
      <c r="J419" s="164"/>
      <c r="K419" s="183"/>
      <c r="L419" s="164"/>
      <c r="M419" s="184"/>
      <c r="N419" s="181"/>
      <c r="O419" s="181"/>
      <c r="P419" s="181"/>
    </row>
    <row r="420" spans="1:16" s="185" customFormat="1" ht="12.75" customHeight="1" x14ac:dyDescent="0.2">
      <c r="A420" s="163">
        <v>778</v>
      </c>
      <c r="B420" s="160" t="s">
        <v>368</v>
      </c>
      <c r="C420" s="163">
        <v>1</v>
      </c>
      <c r="D420" s="178">
        <v>1</v>
      </c>
      <c r="E420" s="179">
        <v>9</v>
      </c>
      <c r="F420" s="180">
        <v>11108.414128664494</v>
      </c>
      <c r="G420" s="181"/>
      <c r="H420" s="182"/>
      <c r="I420" s="182"/>
      <c r="J420" s="164"/>
      <c r="K420" s="183"/>
      <c r="L420" s="164"/>
      <c r="M420" s="184"/>
      <c r="N420" s="181"/>
      <c r="O420" s="181"/>
      <c r="P420" s="181"/>
    </row>
    <row r="421" spans="1:16" s="185" customFormat="1" ht="12.75" customHeight="1" x14ac:dyDescent="0.2">
      <c r="A421" s="163">
        <v>780</v>
      </c>
      <c r="B421" s="160" t="s">
        <v>261</v>
      </c>
      <c r="C421" s="163">
        <v>1</v>
      </c>
      <c r="D421" s="178">
        <v>1</v>
      </c>
      <c r="E421" s="179">
        <v>5</v>
      </c>
      <c r="F421" s="180">
        <v>10256.763557259985</v>
      </c>
      <c r="G421" s="181"/>
      <c r="H421" s="182"/>
      <c r="I421" s="182"/>
      <c r="J421" s="164"/>
      <c r="K421" s="183"/>
      <c r="L421" s="164"/>
      <c r="M421" s="184"/>
      <c r="N421" s="181"/>
      <c r="O421" s="181"/>
      <c r="P421" s="181"/>
    </row>
    <row r="422" spans="1:16" s="185" customFormat="1" ht="12.75" customHeight="1" x14ac:dyDescent="0.2">
      <c r="A422" s="163">
        <v>801</v>
      </c>
      <c r="B422" s="160" t="s">
        <v>554</v>
      </c>
      <c r="C422" s="163">
        <v>1</v>
      </c>
      <c r="D422" s="178">
        <v>1.0549999999999999</v>
      </c>
      <c r="E422" s="179">
        <v>8</v>
      </c>
      <c r="F422" s="180">
        <v>17511.07566061151</v>
      </c>
      <c r="G422" s="181"/>
      <c r="H422" s="182"/>
      <c r="I422" s="182"/>
      <c r="J422" s="164"/>
      <c r="K422" s="183"/>
      <c r="L422" s="164"/>
      <c r="M422" s="184"/>
      <c r="N422" s="181"/>
      <c r="O422" s="181"/>
      <c r="P422" s="181"/>
    </row>
    <row r="423" spans="1:16" s="185" customFormat="1" ht="12.75" customHeight="1" x14ac:dyDescent="0.2">
      <c r="A423" s="163">
        <v>805</v>
      </c>
      <c r="B423" s="160" t="s">
        <v>555</v>
      </c>
      <c r="C423" s="163">
        <v>1</v>
      </c>
      <c r="D423" s="178">
        <v>1</v>
      </c>
      <c r="E423" s="179">
        <v>3</v>
      </c>
      <c r="F423" s="180">
        <v>15569.808056451615</v>
      </c>
      <c r="G423" s="181"/>
      <c r="H423" s="182"/>
      <c r="I423" s="182"/>
      <c r="J423" s="164"/>
      <c r="K423" s="183"/>
      <c r="L423" s="164"/>
      <c r="M423" s="184"/>
      <c r="N423" s="181"/>
      <c r="O423" s="181"/>
      <c r="P423" s="181"/>
    </row>
    <row r="424" spans="1:16" s="185" customFormat="1" ht="12.75" customHeight="1" x14ac:dyDescent="0.2">
      <c r="A424" s="163">
        <v>806</v>
      </c>
      <c r="B424" s="160" t="s">
        <v>556</v>
      </c>
      <c r="C424" s="163">
        <v>1</v>
      </c>
      <c r="D424" s="178">
        <v>1.0609999999999999</v>
      </c>
      <c r="E424" s="179">
        <v>6</v>
      </c>
      <c r="F424" s="180">
        <v>16981.157956616451</v>
      </c>
      <c r="G424" s="181"/>
      <c r="H424" s="182"/>
      <c r="I424" s="182"/>
      <c r="J424" s="164"/>
      <c r="K424" s="183"/>
      <c r="L424" s="164"/>
      <c r="M424" s="184"/>
      <c r="N424" s="181"/>
      <c r="O424" s="181"/>
      <c r="P424" s="181"/>
    </row>
    <row r="425" spans="1:16" s="185" customFormat="1" ht="12.75" customHeight="1" x14ac:dyDescent="0.2">
      <c r="A425" s="163">
        <v>810</v>
      </c>
      <c r="B425" s="160" t="s">
        <v>557</v>
      </c>
      <c r="C425" s="163">
        <v>1</v>
      </c>
      <c r="D425" s="178">
        <v>1</v>
      </c>
      <c r="E425" s="179">
        <v>6</v>
      </c>
      <c r="F425" s="180">
        <v>16229.990384905659</v>
      </c>
      <c r="G425" s="181"/>
      <c r="H425" s="182"/>
      <c r="I425" s="182"/>
      <c r="J425" s="164"/>
      <c r="K425" s="183"/>
      <c r="L425" s="164"/>
      <c r="M425" s="184"/>
      <c r="N425" s="181"/>
      <c r="O425" s="181"/>
      <c r="P425" s="181"/>
    </row>
    <row r="426" spans="1:16" s="185" customFormat="1" ht="12.75" customHeight="1" x14ac:dyDescent="0.2">
      <c r="A426" s="163">
        <v>815</v>
      </c>
      <c r="B426" s="160" t="s">
        <v>558</v>
      </c>
      <c r="C426" s="163">
        <v>1</v>
      </c>
      <c r="D426" s="178">
        <v>1</v>
      </c>
      <c r="E426" s="179">
        <v>9</v>
      </c>
      <c r="F426" s="180">
        <v>16886.503976311335</v>
      </c>
      <c r="G426" s="181"/>
      <c r="H426" s="182"/>
      <c r="I426" s="182"/>
      <c r="J426" s="164"/>
      <c r="K426" s="183"/>
      <c r="L426" s="164"/>
      <c r="M426" s="184"/>
      <c r="N426" s="181"/>
      <c r="O426" s="181"/>
      <c r="P426" s="181"/>
    </row>
    <row r="427" spans="1:16" s="185" customFormat="1" ht="12.75" customHeight="1" x14ac:dyDescent="0.2">
      <c r="A427" s="163">
        <v>817</v>
      </c>
      <c r="B427" s="160" t="s">
        <v>590</v>
      </c>
      <c r="C427" s="163">
        <v>1</v>
      </c>
      <c r="D427" s="178">
        <v>1</v>
      </c>
      <c r="E427" s="179">
        <v>6</v>
      </c>
      <c r="F427" s="180">
        <v>16205.336657534248</v>
      </c>
      <c r="G427" s="181"/>
      <c r="H427" s="182"/>
      <c r="I427" s="182"/>
      <c r="J427" s="164"/>
      <c r="K427" s="183"/>
      <c r="L427" s="164"/>
      <c r="M427" s="184"/>
      <c r="N427" s="181"/>
      <c r="O427" s="181"/>
      <c r="P427" s="181"/>
    </row>
    <row r="428" spans="1:16" s="185" customFormat="1" ht="12.75" customHeight="1" x14ac:dyDescent="0.2">
      <c r="A428" s="163">
        <v>818</v>
      </c>
      <c r="B428" s="160" t="s">
        <v>559</v>
      </c>
      <c r="C428" s="163">
        <v>1</v>
      </c>
      <c r="D428" s="178">
        <v>1</v>
      </c>
      <c r="E428" s="179">
        <v>9</v>
      </c>
      <c r="F428" s="180">
        <v>16898.762668161435</v>
      </c>
      <c r="G428" s="181"/>
      <c r="H428" s="182"/>
      <c r="I428" s="182"/>
      <c r="J428" s="164"/>
      <c r="K428" s="183"/>
      <c r="L428" s="164"/>
      <c r="M428" s="184"/>
      <c r="N428" s="181"/>
      <c r="O428" s="181"/>
      <c r="P428" s="181"/>
    </row>
    <row r="429" spans="1:16" s="185" customFormat="1" ht="12.75" customHeight="1" x14ac:dyDescent="0.2">
      <c r="A429" s="163">
        <v>821</v>
      </c>
      <c r="B429" s="160" t="s">
        <v>560</v>
      </c>
      <c r="C429" s="163">
        <v>1</v>
      </c>
      <c r="D429" s="178">
        <v>1</v>
      </c>
      <c r="E429" s="179">
        <v>8</v>
      </c>
      <c r="F429" s="180">
        <v>16685.865082530949</v>
      </c>
      <c r="G429" s="181"/>
      <c r="H429" s="182"/>
      <c r="I429" s="182"/>
      <c r="J429" s="164"/>
      <c r="K429" s="183"/>
      <c r="L429" s="164"/>
      <c r="M429" s="184"/>
      <c r="N429" s="181"/>
      <c r="O429" s="181"/>
      <c r="P429" s="181"/>
    </row>
    <row r="430" spans="1:16" s="185" customFormat="1" ht="12.75" customHeight="1" x14ac:dyDescent="0.2">
      <c r="A430" s="163">
        <v>823</v>
      </c>
      <c r="B430" s="160" t="s">
        <v>561</v>
      </c>
      <c r="C430" s="163">
        <v>1</v>
      </c>
      <c r="D430" s="178">
        <v>1.083</v>
      </c>
      <c r="E430" s="179">
        <v>10</v>
      </c>
      <c r="F430" s="180">
        <v>18941.556540006477</v>
      </c>
      <c r="G430" s="181"/>
      <c r="H430" s="182"/>
      <c r="I430" s="182"/>
      <c r="J430" s="164"/>
      <c r="K430" s="183"/>
      <c r="L430" s="164"/>
      <c r="M430" s="184"/>
      <c r="N430" s="181"/>
      <c r="O430" s="181"/>
      <c r="P430" s="181"/>
    </row>
    <row r="431" spans="1:16" s="185" customFormat="1" ht="12.75" customHeight="1" x14ac:dyDescent="0.2">
      <c r="A431" s="163">
        <v>825</v>
      </c>
      <c r="B431" s="160" t="s">
        <v>562</v>
      </c>
      <c r="C431" s="163">
        <v>1</v>
      </c>
      <c r="D431" s="178">
        <v>1</v>
      </c>
      <c r="E431" s="179">
        <v>9</v>
      </c>
      <c r="F431" s="180">
        <v>16896.134410946201</v>
      </c>
      <c r="G431" s="181"/>
      <c r="H431" s="182"/>
      <c r="I431" s="182"/>
      <c r="J431" s="164"/>
      <c r="K431" s="183"/>
      <c r="L431" s="164"/>
      <c r="M431" s="184"/>
      <c r="N431" s="181"/>
      <c r="O431" s="181"/>
      <c r="P431" s="181"/>
    </row>
    <row r="432" spans="1:16" s="185" customFormat="1" ht="12.75" customHeight="1" x14ac:dyDescent="0.2">
      <c r="A432" s="163">
        <v>828</v>
      </c>
      <c r="B432" s="160" t="s">
        <v>563</v>
      </c>
      <c r="C432" s="163">
        <v>1</v>
      </c>
      <c r="D432" s="178">
        <v>1</v>
      </c>
      <c r="E432" s="179">
        <v>10</v>
      </c>
      <c r="F432" s="180">
        <v>17187.868329782701</v>
      </c>
      <c r="G432" s="181"/>
      <c r="H432" s="182"/>
      <c r="I432" s="182"/>
      <c r="J432" s="164"/>
      <c r="K432" s="183"/>
      <c r="L432" s="164"/>
      <c r="M432" s="184"/>
      <c r="N432" s="181"/>
      <c r="O432" s="181"/>
      <c r="P432" s="181"/>
    </row>
    <row r="433" spans="1:16" s="185" customFormat="1" ht="12.75" customHeight="1" x14ac:dyDescent="0.2">
      <c r="A433" s="163">
        <v>829</v>
      </c>
      <c r="B433" s="160" t="s">
        <v>564</v>
      </c>
      <c r="C433" s="163">
        <v>1</v>
      </c>
      <c r="D433" s="178">
        <v>1.0489999999999999</v>
      </c>
      <c r="E433" s="179">
        <v>9</v>
      </c>
      <c r="F433" s="180">
        <v>17699.750882304525</v>
      </c>
      <c r="G433" s="181"/>
      <c r="H433" s="182"/>
      <c r="I433" s="182"/>
      <c r="J433" s="164"/>
      <c r="K433" s="183"/>
      <c r="L433" s="164"/>
      <c r="M433" s="184"/>
      <c r="N433" s="181"/>
      <c r="O433" s="181"/>
      <c r="P433" s="181"/>
    </row>
    <row r="434" spans="1:16" s="185" customFormat="1" ht="12.75" customHeight="1" x14ac:dyDescent="0.2">
      <c r="A434" s="163">
        <v>830</v>
      </c>
      <c r="B434" s="160" t="s">
        <v>565</v>
      </c>
      <c r="C434" s="163">
        <v>1</v>
      </c>
      <c r="D434" s="178">
        <v>1.0840000000000001</v>
      </c>
      <c r="E434" s="179">
        <v>9</v>
      </c>
      <c r="F434" s="180">
        <v>17905.116881403515</v>
      </c>
      <c r="G434" s="181"/>
      <c r="H434" s="182"/>
      <c r="I434" s="182"/>
      <c r="J434" s="164"/>
      <c r="K434" s="183"/>
      <c r="L434" s="164"/>
      <c r="M434" s="184"/>
      <c r="N434" s="181"/>
      <c r="O434" s="181"/>
      <c r="P434" s="181"/>
    </row>
    <row r="435" spans="1:16" s="185" customFormat="1" ht="12.75" customHeight="1" x14ac:dyDescent="0.2">
      <c r="A435" s="163">
        <v>832</v>
      </c>
      <c r="B435" s="160" t="s">
        <v>566</v>
      </c>
      <c r="C435" s="163">
        <v>1</v>
      </c>
      <c r="D435" s="178">
        <v>1</v>
      </c>
      <c r="E435" s="179">
        <v>6</v>
      </c>
      <c r="F435" s="180">
        <v>16217.174102219231</v>
      </c>
      <c r="G435" s="181"/>
      <c r="H435" s="182"/>
      <c r="I435" s="182"/>
      <c r="J435" s="164"/>
      <c r="K435" s="183"/>
      <c r="L435" s="164"/>
      <c r="M435" s="184"/>
      <c r="N435" s="181"/>
      <c r="O435" s="181"/>
      <c r="P435" s="181"/>
    </row>
    <row r="436" spans="1:16" s="185" customFormat="1" ht="12.75" customHeight="1" x14ac:dyDescent="0.2">
      <c r="A436" s="163">
        <v>851</v>
      </c>
      <c r="B436" s="160" t="s">
        <v>567</v>
      </c>
      <c r="C436" s="163">
        <v>1</v>
      </c>
      <c r="D436" s="178">
        <v>1</v>
      </c>
      <c r="E436" s="179">
        <v>9</v>
      </c>
      <c r="F436" s="180">
        <v>16838.123716216222</v>
      </c>
      <c r="G436" s="181"/>
      <c r="H436" s="182"/>
      <c r="I436" s="182"/>
      <c r="J436" s="164"/>
      <c r="K436" s="183"/>
      <c r="L436" s="164"/>
      <c r="M436" s="184"/>
      <c r="N436" s="181"/>
      <c r="O436" s="181"/>
      <c r="P436" s="181"/>
    </row>
    <row r="437" spans="1:16" s="185" customFormat="1" ht="12.75" customHeight="1" x14ac:dyDescent="0.2">
      <c r="A437" s="163">
        <v>852</v>
      </c>
      <c r="B437" s="160" t="s">
        <v>568</v>
      </c>
      <c r="C437" s="163">
        <v>1</v>
      </c>
      <c r="D437" s="178">
        <v>1.02</v>
      </c>
      <c r="E437" s="179">
        <v>5</v>
      </c>
      <c r="F437" s="180">
        <v>16289.846103963413</v>
      </c>
      <c r="G437" s="181"/>
      <c r="H437" s="182"/>
      <c r="I437" s="182"/>
      <c r="J437" s="164"/>
      <c r="K437" s="183"/>
      <c r="L437" s="164"/>
      <c r="M437" s="184"/>
      <c r="N437" s="181"/>
      <c r="O437" s="181"/>
      <c r="P437" s="181"/>
    </row>
    <row r="438" spans="1:16" s="185" customFormat="1" ht="12.75" customHeight="1" x14ac:dyDescent="0.2">
      <c r="A438" s="163">
        <v>853</v>
      </c>
      <c r="B438" s="160" t="s">
        <v>569</v>
      </c>
      <c r="C438" s="163">
        <v>1</v>
      </c>
      <c r="D438" s="178">
        <v>1.056</v>
      </c>
      <c r="E438" s="179">
        <v>9</v>
      </c>
      <c r="F438" s="180">
        <v>17553.072036893205</v>
      </c>
      <c r="G438" s="181"/>
      <c r="H438" s="182"/>
      <c r="I438" s="182"/>
      <c r="J438" s="164"/>
      <c r="K438" s="183"/>
      <c r="L438" s="164"/>
      <c r="M438" s="184"/>
      <c r="N438" s="181"/>
      <c r="O438" s="181"/>
      <c r="P438" s="181"/>
    </row>
    <row r="439" spans="1:16" s="185" customFormat="1" ht="12.75" customHeight="1" x14ac:dyDescent="0.2">
      <c r="A439" s="163">
        <v>855</v>
      </c>
      <c r="B439" s="160" t="s">
        <v>570</v>
      </c>
      <c r="C439" s="163">
        <v>1</v>
      </c>
      <c r="D439" s="178">
        <v>1</v>
      </c>
      <c r="E439" s="179">
        <v>5</v>
      </c>
      <c r="F439" s="180">
        <v>16060.816148796501</v>
      </c>
      <c r="G439" s="181"/>
      <c r="H439" s="182"/>
      <c r="I439" s="182"/>
      <c r="J439" s="164"/>
      <c r="K439" s="183"/>
      <c r="L439" s="164"/>
      <c r="M439" s="184"/>
      <c r="N439" s="181"/>
      <c r="O439" s="181"/>
      <c r="P439" s="181"/>
    </row>
    <row r="440" spans="1:16" s="185" customFormat="1" ht="12.75" customHeight="1" x14ac:dyDescent="0.2">
      <c r="A440" s="163">
        <v>860</v>
      </c>
      <c r="B440" s="160" t="s">
        <v>571</v>
      </c>
      <c r="C440" s="163">
        <v>1</v>
      </c>
      <c r="D440" s="178">
        <v>1</v>
      </c>
      <c r="E440" s="179">
        <v>9</v>
      </c>
      <c r="F440" s="180">
        <v>16884.850261780102</v>
      </c>
      <c r="G440" s="181"/>
      <c r="H440" s="182"/>
      <c r="I440" s="182"/>
      <c r="J440" s="164"/>
      <c r="K440" s="183"/>
      <c r="L440" s="164"/>
      <c r="M440" s="184"/>
      <c r="N440" s="181"/>
      <c r="O440" s="181"/>
      <c r="P440" s="181"/>
    </row>
    <row r="441" spans="1:16" s="185" customFormat="1" ht="12.75" customHeight="1" x14ac:dyDescent="0.2">
      <c r="A441" s="163">
        <v>871</v>
      </c>
      <c r="B441" s="160" t="s">
        <v>572</v>
      </c>
      <c r="C441" s="163">
        <v>1</v>
      </c>
      <c r="D441" s="178">
        <v>1.012</v>
      </c>
      <c r="E441" s="179">
        <v>4</v>
      </c>
      <c r="F441" s="180">
        <v>15945.454680747944</v>
      </c>
      <c r="G441" s="181"/>
      <c r="H441" s="182"/>
      <c r="I441" s="182"/>
      <c r="J441" s="164"/>
      <c r="K441" s="183"/>
      <c r="L441" s="164"/>
      <c r="M441" s="184"/>
      <c r="N441" s="181"/>
      <c r="O441" s="181"/>
      <c r="P441" s="181"/>
    </row>
    <row r="442" spans="1:16" s="185" customFormat="1" ht="12.75" customHeight="1" x14ac:dyDescent="0.2">
      <c r="A442" s="163">
        <v>872</v>
      </c>
      <c r="B442" s="160" t="s">
        <v>573</v>
      </c>
      <c r="C442" s="163">
        <v>1</v>
      </c>
      <c r="D442" s="178">
        <v>1</v>
      </c>
      <c r="E442" s="179">
        <v>9</v>
      </c>
      <c r="F442" s="180">
        <v>16812.251630218689</v>
      </c>
      <c r="G442" s="181"/>
      <c r="H442" s="182"/>
      <c r="I442" s="182"/>
      <c r="J442" s="164"/>
      <c r="K442" s="183"/>
      <c r="L442" s="164"/>
      <c r="M442" s="184"/>
      <c r="N442" s="181"/>
      <c r="O442" s="181"/>
      <c r="P442" s="181"/>
    </row>
    <row r="443" spans="1:16" s="185" customFormat="1" ht="12.75" customHeight="1" x14ac:dyDescent="0.2">
      <c r="A443" s="163">
        <v>873</v>
      </c>
      <c r="B443" s="160" t="s">
        <v>286</v>
      </c>
      <c r="C443" s="163">
        <v>1</v>
      </c>
      <c r="D443" s="178">
        <v>1.0309999999999999</v>
      </c>
      <c r="E443" s="179">
        <v>7</v>
      </c>
      <c r="F443" s="180">
        <v>16770.595609686985</v>
      </c>
      <c r="G443" s="181"/>
      <c r="H443" s="182"/>
      <c r="I443" s="182"/>
      <c r="J443" s="164"/>
      <c r="K443" s="183"/>
      <c r="L443" s="164"/>
      <c r="M443" s="184"/>
      <c r="N443" s="181"/>
      <c r="O443" s="181"/>
      <c r="P443" s="181"/>
    </row>
    <row r="444" spans="1:16" s="185" customFormat="1" ht="12.75" customHeight="1" x14ac:dyDescent="0.2">
      <c r="A444" s="163">
        <v>876</v>
      </c>
      <c r="B444" s="160" t="s">
        <v>574</v>
      </c>
      <c r="C444" s="163">
        <v>1</v>
      </c>
      <c r="D444" s="178">
        <v>1</v>
      </c>
      <c r="E444" s="179">
        <v>6</v>
      </c>
      <c r="F444" s="180">
        <v>16221.140765217391</v>
      </c>
      <c r="G444" s="181"/>
      <c r="H444" s="182"/>
      <c r="I444" s="182"/>
      <c r="J444" s="164"/>
      <c r="K444" s="183"/>
      <c r="L444" s="164"/>
      <c r="M444" s="184"/>
      <c r="N444" s="181"/>
      <c r="O444" s="181"/>
      <c r="P444" s="181"/>
    </row>
    <row r="445" spans="1:16" s="185" customFormat="1" ht="12.75" customHeight="1" x14ac:dyDescent="0.2">
      <c r="A445" s="163">
        <v>878</v>
      </c>
      <c r="B445" s="160" t="s">
        <v>575</v>
      </c>
      <c r="C445" s="163">
        <v>1</v>
      </c>
      <c r="D445" s="178">
        <v>1.0529999999999999</v>
      </c>
      <c r="E445" s="179">
        <v>6</v>
      </c>
      <c r="F445" s="180">
        <v>16842.003620437103</v>
      </c>
      <c r="G445" s="181"/>
      <c r="H445" s="182"/>
      <c r="I445" s="182"/>
      <c r="J445" s="164"/>
      <c r="K445" s="183"/>
      <c r="L445" s="164"/>
      <c r="M445" s="184"/>
      <c r="N445" s="181"/>
      <c r="O445" s="181"/>
      <c r="P445" s="181"/>
    </row>
    <row r="446" spans="1:16" s="185" customFormat="1" ht="12.75" customHeight="1" x14ac:dyDescent="0.2">
      <c r="A446" s="163">
        <v>879</v>
      </c>
      <c r="B446" s="160" t="s">
        <v>576</v>
      </c>
      <c r="C446" s="163">
        <v>1</v>
      </c>
      <c r="D446" s="178">
        <v>1</v>
      </c>
      <c r="E446" s="179">
        <v>6</v>
      </c>
      <c r="F446" s="180">
        <v>16186.510811518321</v>
      </c>
      <c r="G446" s="181"/>
      <c r="H446" s="182"/>
      <c r="I446" s="182"/>
      <c r="J446" s="164"/>
      <c r="K446" s="183"/>
      <c r="L446" s="164"/>
      <c r="M446" s="184"/>
      <c r="N446" s="181"/>
      <c r="O446" s="181"/>
      <c r="P446" s="181"/>
    </row>
    <row r="447" spans="1:16" s="185" customFormat="1" ht="12.75" customHeight="1" x14ac:dyDescent="0.2">
      <c r="A447" s="163">
        <v>885</v>
      </c>
      <c r="B447" s="160" t="s">
        <v>577</v>
      </c>
      <c r="C447" s="163">
        <v>1</v>
      </c>
      <c r="D447" s="178">
        <v>1</v>
      </c>
      <c r="E447" s="179">
        <v>8</v>
      </c>
      <c r="F447" s="180">
        <v>16547.238331970566</v>
      </c>
      <c r="G447" s="181"/>
      <c r="H447" s="182"/>
      <c r="I447" s="182"/>
      <c r="J447" s="164"/>
      <c r="K447" s="183"/>
      <c r="L447" s="164"/>
      <c r="M447" s="184"/>
      <c r="N447" s="181"/>
      <c r="O447" s="181"/>
      <c r="P447" s="181"/>
    </row>
    <row r="448" spans="1:16" s="185" customFormat="1" ht="12.75" customHeight="1" x14ac:dyDescent="0.2">
      <c r="A448" s="163">
        <v>910</v>
      </c>
      <c r="B448" s="160" t="s">
        <v>578</v>
      </c>
      <c r="C448" s="163">
        <v>1</v>
      </c>
      <c r="D448" s="178">
        <v>1</v>
      </c>
      <c r="E448" s="179">
        <v>6</v>
      </c>
      <c r="F448" s="180">
        <v>16124.596683804628</v>
      </c>
      <c r="G448" s="181"/>
      <c r="H448" s="182"/>
      <c r="I448" s="182"/>
      <c r="J448" s="164"/>
      <c r="K448" s="183"/>
      <c r="L448" s="164"/>
      <c r="M448" s="184"/>
      <c r="N448" s="181"/>
      <c r="O448" s="181"/>
      <c r="P448" s="181"/>
    </row>
    <row r="449" spans="1:16" ht="12.75" customHeight="1" x14ac:dyDescent="0.2">
      <c r="A449" s="163">
        <v>915</v>
      </c>
      <c r="B449" s="160" t="s">
        <v>579</v>
      </c>
      <c r="C449" s="163">
        <v>1</v>
      </c>
      <c r="D449" s="178">
        <v>1.0429999999999999</v>
      </c>
      <c r="E449" s="179">
        <v>8</v>
      </c>
      <c r="F449" s="180">
        <v>17088.268382669034</v>
      </c>
      <c r="G449" s="181"/>
      <c r="H449" s="182"/>
      <c r="I449" s="182"/>
      <c r="K449" s="183"/>
      <c r="M449" s="184"/>
      <c r="N449" s="181"/>
      <c r="O449" s="181"/>
    </row>
    <row r="450" spans="1:16" ht="12.75" customHeight="1" x14ac:dyDescent="0.2">
      <c r="A450" s="196">
        <v>999</v>
      </c>
      <c r="B450" s="197" t="s">
        <v>621</v>
      </c>
      <c r="C450" s="198" t="s">
        <v>369</v>
      </c>
      <c r="D450" s="199">
        <f>SUM(D10:D449)/COUNTIF(D10:D449,"&gt;0")</f>
        <v>1.0130454545454544</v>
      </c>
      <c r="E450" s="198" t="s">
        <v>369</v>
      </c>
      <c r="F450" s="200">
        <f>SUM(F10:F449)/COUNTIF(F10:F449,"&gt;0")</f>
        <v>11626.12910616615</v>
      </c>
    </row>
    <row r="451" spans="1:16" s="189" customFormat="1" ht="12.75" customHeight="1" x14ac:dyDescent="0.2">
      <c r="A451" s="188"/>
      <c r="C451" s="188"/>
      <c r="D451" s="188"/>
      <c r="E451" s="188"/>
      <c r="F451" s="188"/>
      <c r="G451" s="188"/>
      <c r="H451" s="164"/>
      <c r="I451" s="164"/>
      <c r="J451" s="201"/>
      <c r="K451" s="201"/>
      <c r="L451" s="201"/>
      <c r="M451" s="201"/>
      <c r="N451" s="188"/>
      <c r="O451" s="188"/>
      <c r="P451" s="188"/>
    </row>
    <row r="60000" spans="1:1" ht="12.75" customHeight="1" x14ac:dyDescent="0.2">
      <c r="A60000" s="163" t="s">
        <v>622</v>
      </c>
    </row>
    <row r="60001" spans="1:1" ht="12.75" customHeight="1" x14ac:dyDescent="0.2">
      <c r="A60001" s="163" t="s">
        <v>623</v>
      </c>
    </row>
  </sheetData>
  <autoFilter ref="A9:G450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3"/>
  <sheetViews>
    <sheetView showGridLines="0" zoomScale="90" zoomScaleNormal="90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5" x14ac:dyDescent="0.25"/>
  <cols>
    <col min="1" max="1" width="6.5703125" customWidth="1"/>
    <col min="2" max="2" width="13.5703125" customWidth="1"/>
    <col min="3" max="3" width="35.42578125" customWidth="1"/>
    <col min="4" max="4" width="8" customWidth="1"/>
    <col min="5" max="5" width="16.85546875" customWidth="1"/>
    <col min="6" max="6" width="8.28515625" customWidth="1"/>
    <col min="7" max="7" width="22.7109375" customWidth="1"/>
    <col min="10" max="10" width="1" customWidth="1"/>
    <col min="11" max="12" width="13.28515625" customWidth="1"/>
  </cols>
  <sheetData>
    <row r="1" spans="1:13" ht="28.5" x14ac:dyDescent="0.25">
      <c r="A1" s="1" t="s">
        <v>0</v>
      </c>
      <c r="B1" s="2"/>
      <c r="C1" s="3"/>
      <c r="D1" s="2"/>
      <c r="E1" s="2"/>
      <c r="F1" s="2"/>
      <c r="G1" s="3"/>
      <c r="H1" s="3"/>
      <c r="I1" s="3"/>
      <c r="J1" s="3"/>
      <c r="K1" s="3"/>
      <c r="L1" s="3"/>
    </row>
    <row r="2" spans="1:13" ht="21" x14ac:dyDescent="0.25">
      <c r="A2" s="54" t="s">
        <v>370</v>
      </c>
      <c r="B2" s="2"/>
      <c r="C2" s="3"/>
      <c r="D2" s="2"/>
      <c r="E2" s="2"/>
      <c r="F2" s="2"/>
      <c r="G2" s="3"/>
      <c r="H2" s="3"/>
      <c r="I2" s="3"/>
      <c r="J2" s="3"/>
      <c r="K2" s="3"/>
      <c r="L2" s="3"/>
    </row>
    <row r="3" spans="1:13" ht="21" x14ac:dyDescent="0.25">
      <c r="A3" s="4" t="s">
        <v>1</v>
      </c>
      <c r="B3" s="5"/>
      <c r="C3" s="6"/>
      <c r="D3" s="5"/>
      <c r="E3" s="5"/>
      <c r="F3" s="5"/>
      <c r="G3" s="6"/>
      <c r="H3" s="6"/>
      <c r="I3" s="6"/>
      <c r="J3" s="6"/>
      <c r="K3" s="6"/>
      <c r="L3" s="6"/>
    </row>
    <row r="4" spans="1:13" x14ac:dyDescent="0.25">
      <c r="A4" s="3" t="s">
        <v>2</v>
      </c>
      <c r="B4" s="2"/>
      <c r="C4" s="3"/>
      <c r="D4" s="2"/>
      <c r="E4" s="2"/>
      <c r="F4" s="2"/>
      <c r="G4" s="3"/>
      <c r="H4" s="3"/>
      <c r="I4" s="3"/>
      <c r="J4" s="3"/>
      <c r="K4" s="3"/>
      <c r="L4" s="3"/>
    </row>
    <row r="5" spans="1:13" x14ac:dyDescent="0.25">
      <c r="A5" s="3" t="s">
        <v>3</v>
      </c>
      <c r="B5" s="2"/>
      <c r="C5" s="3"/>
      <c r="D5" s="2"/>
      <c r="E5" s="2"/>
      <c r="F5" s="2"/>
      <c r="G5" s="3"/>
      <c r="H5" s="3"/>
      <c r="I5" s="3"/>
      <c r="J5" s="3"/>
      <c r="K5" s="3"/>
      <c r="L5" s="3"/>
    </row>
    <row r="6" spans="1:13" x14ac:dyDescent="0.25">
      <c r="A6" s="3"/>
      <c r="B6" s="2"/>
      <c r="C6" s="3"/>
      <c r="D6" s="2"/>
      <c r="E6" s="2"/>
      <c r="F6" s="2"/>
      <c r="G6" s="3"/>
      <c r="H6" s="3"/>
      <c r="I6" s="3"/>
      <c r="J6" s="3"/>
      <c r="K6" s="3"/>
      <c r="L6" s="3"/>
    </row>
    <row r="7" spans="1:13" x14ac:dyDescent="0.25">
      <c r="A7" s="3"/>
      <c r="B7" s="2"/>
      <c r="C7" s="3"/>
      <c r="D7" s="2"/>
      <c r="E7" s="2"/>
      <c r="F7" s="2"/>
      <c r="G7" s="3"/>
      <c r="H7" s="3"/>
      <c r="I7" s="3"/>
      <c r="J7" s="3"/>
      <c r="K7" s="3"/>
      <c r="L7" s="3"/>
    </row>
    <row r="8" spans="1:13" ht="75" x14ac:dyDescent="0.25">
      <c r="A8" s="7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9" t="s">
        <v>11</v>
      </c>
      <c r="I8" s="10" t="s">
        <v>12</v>
      </c>
      <c r="J8" s="2"/>
      <c r="K8" s="11" t="s">
        <v>13</v>
      </c>
      <c r="L8" s="11" t="s">
        <v>14</v>
      </c>
    </row>
    <row r="9" spans="1:13" x14ac:dyDescent="0.25">
      <c r="A9" s="12" t="s">
        <v>15</v>
      </c>
      <c r="B9" s="13" t="s">
        <v>15</v>
      </c>
      <c r="C9" s="13" t="s">
        <v>15</v>
      </c>
      <c r="D9" s="13" t="s">
        <v>15</v>
      </c>
      <c r="E9" s="13" t="s">
        <v>15</v>
      </c>
      <c r="F9" s="13" t="s">
        <v>15</v>
      </c>
      <c r="G9" s="13" t="s">
        <v>15</v>
      </c>
      <c r="H9" s="13" t="s">
        <v>15</v>
      </c>
      <c r="I9" s="14" t="s">
        <v>15</v>
      </c>
      <c r="J9" s="2" t="s">
        <v>15</v>
      </c>
      <c r="K9" s="15" t="s">
        <v>15</v>
      </c>
      <c r="L9" s="15" t="s">
        <v>15</v>
      </c>
      <c r="M9" t="s">
        <v>15</v>
      </c>
    </row>
    <row r="10" spans="1:13" x14ac:dyDescent="0.25">
      <c r="A10" s="2">
        <v>409</v>
      </c>
      <c r="B10" s="2">
        <v>409201072</v>
      </c>
      <c r="C10" s="3" t="s">
        <v>16</v>
      </c>
      <c r="D10" s="2">
        <v>201</v>
      </c>
      <c r="E10" s="16" t="s">
        <v>17</v>
      </c>
      <c r="F10" s="2">
        <v>72</v>
      </c>
      <c r="G10" s="3" t="s">
        <v>18</v>
      </c>
      <c r="H10" s="17">
        <v>10714</v>
      </c>
      <c r="I10" s="17">
        <v>893</v>
      </c>
      <c r="J10" s="3"/>
      <c r="K10" s="17">
        <v>289.04864122271647</v>
      </c>
      <c r="L10" s="17">
        <v>2179.2508552679392</v>
      </c>
    </row>
    <row r="11" spans="1:13" x14ac:dyDescent="0.25">
      <c r="A11" s="2">
        <v>409</v>
      </c>
      <c r="B11" s="2">
        <v>409201094</v>
      </c>
      <c r="C11" s="3" t="s">
        <v>16</v>
      </c>
      <c r="D11" s="2">
        <v>201</v>
      </c>
      <c r="E11" s="16" t="s">
        <v>17</v>
      </c>
      <c r="F11" s="2">
        <v>94</v>
      </c>
      <c r="G11" s="3" t="s">
        <v>19</v>
      </c>
      <c r="H11" s="17">
        <v>12703</v>
      </c>
      <c r="I11" s="17">
        <v>893</v>
      </c>
      <c r="J11" s="3"/>
      <c r="K11" s="17">
        <v>348.96820355669843</v>
      </c>
      <c r="L11" s="17">
        <v>1827.0662336646383</v>
      </c>
    </row>
    <row r="12" spans="1:13" x14ac:dyDescent="0.25">
      <c r="A12" s="2">
        <v>409</v>
      </c>
      <c r="B12" s="2">
        <v>409201201</v>
      </c>
      <c r="C12" s="3" t="s">
        <v>16</v>
      </c>
      <c r="D12" s="2">
        <v>201</v>
      </c>
      <c r="E12" s="16" t="s">
        <v>17</v>
      </c>
      <c r="F12" s="2">
        <v>201</v>
      </c>
      <c r="G12" s="3" t="s">
        <v>17</v>
      </c>
      <c r="H12" s="17">
        <v>11615</v>
      </c>
      <c r="I12" s="17">
        <v>893</v>
      </c>
      <c r="J12" s="3"/>
      <c r="K12" s="17">
        <v>0</v>
      </c>
      <c r="L12" s="17">
        <v>639.21709967712013</v>
      </c>
    </row>
    <row r="13" spans="1:13" x14ac:dyDescent="0.25">
      <c r="A13" s="2">
        <v>409</v>
      </c>
      <c r="B13" s="2">
        <v>409201331</v>
      </c>
      <c r="C13" s="3" t="s">
        <v>16</v>
      </c>
      <c r="D13" s="2">
        <v>201</v>
      </c>
      <c r="E13" s="16" t="s">
        <v>17</v>
      </c>
      <c r="F13" s="2">
        <v>331</v>
      </c>
      <c r="G13" s="3" t="s">
        <v>20</v>
      </c>
      <c r="H13" s="17">
        <v>8551</v>
      </c>
      <c r="I13" s="17">
        <v>893</v>
      </c>
      <c r="J13" s="3"/>
      <c r="K13" s="17">
        <v>155.82639751924944</v>
      </c>
      <c r="L13" s="17">
        <v>2564.8541188475556</v>
      </c>
    </row>
    <row r="14" spans="1:13" x14ac:dyDescent="0.25">
      <c r="A14" s="2">
        <v>410</v>
      </c>
      <c r="B14" s="2">
        <v>410035035</v>
      </c>
      <c r="C14" s="3" t="s">
        <v>21</v>
      </c>
      <c r="D14" s="2">
        <v>35</v>
      </c>
      <c r="E14" s="16" t="s">
        <v>22</v>
      </c>
      <c r="F14" s="2">
        <v>35</v>
      </c>
      <c r="G14" s="3" t="s">
        <v>22</v>
      </c>
      <c r="H14" s="17">
        <v>12400</v>
      </c>
      <c r="I14" s="17">
        <v>893</v>
      </c>
      <c r="J14" s="3"/>
      <c r="K14" s="17">
        <v>1204.4101367269122</v>
      </c>
      <c r="L14" s="17">
        <v>3664.2140558205101</v>
      </c>
    </row>
    <row r="15" spans="1:13" x14ac:dyDescent="0.25">
      <c r="A15" s="2">
        <v>410</v>
      </c>
      <c r="B15" s="2">
        <v>410035057</v>
      </c>
      <c r="C15" s="3" t="s">
        <v>21</v>
      </c>
      <c r="D15" s="2">
        <v>35</v>
      </c>
      <c r="E15" s="16" t="s">
        <v>22</v>
      </c>
      <c r="F15" s="2">
        <v>57</v>
      </c>
      <c r="G15" s="3" t="s">
        <v>23</v>
      </c>
      <c r="H15" s="17">
        <v>12628</v>
      </c>
      <c r="I15" s="17">
        <v>893</v>
      </c>
      <c r="J15" s="3"/>
      <c r="K15" s="17">
        <v>0</v>
      </c>
      <c r="L15" s="17">
        <v>665.32645306659288</v>
      </c>
    </row>
    <row r="16" spans="1:13" x14ac:dyDescent="0.25">
      <c r="A16" s="2">
        <v>410</v>
      </c>
      <c r="B16" s="2">
        <v>410035071</v>
      </c>
      <c r="C16" s="3" t="s">
        <v>21</v>
      </c>
      <c r="D16" s="2">
        <v>35</v>
      </c>
      <c r="E16" s="16" t="s">
        <v>22</v>
      </c>
      <c r="F16" s="2">
        <v>71</v>
      </c>
      <c r="G16" s="3" t="s">
        <v>24</v>
      </c>
      <c r="H16" s="17">
        <v>13177</v>
      </c>
      <c r="I16" s="17">
        <v>893</v>
      </c>
      <c r="J16" s="3"/>
      <c r="K16" s="17">
        <v>3341.7497757439451</v>
      </c>
      <c r="L16" s="17">
        <v>5231.7539949383427</v>
      </c>
    </row>
    <row r="17" spans="1:12" x14ac:dyDescent="0.25">
      <c r="A17" s="2">
        <v>410</v>
      </c>
      <c r="B17" s="2">
        <v>410035093</v>
      </c>
      <c r="C17" s="3" t="s">
        <v>21</v>
      </c>
      <c r="D17" s="2">
        <v>35</v>
      </c>
      <c r="E17" s="16" t="s">
        <v>22</v>
      </c>
      <c r="F17" s="2">
        <v>93</v>
      </c>
      <c r="G17" s="3" t="s">
        <v>25</v>
      </c>
      <c r="H17" s="17">
        <v>11561</v>
      </c>
      <c r="I17" s="17">
        <v>893</v>
      </c>
      <c r="J17" s="3"/>
      <c r="K17" s="17">
        <v>0</v>
      </c>
      <c r="L17" s="17">
        <v>514.38548975780759</v>
      </c>
    </row>
    <row r="18" spans="1:12" x14ac:dyDescent="0.25">
      <c r="A18" s="2">
        <v>410</v>
      </c>
      <c r="B18" s="2">
        <v>410035155</v>
      </c>
      <c r="C18" s="3" t="s">
        <v>21</v>
      </c>
      <c r="D18" s="2">
        <v>35</v>
      </c>
      <c r="E18" s="16" t="s">
        <v>22</v>
      </c>
      <c r="F18" s="2">
        <v>155</v>
      </c>
      <c r="G18" s="3" t="s">
        <v>26</v>
      </c>
      <c r="H18" s="17">
        <v>10755</v>
      </c>
      <c r="I18" s="17">
        <v>893</v>
      </c>
      <c r="J18" s="3"/>
      <c r="K18" s="17">
        <v>6503.7788549249453</v>
      </c>
      <c r="L18" s="17">
        <v>7702.1988471451514</v>
      </c>
    </row>
    <row r="19" spans="1:12" x14ac:dyDescent="0.25">
      <c r="A19" s="2">
        <v>410</v>
      </c>
      <c r="B19" s="2">
        <v>410035163</v>
      </c>
      <c r="C19" s="3" t="s">
        <v>21</v>
      </c>
      <c r="D19" s="2">
        <v>35</v>
      </c>
      <c r="E19" s="16" t="s">
        <v>22</v>
      </c>
      <c r="F19" s="2">
        <v>163</v>
      </c>
      <c r="G19" s="3" t="s">
        <v>27</v>
      </c>
      <c r="H19" s="17">
        <v>10755</v>
      </c>
      <c r="I19" s="17">
        <v>893</v>
      </c>
      <c r="J19" s="3"/>
      <c r="K19" s="17">
        <v>0</v>
      </c>
      <c r="L19" s="17">
        <v>682.92254998711542</v>
      </c>
    </row>
    <row r="20" spans="1:12" x14ac:dyDescent="0.25">
      <c r="A20" s="2">
        <v>410</v>
      </c>
      <c r="B20" s="2">
        <v>410035165</v>
      </c>
      <c r="C20" s="3" t="s">
        <v>21</v>
      </c>
      <c r="D20" s="2">
        <v>35</v>
      </c>
      <c r="E20" s="16" t="s">
        <v>22</v>
      </c>
      <c r="F20" s="2">
        <v>165</v>
      </c>
      <c r="G20" s="3" t="s">
        <v>28</v>
      </c>
      <c r="H20" s="17">
        <v>10141</v>
      </c>
      <c r="I20" s="17">
        <v>893</v>
      </c>
      <c r="J20" s="3"/>
      <c r="K20" s="17">
        <v>0</v>
      </c>
      <c r="L20" s="17">
        <v>829.25356409712003</v>
      </c>
    </row>
    <row r="21" spans="1:12" x14ac:dyDescent="0.25">
      <c r="A21" s="2">
        <v>410</v>
      </c>
      <c r="B21" s="2">
        <v>410035176</v>
      </c>
      <c r="C21" s="3" t="s">
        <v>21</v>
      </c>
      <c r="D21" s="2">
        <v>35</v>
      </c>
      <c r="E21" s="16" t="s">
        <v>22</v>
      </c>
      <c r="F21" s="2">
        <v>176</v>
      </c>
      <c r="G21" s="3" t="s">
        <v>29</v>
      </c>
      <c r="H21" s="17">
        <v>15021</v>
      </c>
      <c r="I21" s="17">
        <v>893</v>
      </c>
      <c r="J21" s="3"/>
      <c r="K21" s="17">
        <v>1922.5708419500625</v>
      </c>
      <c r="L21" s="17">
        <v>4892.0198018499759</v>
      </c>
    </row>
    <row r="22" spans="1:12" x14ac:dyDescent="0.25">
      <c r="A22" s="2">
        <v>410</v>
      </c>
      <c r="B22" s="2">
        <v>410035248</v>
      </c>
      <c r="C22" s="3" t="s">
        <v>21</v>
      </c>
      <c r="D22" s="2">
        <v>35</v>
      </c>
      <c r="E22" s="16" t="s">
        <v>22</v>
      </c>
      <c r="F22" s="2">
        <v>248</v>
      </c>
      <c r="G22" s="3" t="s">
        <v>30</v>
      </c>
      <c r="H22" s="17">
        <v>11373</v>
      </c>
      <c r="I22" s="17">
        <v>893</v>
      </c>
      <c r="J22" s="3"/>
      <c r="K22" s="17">
        <v>0</v>
      </c>
      <c r="L22" s="17">
        <v>1233.8135958248931</v>
      </c>
    </row>
    <row r="23" spans="1:12" x14ac:dyDescent="0.25">
      <c r="A23" s="2">
        <v>410</v>
      </c>
      <c r="B23" s="2">
        <v>410035262</v>
      </c>
      <c r="C23" s="3" t="s">
        <v>21</v>
      </c>
      <c r="D23" s="2">
        <v>35</v>
      </c>
      <c r="E23" s="16" t="s">
        <v>22</v>
      </c>
      <c r="F23" s="2">
        <v>262</v>
      </c>
      <c r="G23" s="3" t="s">
        <v>31</v>
      </c>
      <c r="H23" s="17">
        <v>11520</v>
      </c>
      <c r="I23" s="17">
        <v>893</v>
      </c>
      <c r="J23" s="3"/>
      <c r="K23" s="17">
        <v>1461.8283064286188</v>
      </c>
      <c r="L23" s="17">
        <v>4291.0714687036743</v>
      </c>
    </row>
    <row r="24" spans="1:12" x14ac:dyDescent="0.25">
      <c r="A24" s="2">
        <v>410</v>
      </c>
      <c r="B24" s="2">
        <v>410035308</v>
      </c>
      <c r="C24" s="3" t="s">
        <v>21</v>
      </c>
      <c r="D24" s="2">
        <v>35</v>
      </c>
      <c r="E24" s="16" t="s">
        <v>22</v>
      </c>
      <c r="F24" s="2">
        <v>308</v>
      </c>
      <c r="G24" s="3" t="s">
        <v>32</v>
      </c>
      <c r="H24" s="17">
        <v>15021</v>
      </c>
      <c r="I24" s="17">
        <v>893</v>
      </c>
      <c r="J24" s="3"/>
      <c r="K24" s="17">
        <v>7423.7129520257731</v>
      </c>
      <c r="L24" s="17">
        <v>9717.7477544473622</v>
      </c>
    </row>
    <row r="25" spans="1:12" x14ac:dyDescent="0.25">
      <c r="A25" s="2">
        <v>410</v>
      </c>
      <c r="B25" s="2">
        <v>410035346</v>
      </c>
      <c r="C25" s="3" t="s">
        <v>21</v>
      </c>
      <c r="D25" s="2">
        <v>35</v>
      </c>
      <c r="E25" s="16" t="s">
        <v>22</v>
      </c>
      <c r="F25" s="2">
        <v>346</v>
      </c>
      <c r="G25" s="3" t="s">
        <v>33</v>
      </c>
      <c r="H25" s="17">
        <v>11813</v>
      </c>
      <c r="I25" s="17">
        <v>893</v>
      </c>
      <c r="J25" s="3"/>
      <c r="K25" s="17">
        <v>229.03650017547807</v>
      </c>
      <c r="L25" s="17">
        <v>2301.7985386358268</v>
      </c>
    </row>
    <row r="26" spans="1:12" x14ac:dyDescent="0.25">
      <c r="A26" s="2">
        <v>410</v>
      </c>
      <c r="B26" s="2">
        <v>410057035</v>
      </c>
      <c r="C26" s="3" t="s">
        <v>21</v>
      </c>
      <c r="D26" s="2">
        <v>57</v>
      </c>
      <c r="E26" s="16" t="s">
        <v>23</v>
      </c>
      <c r="F26" s="2">
        <v>35</v>
      </c>
      <c r="G26" s="3" t="s">
        <v>22</v>
      </c>
      <c r="H26" s="17">
        <v>12857</v>
      </c>
      <c r="I26" s="17">
        <v>893</v>
      </c>
      <c r="J26" s="3"/>
      <c r="K26" s="17">
        <v>1248.7984780562838</v>
      </c>
      <c r="L26" s="17">
        <v>3799.2580738455072</v>
      </c>
    </row>
    <row r="27" spans="1:12" x14ac:dyDescent="0.25">
      <c r="A27" s="2">
        <v>410</v>
      </c>
      <c r="B27" s="2">
        <v>410057057</v>
      </c>
      <c r="C27" s="3" t="s">
        <v>21</v>
      </c>
      <c r="D27" s="2">
        <v>57</v>
      </c>
      <c r="E27" s="16" t="s">
        <v>23</v>
      </c>
      <c r="F27" s="2">
        <v>57</v>
      </c>
      <c r="G27" s="3" t="s">
        <v>23</v>
      </c>
      <c r="H27" s="17">
        <v>11501</v>
      </c>
      <c r="I27" s="17">
        <v>893</v>
      </c>
      <c r="J27" s="3"/>
      <c r="K27" s="17">
        <v>0</v>
      </c>
      <c r="L27" s="17">
        <v>605.94864877406326</v>
      </c>
    </row>
    <row r="28" spans="1:12" x14ac:dyDescent="0.25">
      <c r="A28" s="2">
        <v>410</v>
      </c>
      <c r="B28" s="2">
        <v>410057093</v>
      </c>
      <c r="C28" s="3" t="s">
        <v>21</v>
      </c>
      <c r="D28" s="2">
        <v>57</v>
      </c>
      <c r="E28" s="16" t="s">
        <v>23</v>
      </c>
      <c r="F28" s="2">
        <v>93</v>
      </c>
      <c r="G28" s="3" t="s">
        <v>25</v>
      </c>
      <c r="H28" s="17">
        <v>13339</v>
      </c>
      <c r="I28" s="17">
        <v>893</v>
      </c>
      <c r="J28" s="3"/>
      <c r="K28" s="17">
        <v>0</v>
      </c>
      <c r="L28" s="17">
        <v>593.49433854159724</v>
      </c>
    </row>
    <row r="29" spans="1:12" x14ac:dyDescent="0.25">
      <c r="A29" s="2">
        <v>410</v>
      </c>
      <c r="B29" s="2">
        <v>410057163</v>
      </c>
      <c r="C29" s="3" t="s">
        <v>21</v>
      </c>
      <c r="D29" s="2">
        <v>57</v>
      </c>
      <c r="E29" s="16" t="s">
        <v>23</v>
      </c>
      <c r="F29" s="2">
        <v>163</v>
      </c>
      <c r="G29" s="3" t="s">
        <v>27</v>
      </c>
      <c r="H29" s="17">
        <v>10663</v>
      </c>
      <c r="I29" s="17">
        <v>893</v>
      </c>
      <c r="J29" s="3"/>
      <c r="K29" s="17">
        <v>0</v>
      </c>
      <c r="L29" s="17">
        <v>677.08072064273438</v>
      </c>
    </row>
    <row r="30" spans="1:12" x14ac:dyDescent="0.25">
      <c r="A30" s="2">
        <v>410</v>
      </c>
      <c r="B30" s="2">
        <v>410057176</v>
      </c>
      <c r="C30" s="3" t="s">
        <v>21</v>
      </c>
      <c r="D30" s="2">
        <v>57</v>
      </c>
      <c r="E30" s="16" t="s">
        <v>23</v>
      </c>
      <c r="F30" s="2">
        <v>176</v>
      </c>
      <c r="G30" s="3" t="s">
        <v>29</v>
      </c>
      <c r="H30" s="17">
        <v>12894</v>
      </c>
      <c r="I30" s="17">
        <v>893</v>
      </c>
      <c r="J30" s="3"/>
      <c r="K30" s="17">
        <v>1650.3314317358436</v>
      </c>
      <c r="L30" s="17">
        <v>4199.3011999902519</v>
      </c>
    </row>
    <row r="31" spans="1:12" x14ac:dyDescent="0.25">
      <c r="A31" s="2">
        <v>410</v>
      </c>
      <c r="B31" s="2">
        <v>410057248</v>
      </c>
      <c r="C31" s="3" t="s">
        <v>21</v>
      </c>
      <c r="D31" s="2">
        <v>57</v>
      </c>
      <c r="E31" s="16" t="s">
        <v>23</v>
      </c>
      <c r="F31" s="2">
        <v>248</v>
      </c>
      <c r="G31" s="3" t="s">
        <v>30</v>
      </c>
      <c r="H31" s="17">
        <v>8912</v>
      </c>
      <c r="I31" s="17">
        <v>893</v>
      </c>
      <c r="J31" s="3"/>
      <c r="K31" s="17">
        <v>0</v>
      </c>
      <c r="L31" s="17">
        <v>966.82904827147104</v>
      </c>
    </row>
    <row r="32" spans="1:12" x14ac:dyDescent="0.25">
      <c r="A32" s="2">
        <v>410</v>
      </c>
      <c r="B32" s="2">
        <v>410057262</v>
      </c>
      <c r="C32" s="3" t="s">
        <v>21</v>
      </c>
      <c r="D32" s="2">
        <v>57</v>
      </c>
      <c r="E32" s="16" t="s">
        <v>23</v>
      </c>
      <c r="F32" s="2">
        <v>262</v>
      </c>
      <c r="G32" s="3" t="s">
        <v>31</v>
      </c>
      <c r="H32" s="17">
        <v>8611</v>
      </c>
      <c r="I32" s="17">
        <v>893</v>
      </c>
      <c r="J32" s="3"/>
      <c r="K32" s="17">
        <v>1092.6912800917398</v>
      </c>
      <c r="L32" s="17">
        <v>3207.5014250874428</v>
      </c>
    </row>
    <row r="33" spans="1:12" x14ac:dyDescent="0.25">
      <c r="A33" s="2">
        <v>410</v>
      </c>
      <c r="B33" s="2">
        <v>410057308</v>
      </c>
      <c r="C33" s="3" t="s">
        <v>21</v>
      </c>
      <c r="D33" s="2">
        <v>57</v>
      </c>
      <c r="E33" s="16" t="s">
        <v>23</v>
      </c>
      <c r="F33" s="2">
        <v>308</v>
      </c>
      <c r="G33" s="3" t="s">
        <v>32</v>
      </c>
      <c r="H33" s="17">
        <v>12715</v>
      </c>
      <c r="I33" s="17">
        <v>893</v>
      </c>
      <c r="J33" s="3"/>
      <c r="K33" s="17">
        <v>6284.0363614278504</v>
      </c>
      <c r="L33" s="17">
        <v>8225.8945940881567</v>
      </c>
    </row>
    <row r="34" spans="1:12" x14ac:dyDescent="0.25">
      <c r="A34" s="2">
        <v>412</v>
      </c>
      <c r="B34" s="2">
        <v>412035035</v>
      </c>
      <c r="C34" s="3" t="s">
        <v>34</v>
      </c>
      <c r="D34" s="2">
        <v>35</v>
      </c>
      <c r="E34" s="16" t="s">
        <v>22</v>
      </c>
      <c r="F34" s="2">
        <v>35</v>
      </c>
      <c r="G34" s="3" t="s">
        <v>22</v>
      </c>
      <c r="H34" s="17">
        <v>12035</v>
      </c>
      <c r="I34" s="17">
        <v>893</v>
      </c>
      <c r="J34" s="3"/>
      <c r="K34" s="17">
        <v>1168.9577415732565</v>
      </c>
      <c r="L34" s="17">
        <v>3556.3561420806327</v>
      </c>
    </row>
    <row r="35" spans="1:12" x14ac:dyDescent="0.25">
      <c r="A35" s="2">
        <v>412</v>
      </c>
      <c r="B35" s="2">
        <v>412035044</v>
      </c>
      <c r="C35" s="3" t="s">
        <v>34</v>
      </c>
      <c r="D35" s="2">
        <v>35</v>
      </c>
      <c r="E35" s="16" t="s">
        <v>22</v>
      </c>
      <c r="F35" s="2">
        <v>44</v>
      </c>
      <c r="G35" s="3" t="s">
        <v>35</v>
      </c>
      <c r="H35" s="17">
        <v>9742</v>
      </c>
      <c r="I35" s="17">
        <v>893</v>
      </c>
      <c r="J35" s="3"/>
      <c r="K35" s="17">
        <v>0</v>
      </c>
      <c r="L35" s="17">
        <v>641.6859793971762</v>
      </c>
    </row>
    <row r="36" spans="1:12" x14ac:dyDescent="0.25">
      <c r="A36" s="2">
        <v>412</v>
      </c>
      <c r="B36" s="2">
        <v>412035046</v>
      </c>
      <c r="C36" s="3" t="s">
        <v>34</v>
      </c>
      <c r="D36" s="2">
        <v>35</v>
      </c>
      <c r="E36" s="16" t="s">
        <v>22</v>
      </c>
      <c r="F36" s="2">
        <v>46</v>
      </c>
      <c r="G36" s="3" t="s">
        <v>36</v>
      </c>
      <c r="H36" s="17">
        <v>11415</v>
      </c>
      <c r="I36" s="17">
        <v>893</v>
      </c>
      <c r="J36" s="3"/>
      <c r="K36" s="17">
        <v>6080.0279803221929</v>
      </c>
      <c r="L36" s="17">
        <v>8371.1888845022368</v>
      </c>
    </row>
    <row r="37" spans="1:12" x14ac:dyDescent="0.25">
      <c r="A37" s="2">
        <v>412</v>
      </c>
      <c r="B37" s="2">
        <v>412035057</v>
      </c>
      <c r="C37" s="3" t="s">
        <v>34</v>
      </c>
      <c r="D37" s="2">
        <v>35</v>
      </c>
      <c r="E37" s="16" t="s">
        <v>22</v>
      </c>
      <c r="F37" s="2">
        <v>57</v>
      </c>
      <c r="G37" s="3" t="s">
        <v>23</v>
      </c>
      <c r="H37" s="17">
        <v>15021</v>
      </c>
      <c r="I37" s="17">
        <v>893</v>
      </c>
      <c r="J37" s="3"/>
      <c r="K37" s="17">
        <v>0</v>
      </c>
      <c r="L37" s="17">
        <v>791.40549980307878</v>
      </c>
    </row>
    <row r="38" spans="1:12" x14ac:dyDescent="0.25">
      <c r="A38" s="2">
        <v>412</v>
      </c>
      <c r="B38" s="2">
        <v>412035073</v>
      </c>
      <c r="C38" s="3" t="s">
        <v>34</v>
      </c>
      <c r="D38" s="2">
        <v>35</v>
      </c>
      <c r="E38" s="16" t="s">
        <v>22</v>
      </c>
      <c r="F38" s="2">
        <v>73</v>
      </c>
      <c r="G38" s="3" t="s">
        <v>37</v>
      </c>
      <c r="H38" s="17">
        <v>15021</v>
      </c>
      <c r="I38" s="17">
        <v>893</v>
      </c>
      <c r="J38" s="3"/>
      <c r="K38" s="17">
        <v>6557.6129375267483</v>
      </c>
      <c r="L38" s="17">
        <v>10627.65195550321</v>
      </c>
    </row>
    <row r="39" spans="1:12" x14ac:dyDescent="0.25">
      <c r="A39" s="2">
        <v>412</v>
      </c>
      <c r="B39" s="2">
        <v>412035165</v>
      </c>
      <c r="C39" s="3" t="s">
        <v>34</v>
      </c>
      <c r="D39" s="2">
        <v>35</v>
      </c>
      <c r="E39" s="16" t="s">
        <v>22</v>
      </c>
      <c r="F39" s="2">
        <v>165</v>
      </c>
      <c r="G39" s="3" t="s">
        <v>28</v>
      </c>
      <c r="H39" s="17">
        <v>15021</v>
      </c>
      <c r="I39" s="17">
        <v>893</v>
      </c>
      <c r="J39" s="3"/>
      <c r="K39" s="17">
        <v>0</v>
      </c>
      <c r="L39" s="17">
        <v>1228.3027104134526</v>
      </c>
    </row>
    <row r="40" spans="1:12" x14ac:dyDescent="0.25">
      <c r="A40" s="2">
        <v>412</v>
      </c>
      <c r="B40" s="2">
        <v>412035189</v>
      </c>
      <c r="C40" s="3" t="s">
        <v>34</v>
      </c>
      <c r="D40" s="2">
        <v>35</v>
      </c>
      <c r="E40" s="16" t="s">
        <v>22</v>
      </c>
      <c r="F40" s="2">
        <v>189</v>
      </c>
      <c r="G40" s="3" t="s">
        <v>38</v>
      </c>
      <c r="H40" s="17">
        <v>9834</v>
      </c>
      <c r="I40" s="17">
        <v>893</v>
      </c>
      <c r="J40" s="3"/>
      <c r="K40" s="17">
        <v>1531.5006083147055</v>
      </c>
      <c r="L40" s="17">
        <v>3621.1207337492997</v>
      </c>
    </row>
    <row r="41" spans="1:12" x14ac:dyDescent="0.25">
      <c r="A41" s="2">
        <v>412</v>
      </c>
      <c r="B41" s="2">
        <v>412035198</v>
      </c>
      <c r="C41" s="3" t="s">
        <v>34</v>
      </c>
      <c r="D41" s="2">
        <v>35</v>
      </c>
      <c r="E41" s="16" t="s">
        <v>22</v>
      </c>
      <c r="F41" s="2">
        <v>198</v>
      </c>
      <c r="G41" s="3" t="s">
        <v>39</v>
      </c>
      <c r="H41" s="17">
        <v>13177</v>
      </c>
      <c r="I41" s="17">
        <v>893</v>
      </c>
      <c r="J41" s="3"/>
      <c r="K41" s="17">
        <v>2564.9896785911787</v>
      </c>
      <c r="L41" s="17">
        <v>4272.870123064673</v>
      </c>
    </row>
    <row r="42" spans="1:12" x14ac:dyDescent="0.25">
      <c r="A42" s="2">
        <v>412</v>
      </c>
      <c r="B42" s="2">
        <v>412035207</v>
      </c>
      <c r="C42" s="3" t="s">
        <v>34</v>
      </c>
      <c r="D42" s="2">
        <v>35</v>
      </c>
      <c r="E42" s="16" t="s">
        <v>22</v>
      </c>
      <c r="F42" s="2">
        <v>207</v>
      </c>
      <c r="G42" s="3" t="s">
        <v>40</v>
      </c>
      <c r="H42" s="17">
        <v>11415</v>
      </c>
      <c r="I42" s="17">
        <v>893</v>
      </c>
      <c r="J42" s="3"/>
      <c r="K42" s="17">
        <v>5012.5776077628689</v>
      </c>
      <c r="L42" s="17">
        <v>7662.61844488305</v>
      </c>
    </row>
    <row r="43" spans="1:12" x14ac:dyDescent="0.25">
      <c r="A43" s="2">
        <v>412</v>
      </c>
      <c r="B43" s="2">
        <v>412035212</v>
      </c>
      <c r="C43" s="3" t="s">
        <v>34</v>
      </c>
      <c r="D43" s="2">
        <v>35</v>
      </c>
      <c r="E43" s="16" t="s">
        <v>22</v>
      </c>
      <c r="F43" s="2">
        <v>212</v>
      </c>
      <c r="G43" s="3" t="s">
        <v>41</v>
      </c>
      <c r="H43" s="17">
        <v>15021</v>
      </c>
      <c r="I43" s="17">
        <v>893</v>
      </c>
      <c r="J43" s="3"/>
      <c r="K43" s="17">
        <v>754.72027018033623</v>
      </c>
      <c r="L43" s="17">
        <v>2101.2445906113426</v>
      </c>
    </row>
    <row r="44" spans="1:12" x14ac:dyDescent="0.25">
      <c r="A44" s="2">
        <v>412</v>
      </c>
      <c r="B44" s="2">
        <v>412035220</v>
      </c>
      <c r="C44" s="3" t="s">
        <v>34</v>
      </c>
      <c r="D44" s="2">
        <v>35</v>
      </c>
      <c r="E44" s="16" t="s">
        <v>22</v>
      </c>
      <c r="F44" s="2">
        <v>220</v>
      </c>
      <c r="G44" s="3" t="s">
        <v>42</v>
      </c>
      <c r="H44" s="17">
        <v>12888</v>
      </c>
      <c r="I44" s="17">
        <v>893</v>
      </c>
      <c r="J44" s="3"/>
      <c r="K44" s="17">
        <v>2455.311812439073</v>
      </c>
      <c r="L44" s="17">
        <v>4587.1651512430981</v>
      </c>
    </row>
    <row r="45" spans="1:12" x14ac:dyDescent="0.25">
      <c r="A45" s="2">
        <v>412</v>
      </c>
      <c r="B45" s="2">
        <v>412035244</v>
      </c>
      <c r="C45" s="3" t="s">
        <v>34</v>
      </c>
      <c r="D45" s="2">
        <v>35</v>
      </c>
      <c r="E45" s="16" t="s">
        <v>22</v>
      </c>
      <c r="F45" s="2">
        <v>244</v>
      </c>
      <c r="G45" s="3" t="s">
        <v>43</v>
      </c>
      <c r="H45" s="17">
        <v>11911</v>
      </c>
      <c r="I45" s="17">
        <v>893</v>
      </c>
      <c r="J45" s="3"/>
      <c r="K45" s="17">
        <v>872.84428786244098</v>
      </c>
      <c r="L45" s="17">
        <v>4142.1499122914356</v>
      </c>
    </row>
    <row r="46" spans="1:12" x14ac:dyDescent="0.25">
      <c r="A46" s="2">
        <v>412</v>
      </c>
      <c r="B46" s="2">
        <v>412035285</v>
      </c>
      <c r="C46" s="3" t="s">
        <v>34</v>
      </c>
      <c r="D46" s="2">
        <v>35</v>
      </c>
      <c r="E46" s="16" t="s">
        <v>22</v>
      </c>
      <c r="F46" s="2">
        <v>285</v>
      </c>
      <c r="G46" s="3" t="s">
        <v>44</v>
      </c>
      <c r="H46" s="17">
        <v>9755</v>
      </c>
      <c r="I46" s="17">
        <v>893</v>
      </c>
      <c r="J46" s="3"/>
      <c r="K46" s="17">
        <v>775.41867267677844</v>
      </c>
      <c r="L46" s="17">
        <v>2898.9105239277796</v>
      </c>
    </row>
    <row r="47" spans="1:12" x14ac:dyDescent="0.25">
      <c r="A47" s="2">
        <v>412</v>
      </c>
      <c r="B47" s="2">
        <v>412035293</v>
      </c>
      <c r="C47" s="3" t="s">
        <v>34</v>
      </c>
      <c r="D47" s="2">
        <v>35</v>
      </c>
      <c r="E47" s="16" t="s">
        <v>22</v>
      </c>
      <c r="F47" s="2">
        <v>293</v>
      </c>
      <c r="G47" s="3" t="s">
        <v>45</v>
      </c>
      <c r="H47" s="17">
        <v>8912</v>
      </c>
      <c r="I47" s="17">
        <v>893</v>
      </c>
      <c r="J47" s="3"/>
      <c r="K47" s="17">
        <v>0</v>
      </c>
      <c r="L47" s="17">
        <v>541.3618880779959</v>
      </c>
    </row>
    <row r="48" spans="1:12" x14ac:dyDescent="0.25">
      <c r="A48" s="2">
        <v>412</v>
      </c>
      <c r="B48" s="2">
        <v>412035314</v>
      </c>
      <c r="C48" s="3" t="s">
        <v>34</v>
      </c>
      <c r="D48" s="2">
        <v>35</v>
      </c>
      <c r="E48" s="16" t="s">
        <v>22</v>
      </c>
      <c r="F48" s="2">
        <v>314</v>
      </c>
      <c r="G48" s="3" t="s">
        <v>46</v>
      </c>
      <c r="H48" s="17">
        <v>10755</v>
      </c>
      <c r="I48" s="17">
        <v>893</v>
      </c>
      <c r="J48" s="3"/>
      <c r="K48" s="17">
        <v>4426.7267126121842</v>
      </c>
      <c r="L48" s="17">
        <v>8530.2574454473979</v>
      </c>
    </row>
    <row r="49" spans="1:12" x14ac:dyDescent="0.25">
      <c r="A49" s="2">
        <v>412</v>
      </c>
      <c r="B49" s="2">
        <v>412035335</v>
      </c>
      <c r="C49" s="3" t="s">
        <v>34</v>
      </c>
      <c r="D49" s="2">
        <v>35</v>
      </c>
      <c r="E49" s="16" t="s">
        <v>22</v>
      </c>
      <c r="F49" s="2">
        <v>335</v>
      </c>
      <c r="G49" s="3" t="s">
        <v>47</v>
      </c>
      <c r="H49" s="17">
        <v>10755</v>
      </c>
      <c r="I49" s="17">
        <v>893</v>
      </c>
      <c r="J49" s="3"/>
      <c r="K49" s="17">
        <v>4096.6799384978258</v>
      </c>
      <c r="L49" s="17">
        <v>6851.5939874225514</v>
      </c>
    </row>
    <row r="50" spans="1:12" x14ac:dyDescent="0.25">
      <c r="A50" s="2">
        <v>412</v>
      </c>
      <c r="B50" s="2">
        <v>412035336</v>
      </c>
      <c r="C50" s="3" t="s">
        <v>34</v>
      </c>
      <c r="D50" s="2">
        <v>35</v>
      </c>
      <c r="E50" s="16" t="s">
        <v>22</v>
      </c>
      <c r="F50" s="2">
        <v>336</v>
      </c>
      <c r="G50" s="3" t="s">
        <v>48</v>
      </c>
      <c r="H50" s="17">
        <v>10755</v>
      </c>
      <c r="I50" s="17">
        <v>893</v>
      </c>
      <c r="J50" s="3"/>
      <c r="K50" s="17">
        <v>0</v>
      </c>
      <c r="L50" s="17">
        <v>1434.4552842016019</v>
      </c>
    </row>
    <row r="51" spans="1:12" x14ac:dyDescent="0.25">
      <c r="A51" s="2">
        <v>412</v>
      </c>
      <c r="B51" s="2">
        <v>412035625</v>
      </c>
      <c r="C51" s="3" t="s">
        <v>34</v>
      </c>
      <c r="D51" s="2">
        <v>35</v>
      </c>
      <c r="E51" s="16" t="s">
        <v>22</v>
      </c>
      <c r="F51" s="2">
        <v>625</v>
      </c>
      <c r="G51" s="3" t="s">
        <v>49</v>
      </c>
      <c r="H51" s="17">
        <v>10755</v>
      </c>
      <c r="I51" s="17">
        <v>893</v>
      </c>
      <c r="J51" s="3"/>
      <c r="K51" s="17">
        <v>662.78077098627909</v>
      </c>
      <c r="L51" s="17">
        <v>2014.1411634538472</v>
      </c>
    </row>
    <row r="52" spans="1:12" x14ac:dyDescent="0.25">
      <c r="A52" s="2">
        <v>413</v>
      </c>
      <c r="B52" s="2">
        <v>413114091</v>
      </c>
      <c r="C52" s="3" t="s">
        <v>50</v>
      </c>
      <c r="D52" s="2">
        <v>114</v>
      </c>
      <c r="E52" s="16" t="s">
        <v>51</v>
      </c>
      <c r="F52" s="2">
        <v>91</v>
      </c>
      <c r="G52" s="3" t="s">
        <v>52</v>
      </c>
      <c r="H52" s="17">
        <v>12092</v>
      </c>
      <c r="I52" s="17">
        <v>893</v>
      </c>
      <c r="J52" s="3"/>
      <c r="K52" s="17">
        <v>5652.2836919450674</v>
      </c>
      <c r="L52" s="17">
        <v>13221.679760682033</v>
      </c>
    </row>
    <row r="53" spans="1:12" x14ac:dyDescent="0.25">
      <c r="A53" s="2">
        <v>413</v>
      </c>
      <c r="B53" s="2">
        <v>413114114</v>
      </c>
      <c r="C53" s="3" t="s">
        <v>50</v>
      </c>
      <c r="D53" s="2">
        <v>114</v>
      </c>
      <c r="E53" s="16" t="s">
        <v>51</v>
      </c>
      <c r="F53" s="2">
        <v>114</v>
      </c>
      <c r="G53" s="3" t="s">
        <v>51</v>
      </c>
      <c r="H53" s="17">
        <v>11216</v>
      </c>
      <c r="I53" s="17">
        <v>893</v>
      </c>
      <c r="J53" s="3"/>
      <c r="K53" s="17">
        <v>1487.038277428197</v>
      </c>
      <c r="L53" s="17">
        <v>2825.3287094010702</v>
      </c>
    </row>
    <row r="54" spans="1:12" x14ac:dyDescent="0.25">
      <c r="A54" s="2">
        <v>413</v>
      </c>
      <c r="B54" s="2">
        <v>413114117</v>
      </c>
      <c r="C54" s="3" t="s">
        <v>50</v>
      </c>
      <c r="D54" s="2">
        <v>114</v>
      </c>
      <c r="E54" s="16" t="s">
        <v>51</v>
      </c>
      <c r="F54" s="2">
        <v>117</v>
      </c>
      <c r="G54" s="3" t="s">
        <v>53</v>
      </c>
      <c r="H54" s="17">
        <v>14082</v>
      </c>
      <c r="I54" s="17">
        <v>893</v>
      </c>
      <c r="J54" s="3"/>
      <c r="K54" s="17">
        <v>1504.3531362543981</v>
      </c>
      <c r="L54" s="17">
        <v>6142.0055436332186</v>
      </c>
    </row>
    <row r="55" spans="1:12" x14ac:dyDescent="0.25">
      <c r="A55" s="2">
        <v>413</v>
      </c>
      <c r="B55" s="2">
        <v>413114210</v>
      </c>
      <c r="C55" s="3" t="s">
        <v>50</v>
      </c>
      <c r="D55" s="2">
        <v>114</v>
      </c>
      <c r="E55" s="16" t="s">
        <v>51</v>
      </c>
      <c r="F55" s="2">
        <v>210</v>
      </c>
      <c r="G55" s="3" t="s">
        <v>54</v>
      </c>
      <c r="H55" s="17">
        <v>9528</v>
      </c>
      <c r="I55" s="17">
        <v>893</v>
      </c>
      <c r="J55" s="3"/>
      <c r="K55" s="17">
        <v>1003.2055890420961</v>
      </c>
      <c r="L55" s="17">
        <v>3059.8672047610216</v>
      </c>
    </row>
    <row r="56" spans="1:12" x14ac:dyDescent="0.25">
      <c r="A56" s="2">
        <v>413</v>
      </c>
      <c r="B56" s="2">
        <v>413114253</v>
      </c>
      <c r="C56" s="3" t="s">
        <v>50</v>
      </c>
      <c r="D56" s="2">
        <v>114</v>
      </c>
      <c r="E56" s="16" t="s">
        <v>51</v>
      </c>
      <c r="F56" s="2">
        <v>253</v>
      </c>
      <c r="G56" s="3" t="s">
        <v>55</v>
      </c>
      <c r="H56" s="17">
        <v>10102</v>
      </c>
      <c r="I56" s="17">
        <v>893</v>
      </c>
      <c r="J56" s="3"/>
      <c r="K56" s="17">
        <v>15984.317345199401</v>
      </c>
      <c r="L56" s="17">
        <v>23910.774350812841</v>
      </c>
    </row>
    <row r="57" spans="1:12" x14ac:dyDescent="0.25">
      <c r="A57" s="2">
        <v>413</v>
      </c>
      <c r="B57" s="2">
        <v>413114670</v>
      </c>
      <c r="C57" s="3" t="s">
        <v>50</v>
      </c>
      <c r="D57" s="2">
        <v>114</v>
      </c>
      <c r="E57" s="16" t="s">
        <v>51</v>
      </c>
      <c r="F57" s="2">
        <v>670</v>
      </c>
      <c r="G57" s="3" t="s">
        <v>56</v>
      </c>
      <c r="H57" s="17">
        <v>9437</v>
      </c>
      <c r="I57" s="17">
        <v>893</v>
      </c>
      <c r="J57" s="3"/>
      <c r="K57" s="17">
        <v>4082.21366919711</v>
      </c>
      <c r="L57" s="17">
        <v>7273.5533773070747</v>
      </c>
    </row>
    <row r="58" spans="1:12" x14ac:dyDescent="0.25">
      <c r="A58" s="2">
        <v>413</v>
      </c>
      <c r="B58" s="2">
        <v>413114674</v>
      </c>
      <c r="C58" s="3" t="s">
        <v>50</v>
      </c>
      <c r="D58" s="2">
        <v>114</v>
      </c>
      <c r="E58" s="16" t="s">
        <v>51</v>
      </c>
      <c r="F58" s="2">
        <v>674</v>
      </c>
      <c r="G58" s="3" t="s">
        <v>57</v>
      </c>
      <c r="H58" s="17">
        <v>10982</v>
      </c>
      <c r="I58" s="17">
        <v>893</v>
      </c>
      <c r="J58" s="3"/>
      <c r="K58" s="17">
        <v>3539.5876057026489</v>
      </c>
      <c r="L58" s="17">
        <v>5145.9061808391125</v>
      </c>
    </row>
    <row r="59" spans="1:12" x14ac:dyDescent="0.25">
      <c r="A59" s="2">
        <v>413</v>
      </c>
      <c r="B59" s="2">
        <v>413114683</v>
      </c>
      <c r="C59" s="3" t="s">
        <v>50</v>
      </c>
      <c r="D59" s="2">
        <v>114</v>
      </c>
      <c r="E59" s="16" t="s">
        <v>51</v>
      </c>
      <c r="F59" s="2">
        <v>683</v>
      </c>
      <c r="G59" s="3" t="s">
        <v>58</v>
      </c>
      <c r="H59" s="17">
        <v>9671</v>
      </c>
      <c r="I59" s="17">
        <v>893</v>
      </c>
      <c r="J59" s="3"/>
      <c r="K59" s="17">
        <v>2817.1073141906509</v>
      </c>
      <c r="L59" s="17">
        <v>5842.7684651971213</v>
      </c>
    </row>
    <row r="60" spans="1:12" x14ac:dyDescent="0.25">
      <c r="A60" s="2">
        <v>413</v>
      </c>
      <c r="B60" s="2">
        <v>413114717</v>
      </c>
      <c r="C60" s="3" t="s">
        <v>50</v>
      </c>
      <c r="D60" s="2">
        <v>114</v>
      </c>
      <c r="E60" s="16" t="s">
        <v>51</v>
      </c>
      <c r="F60" s="2">
        <v>717</v>
      </c>
      <c r="G60" s="3" t="s">
        <v>59</v>
      </c>
      <c r="H60" s="17">
        <v>11312</v>
      </c>
      <c r="I60" s="17">
        <v>893</v>
      </c>
      <c r="J60" s="3"/>
      <c r="K60" s="17">
        <v>3866.3939602058908</v>
      </c>
      <c r="L60" s="17">
        <v>6697.499186155841</v>
      </c>
    </row>
    <row r="61" spans="1:12" x14ac:dyDescent="0.25">
      <c r="A61" s="2">
        <v>413</v>
      </c>
      <c r="B61" s="2">
        <v>413114720</v>
      </c>
      <c r="C61" s="3" t="s">
        <v>50</v>
      </c>
      <c r="D61" s="2">
        <v>114</v>
      </c>
      <c r="E61" s="16" t="s">
        <v>51</v>
      </c>
      <c r="F61" s="2">
        <v>720</v>
      </c>
      <c r="G61" s="3" t="s">
        <v>60</v>
      </c>
      <c r="H61" s="17">
        <v>10102</v>
      </c>
      <c r="I61" s="17">
        <v>893</v>
      </c>
      <c r="J61" s="3"/>
      <c r="K61" s="17">
        <v>1092.0234552991369</v>
      </c>
      <c r="L61" s="17">
        <v>2835.7607620824037</v>
      </c>
    </row>
    <row r="62" spans="1:12" x14ac:dyDescent="0.25">
      <c r="A62" s="2">
        <v>413</v>
      </c>
      <c r="B62" s="2">
        <v>413114750</v>
      </c>
      <c r="C62" s="3" t="s">
        <v>50</v>
      </c>
      <c r="D62" s="2">
        <v>114</v>
      </c>
      <c r="E62" s="16" t="s">
        <v>51</v>
      </c>
      <c r="F62" s="2">
        <v>750</v>
      </c>
      <c r="G62" s="3" t="s">
        <v>61</v>
      </c>
      <c r="H62" s="17">
        <v>10685</v>
      </c>
      <c r="I62" s="17">
        <v>893</v>
      </c>
      <c r="J62" s="3"/>
      <c r="K62" s="17">
        <v>4405.7328506172998</v>
      </c>
      <c r="L62" s="17">
        <v>7123.4622395048464</v>
      </c>
    </row>
    <row r="63" spans="1:12" x14ac:dyDescent="0.25">
      <c r="A63" s="2">
        <v>413</v>
      </c>
      <c r="B63" s="2">
        <v>413114755</v>
      </c>
      <c r="C63" s="3" t="s">
        <v>50</v>
      </c>
      <c r="D63" s="2">
        <v>114</v>
      </c>
      <c r="E63" s="16" t="s">
        <v>51</v>
      </c>
      <c r="F63" s="2">
        <v>755</v>
      </c>
      <c r="G63" s="3" t="s">
        <v>62</v>
      </c>
      <c r="H63" s="17">
        <v>11545</v>
      </c>
      <c r="I63" s="17">
        <v>893</v>
      </c>
      <c r="J63" s="3"/>
      <c r="K63" s="17">
        <v>1794.085025517119</v>
      </c>
      <c r="L63" s="17">
        <v>4428.6738540118004</v>
      </c>
    </row>
    <row r="64" spans="1:12" x14ac:dyDescent="0.25">
      <c r="A64" s="2">
        <v>414</v>
      </c>
      <c r="B64" s="2">
        <v>414603063</v>
      </c>
      <c r="C64" s="3" t="s">
        <v>63</v>
      </c>
      <c r="D64" s="2">
        <v>603</v>
      </c>
      <c r="E64" s="16" t="s">
        <v>64</v>
      </c>
      <c r="F64" s="2">
        <v>63</v>
      </c>
      <c r="G64" s="3" t="s">
        <v>65</v>
      </c>
      <c r="H64" s="17">
        <v>8809</v>
      </c>
      <c r="I64" s="17">
        <v>893</v>
      </c>
      <c r="J64" s="3"/>
      <c r="K64" s="17">
        <v>2.3669206475733517</v>
      </c>
      <c r="L64" s="17">
        <v>4407.3453011845195</v>
      </c>
    </row>
    <row r="65" spans="1:12" x14ac:dyDescent="0.25">
      <c r="A65" s="2">
        <v>414</v>
      </c>
      <c r="B65" s="2">
        <v>414603209</v>
      </c>
      <c r="C65" s="3" t="s">
        <v>63</v>
      </c>
      <c r="D65" s="2">
        <v>603</v>
      </c>
      <c r="E65" s="16" t="s">
        <v>64</v>
      </c>
      <c r="F65" s="2">
        <v>209</v>
      </c>
      <c r="G65" s="3" t="s">
        <v>66</v>
      </c>
      <c r="H65" s="17">
        <v>11438</v>
      </c>
      <c r="I65" s="17">
        <v>893</v>
      </c>
      <c r="J65" s="3"/>
      <c r="K65" s="17">
        <v>1731.5774986684046</v>
      </c>
      <c r="L65" s="17">
        <v>4033.9258136605331</v>
      </c>
    </row>
    <row r="66" spans="1:12" x14ac:dyDescent="0.25">
      <c r="A66" s="2">
        <v>414</v>
      </c>
      <c r="B66" s="2">
        <v>414603236</v>
      </c>
      <c r="C66" s="3" t="s">
        <v>63</v>
      </c>
      <c r="D66" s="2">
        <v>603</v>
      </c>
      <c r="E66" s="16" t="s">
        <v>64</v>
      </c>
      <c r="F66" s="2">
        <v>236</v>
      </c>
      <c r="G66" s="3" t="s">
        <v>67</v>
      </c>
      <c r="H66" s="17">
        <v>11238</v>
      </c>
      <c r="I66" s="17">
        <v>893</v>
      </c>
      <c r="J66" s="3"/>
      <c r="K66" s="17">
        <v>528.58924208110511</v>
      </c>
      <c r="L66" s="17">
        <v>2105.4397332247809</v>
      </c>
    </row>
    <row r="67" spans="1:12" x14ac:dyDescent="0.25">
      <c r="A67" s="2">
        <v>414</v>
      </c>
      <c r="B67" s="2">
        <v>414603249</v>
      </c>
      <c r="C67" s="3" t="s">
        <v>63</v>
      </c>
      <c r="D67" s="2">
        <v>603</v>
      </c>
      <c r="E67" s="16" t="s">
        <v>64</v>
      </c>
      <c r="F67" s="2">
        <v>249</v>
      </c>
      <c r="G67" s="3" t="s">
        <v>68</v>
      </c>
      <c r="H67" s="17">
        <v>12358</v>
      </c>
      <c r="I67" s="17">
        <v>893</v>
      </c>
      <c r="J67" s="3"/>
      <c r="K67" s="17">
        <v>5888.5336600269839</v>
      </c>
      <c r="L67" s="17">
        <v>21965.601585493008</v>
      </c>
    </row>
    <row r="68" spans="1:12" x14ac:dyDescent="0.25">
      <c r="A68" s="2">
        <v>414</v>
      </c>
      <c r="B68" s="2">
        <v>414603263</v>
      </c>
      <c r="C68" s="3" t="s">
        <v>63</v>
      </c>
      <c r="D68" s="2">
        <v>603</v>
      </c>
      <c r="E68" s="16" t="s">
        <v>64</v>
      </c>
      <c r="F68" s="2">
        <v>263</v>
      </c>
      <c r="G68" s="3" t="s">
        <v>69</v>
      </c>
      <c r="H68" s="17">
        <v>10161</v>
      </c>
      <c r="I68" s="17">
        <v>893</v>
      </c>
      <c r="J68" s="3"/>
      <c r="K68" s="17">
        <v>2214.1573196659447</v>
      </c>
      <c r="L68" s="17">
        <v>7050.4293060477976</v>
      </c>
    </row>
    <row r="69" spans="1:12" x14ac:dyDescent="0.25">
      <c r="A69" s="2">
        <v>414</v>
      </c>
      <c r="B69" s="2">
        <v>414603603</v>
      </c>
      <c r="C69" s="3" t="s">
        <v>63</v>
      </c>
      <c r="D69" s="2">
        <v>603</v>
      </c>
      <c r="E69" s="16" t="s">
        <v>64</v>
      </c>
      <c r="F69" s="2">
        <v>603</v>
      </c>
      <c r="G69" s="3" t="s">
        <v>64</v>
      </c>
      <c r="H69" s="17">
        <v>10699</v>
      </c>
      <c r="I69" s="17">
        <v>893</v>
      </c>
      <c r="J69" s="3"/>
      <c r="K69" s="17">
        <v>768.47921574616339</v>
      </c>
      <c r="L69" s="17">
        <v>1860.5126958537621</v>
      </c>
    </row>
    <row r="70" spans="1:12" x14ac:dyDescent="0.25">
      <c r="A70" s="2">
        <v>414</v>
      </c>
      <c r="B70" s="2">
        <v>414603635</v>
      </c>
      <c r="C70" s="3" t="s">
        <v>63</v>
      </c>
      <c r="D70" s="2">
        <v>603</v>
      </c>
      <c r="E70" s="16" t="s">
        <v>64</v>
      </c>
      <c r="F70" s="2">
        <v>635</v>
      </c>
      <c r="G70" s="3" t="s">
        <v>70</v>
      </c>
      <c r="H70" s="17">
        <v>10369</v>
      </c>
      <c r="I70" s="17">
        <v>893</v>
      </c>
      <c r="J70" s="3"/>
      <c r="K70" s="17">
        <v>1927.4059550481052</v>
      </c>
      <c r="L70" s="17">
        <v>5462.2689238557741</v>
      </c>
    </row>
    <row r="71" spans="1:12" x14ac:dyDescent="0.25">
      <c r="A71" s="2">
        <v>414</v>
      </c>
      <c r="B71" s="2">
        <v>414603715</v>
      </c>
      <c r="C71" s="3" t="s">
        <v>63</v>
      </c>
      <c r="D71" s="2">
        <v>603</v>
      </c>
      <c r="E71" s="16" t="s">
        <v>64</v>
      </c>
      <c r="F71" s="2">
        <v>715</v>
      </c>
      <c r="G71" s="3" t="s">
        <v>71</v>
      </c>
      <c r="H71" s="17">
        <v>10164</v>
      </c>
      <c r="I71" s="17">
        <v>893</v>
      </c>
      <c r="J71" s="3"/>
      <c r="K71" s="17">
        <v>6525.5319292679887</v>
      </c>
      <c r="L71" s="17">
        <v>10139.404917001302</v>
      </c>
    </row>
    <row r="72" spans="1:12" x14ac:dyDescent="0.25">
      <c r="A72" s="2">
        <v>416</v>
      </c>
      <c r="B72" s="2">
        <v>416035035</v>
      </c>
      <c r="C72" s="3" t="s">
        <v>72</v>
      </c>
      <c r="D72" s="2">
        <v>35</v>
      </c>
      <c r="E72" s="16" t="s">
        <v>22</v>
      </c>
      <c r="F72" s="2">
        <v>35</v>
      </c>
      <c r="G72" s="3" t="s">
        <v>22</v>
      </c>
      <c r="H72" s="17">
        <v>12539</v>
      </c>
      <c r="I72" s="17">
        <v>893</v>
      </c>
      <c r="J72" s="3"/>
      <c r="K72" s="17">
        <v>1217.911185840223</v>
      </c>
      <c r="L72" s="17">
        <v>3705.2887133817239</v>
      </c>
    </row>
    <row r="73" spans="1:12" x14ac:dyDescent="0.25">
      <c r="A73" s="2">
        <v>416</v>
      </c>
      <c r="B73" s="2">
        <v>416035044</v>
      </c>
      <c r="C73" s="3" t="s">
        <v>72</v>
      </c>
      <c r="D73" s="2">
        <v>35</v>
      </c>
      <c r="E73" s="16" t="s">
        <v>22</v>
      </c>
      <c r="F73" s="2">
        <v>44</v>
      </c>
      <c r="G73" s="3" t="s">
        <v>35</v>
      </c>
      <c r="H73" s="17">
        <v>11966</v>
      </c>
      <c r="I73" s="17">
        <v>893</v>
      </c>
      <c r="J73" s="3"/>
      <c r="K73" s="17">
        <v>0</v>
      </c>
      <c r="L73" s="17">
        <v>788.17639390952718</v>
      </c>
    </row>
    <row r="74" spans="1:12" x14ac:dyDescent="0.25">
      <c r="A74" s="2">
        <v>416</v>
      </c>
      <c r="B74" s="2">
        <v>416035073</v>
      </c>
      <c r="C74" s="3" t="s">
        <v>72</v>
      </c>
      <c r="D74" s="2">
        <v>35</v>
      </c>
      <c r="E74" s="16" t="s">
        <v>22</v>
      </c>
      <c r="F74" s="2">
        <v>73</v>
      </c>
      <c r="G74" s="3" t="s">
        <v>37</v>
      </c>
      <c r="H74" s="17">
        <v>10755</v>
      </c>
      <c r="I74" s="17">
        <v>893</v>
      </c>
      <c r="J74" s="3"/>
      <c r="K74" s="17">
        <v>4695.2351470008762</v>
      </c>
      <c r="L74" s="17">
        <v>7609.3733294345948</v>
      </c>
    </row>
    <row r="75" spans="1:12" x14ac:dyDescent="0.25">
      <c r="A75" s="2">
        <v>416</v>
      </c>
      <c r="B75" s="2">
        <v>416035133</v>
      </c>
      <c r="C75" s="3" t="s">
        <v>72</v>
      </c>
      <c r="D75" s="2">
        <v>35</v>
      </c>
      <c r="E75" s="16" t="s">
        <v>22</v>
      </c>
      <c r="F75" s="2">
        <v>133</v>
      </c>
      <c r="G75" s="3" t="s">
        <v>73</v>
      </c>
      <c r="H75" s="17">
        <v>15680</v>
      </c>
      <c r="I75" s="17">
        <v>893</v>
      </c>
      <c r="J75" s="3"/>
      <c r="K75" s="17">
        <v>2192.0814103566008</v>
      </c>
      <c r="L75" s="17">
        <v>4187.854800509569</v>
      </c>
    </row>
    <row r="76" spans="1:12" x14ac:dyDescent="0.25">
      <c r="A76" s="2">
        <v>416</v>
      </c>
      <c r="B76" s="2">
        <v>416035189</v>
      </c>
      <c r="C76" s="3" t="s">
        <v>72</v>
      </c>
      <c r="D76" s="2">
        <v>35</v>
      </c>
      <c r="E76" s="16" t="s">
        <v>22</v>
      </c>
      <c r="F76" s="2">
        <v>189</v>
      </c>
      <c r="G76" s="3" t="s">
        <v>38</v>
      </c>
      <c r="H76" s="17">
        <v>15021</v>
      </c>
      <c r="I76" s="17">
        <v>893</v>
      </c>
      <c r="J76" s="3"/>
      <c r="K76" s="17">
        <v>2339.2994343598948</v>
      </c>
      <c r="L76" s="17">
        <v>5531.1017431002874</v>
      </c>
    </row>
    <row r="77" spans="1:12" x14ac:dyDescent="0.25">
      <c r="A77" s="2">
        <v>416</v>
      </c>
      <c r="B77" s="2">
        <v>416035243</v>
      </c>
      <c r="C77" s="3" t="s">
        <v>72</v>
      </c>
      <c r="D77" s="2">
        <v>35</v>
      </c>
      <c r="E77" s="16" t="s">
        <v>22</v>
      </c>
      <c r="F77" s="2">
        <v>243</v>
      </c>
      <c r="G77" s="3" t="s">
        <v>74</v>
      </c>
      <c r="H77" s="17">
        <v>10755</v>
      </c>
      <c r="I77" s="17">
        <v>893</v>
      </c>
      <c r="J77" s="3"/>
      <c r="K77" s="17">
        <v>1544.2649576937256</v>
      </c>
      <c r="L77" s="17">
        <v>2638.0356529872497</v>
      </c>
    </row>
    <row r="78" spans="1:12" x14ac:dyDescent="0.25">
      <c r="A78" s="2">
        <v>416</v>
      </c>
      <c r="B78" s="2">
        <v>416035244</v>
      </c>
      <c r="C78" s="3" t="s">
        <v>72</v>
      </c>
      <c r="D78" s="2">
        <v>35</v>
      </c>
      <c r="E78" s="16" t="s">
        <v>22</v>
      </c>
      <c r="F78" s="2">
        <v>244</v>
      </c>
      <c r="G78" s="3" t="s">
        <v>43</v>
      </c>
      <c r="H78" s="17">
        <v>11944</v>
      </c>
      <c r="I78" s="17">
        <v>893</v>
      </c>
      <c r="J78" s="3"/>
      <c r="K78" s="17">
        <v>875.26254506162331</v>
      </c>
      <c r="L78" s="17">
        <v>4153.6259384106215</v>
      </c>
    </row>
    <row r="79" spans="1:12" x14ac:dyDescent="0.25">
      <c r="A79" s="2">
        <v>416</v>
      </c>
      <c r="B79" s="2">
        <v>416035285</v>
      </c>
      <c r="C79" s="3" t="s">
        <v>72</v>
      </c>
      <c r="D79" s="2">
        <v>35</v>
      </c>
      <c r="E79" s="16" t="s">
        <v>22</v>
      </c>
      <c r="F79" s="2">
        <v>285</v>
      </c>
      <c r="G79" s="3" t="s">
        <v>44</v>
      </c>
      <c r="H79" s="17">
        <v>10755</v>
      </c>
      <c r="I79" s="17">
        <v>893</v>
      </c>
      <c r="J79" s="3"/>
      <c r="K79" s="17">
        <v>854.9080291787559</v>
      </c>
      <c r="L79" s="17">
        <v>3196.0822844534359</v>
      </c>
    </row>
    <row r="80" spans="1:12" x14ac:dyDescent="0.25">
      <c r="A80" s="2">
        <v>416</v>
      </c>
      <c r="B80" s="2">
        <v>416035305</v>
      </c>
      <c r="C80" s="3" t="s">
        <v>72</v>
      </c>
      <c r="D80" s="2">
        <v>35</v>
      </c>
      <c r="E80" s="16" t="s">
        <v>22</v>
      </c>
      <c r="F80" s="2">
        <v>305</v>
      </c>
      <c r="G80" s="3" t="s">
        <v>75</v>
      </c>
      <c r="H80" s="17">
        <v>14099</v>
      </c>
      <c r="I80" s="17">
        <v>893</v>
      </c>
      <c r="J80" s="3"/>
      <c r="K80" s="17">
        <v>1514.2446722676341</v>
      </c>
      <c r="L80" s="17">
        <v>4575.3909639302765</v>
      </c>
    </row>
    <row r="81" spans="1:12" x14ac:dyDescent="0.25">
      <c r="A81" s="2">
        <v>416</v>
      </c>
      <c r="B81" s="2">
        <v>416035307</v>
      </c>
      <c r="C81" s="3" t="s">
        <v>72</v>
      </c>
      <c r="D81" s="2">
        <v>35</v>
      </c>
      <c r="E81" s="16" t="s">
        <v>22</v>
      </c>
      <c r="F81" s="2">
        <v>307</v>
      </c>
      <c r="G81" s="3" t="s">
        <v>76</v>
      </c>
      <c r="H81" s="17">
        <v>10755</v>
      </c>
      <c r="I81" s="17">
        <v>893</v>
      </c>
      <c r="J81" s="3"/>
      <c r="K81" s="17">
        <v>1151.0787095364012</v>
      </c>
      <c r="L81" s="17">
        <v>3694.3718331583786</v>
      </c>
    </row>
    <row r="82" spans="1:12" x14ac:dyDescent="0.25">
      <c r="A82" s="2">
        <v>416</v>
      </c>
      <c r="B82" s="2">
        <v>416035775</v>
      </c>
      <c r="C82" s="3" t="s">
        <v>72</v>
      </c>
      <c r="D82" s="2">
        <v>35</v>
      </c>
      <c r="E82" s="16" t="s">
        <v>22</v>
      </c>
      <c r="F82" s="2">
        <v>775</v>
      </c>
      <c r="G82" s="3" t="s">
        <v>77</v>
      </c>
      <c r="H82" s="17">
        <v>13177</v>
      </c>
      <c r="I82" s="17">
        <v>893</v>
      </c>
      <c r="J82" s="3"/>
      <c r="K82" s="17">
        <v>1016.6304861578083</v>
      </c>
      <c r="L82" s="17">
        <v>2381.6927495555392</v>
      </c>
    </row>
    <row r="83" spans="1:12" x14ac:dyDescent="0.25">
      <c r="A83" s="2">
        <v>417</v>
      </c>
      <c r="B83" s="2">
        <v>417035035</v>
      </c>
      <c r="C83" s="3" t="s">
        <v>78</v>
      </c>
      <c r="D83" s="2">
        <v>35</v>
      </c>
      <c r="E83" s="16" t="s">
        <v>22</v>
      </c>
      <c r="F83" s="2">
        <v>35</v>
      </c>
      <c r="G83" s="3" t="s">
        <v>22</v>
      </c>
      <c r="H83" s="17">
        <v>12439</v>
      </c>
      <c r="I83" s="17">
        <v>893</v>
      </c>
      <c r="J83" s="3"/>
      <c r="K83" s="17">
        <v>1208.1982008666182</v>
      </c>
      <c r="L83" s="17">
        <v>3675.7386000283332</v>
      </c>
    </row>
    <row r="84" spans="1:12" x14ac:dyDescent="0.25">
      <c r="A84" s="2">
        <v>417</v>
      </c>
      <c r="B84" s="2">
        <v>417035100</v>
      </c>
      <c r="C84" s="3" t="s">
        <v>78</v>
      </c>
      <c r="D84" s="2">
        <v>35</v>
      </c>
      <c r="E84" s="16" t="s">
        <v>22</v>
      </c>
      <c r="F84" s="2">
        <v>100</v>
      </c>
      <c r="G84" s="3" t="s">
        <v>79</v>
      </c>
      <c r="H84" s="17">
        <v>13534</v>
      </c>
      <c r="I84" s="17">
        <v>893</v>
      </c>
      <c r="J84" s="3"/>
      <c r="K84" s="17">
        <v>4689.2916314334761</v>
      </c>
      <c r="L84" s="17">
        <v>6690.7547708733546</v>
      </c>
    </row>
    <row r="85" spans="1:12" x14ac:dyDescent="0.25">
      <c r="A85" s="2">
        <v>417</v>
      </c>
      <c r="B85" s="2">
        <v>417035133</v>
      </c>
      <c r="C85" s="3" t="s">
        <v>78</v>
      </c>
      <c r="D85" s="2">
        <v>35</v>
      </c>
      <c r="E85" s="16" t="s">
        <v>22</v>
      </c>
      <c r="F85" s="2">
        <v>133</v>
      </c>
      <c r="G85" s="3" t="s">
        <v>73</v>
      </c>
      <c r="H85" s="17">
        <v>9285</v>
      </c>
      <c r="I85" s="17">
        <v>893</v>
      </c>
      <c r="J85" s="3"/>
      <c r="K85" s="17">
        <v>1298.0533096403724</v>
      </c>
      <c r="L85" s="17">
        <v>2479.8617233884779</v>
      </c>
    </row>
    <row r="86" spans="1:12" x14ac:dyDescent="0.25">
      <c r="A86" s="2">
        <v>417</v>
      </c>
      <c r="B86" s="2">
        <v>417035211</v>
      </c>
      <c r="C86" s="3" t="s">
        <v>78</v>
      </c>
      <c r="D86" s="2">
        <v>35</v>
      </c>
      <c r="E86" s="16" t="s">
        <v>22</v>
      </c>
      <c r="F86" s="2">
        <v>211</v>
      </c>
      <c r="G86" s="3" t="s">
        <v>80</v>
      </c>
      <c r="H86" s="17">
        <v>13501</v>
      </c>
      <c r="I86" s="17">
        <v>893</v>
      </c>
      <c r="J86" s="3"/>
      <c r="K86" s="17">
        <v>1571.8724842089741</v>
      </c>
      <c r="L86" s="17">
        <v>2675.7658715461021</v>
      </c>
    </row>
    <row r="87" spans="1:12" x14ac:dyDescent="0.25">
      <c r="A87" s="2">
        <v>417</v>
      </c>
      <c r="B87" s="2">
        <v>417035243</v>
      </c>
      <c r="C87" s="3" t="s">
        <v>78</v>
      </c>
      <c r="D87" s="2">
        <v>35</v>
      </c>
      <c r="E87" s="16" t="s">
        <v>22</v>
      </c>
      <c r="F87" s="2">
        <v>243</v>
      </c>
      <c r="G87" s="3" t="s">
        <v>74</v>
      </c>
      <c r="H87" s="17">
        <v>9285</v>
      </c>
      <c r="I87" s="17">
        <v>893</v>
      </c>
      <c r="J87" s="3"/>
      <c r="K87" s="17">
        <v>1333.1938756100644</v>
      </c>
      <c r="L87" s="17">
        <v>2277.4673210587262</v>
      </c>
    </row>
    <row r="88" spans="1:12" x14ac:dyDescent="0.25">
      <c r="A88" s="2">
        <v>417</v>
      </c>
      <c r="B88" s="2">
        <v>417035244</v>
      </c>
      <c r="C88" s="3" t="s">
        <v>78</v>
      </c>
      <c r="D88" s="2">
        <v>35</v>
      </c>
      <c r="E88" s="16" t="s">
        <v>22</v>
      </c>
      <c r="F88" s="2">
        <v>244</v>
      </c>
      <c r="G88" s="3" t="s">
        <v>43</v>
      </c>
      <c r="H88" s="17">
        <v>12838</v>
      </c>
      <c r="I88" s="17">
        <v>893</v>
      </c>
      <c r="J88" s="3"/>
      <c r="K88" s="17">
        <v>940.77533100310757</v>
      </c>
      <c r="L88" s="17">
        <v>4464.5219187303701</v>
      </c>
    </row>
    <row r="89" spans="1:12" x14ac:dyDescent="0.25">
      <c r="A89" s="2">
        <v>417</v>
      </c>
      <c r="B89" s="2">
        <v>417035274</v>
      </c>
      <c r="C89" s="3" t="s">
        <v>78</v>
      </c>
      <c r="D89" s="2">
        <v>35</v>
      </c>
      <c r="E89" s="16" t="s">
        <v>22</v>
      </c>
      <c r="F89" s="2">
        <v>274</v>
      </c>
      <c r="G89" s="3" t="s">
        <v>81</v>
      </c>
      <c r="H89" s="17">
        <v>9285</v>
      </c>
      <c r="I89" s="17">
        <v>893</v>
      </c>
      <c r="J89" s="3"/>
      <c r="K89" s="17">
        <v>2053.2450077736812</v>
      </c>
      <c r="L89" s="17">
        <v>4269.3087222506019</v>
      </c>
    </row>
    <row r="90" spans="1:12" x14ac:dyDescent="0.25">
      <c r="A90" s="2">
        <v>417</v>
      </c>
      <c r="B90" s="2">
        <v>417035293</v>
      </c>
      <c r="C90" s="3" t="s">
        <v>78</v>
      </c>
      <c r="D90" s="2">
        <v>35</v>
      </c>
      <c r="E90" s="16" t="s">
        <v>22</v>
      </c>
      <c r="F90" s="2">
        <v>293</v>
      </c>
      <c r="G90" s="3" t="s">
        <v>45</v>
      </c>
      <c r="H90" s="17">
        <v>8357</v>
      </c>
      <c r="I90" s="17">
        <v>893</v>
      </c>
      <c r="J90" s="3"/>
      <c r="K90" s="17">
        <v>0</v>
      </c>
      <c r="L90" s="17">
        <v>507.64826062251086</v>
      </c>
    </row>
    <row r="91" spans="1:12" x14ac:dyDescent="0.25">
      <c r="A91" s="2">
        <v>418</v>
      </c>
      <c r="B91" s="2">
        <v>418100014</v>
      </c>
      <c r="C91" s="3" t="s">
        <v>82</v>
      </c>
      <c r="D91" s="2">
        <v>100</v>
      </c>
      <c r="E91" s="16" t="s">
        <v>79</v>
      </c>
      <c r="F91" s="2">
        <v>14</v>
      </c>
      <c r="G91" s="3" t="s">
        <v>83</v>
      </c>
      <c r="H91" s="17">
        <v>9308</v>
      </c>
      <c r="I91" s="17">
        <v>893</v>
      </c>
      <c r="J91" s="3"/>
      <c r="K91" s="17">
        <v>1893.3208904370622</v>
      </c>
      <c r="L91" s="17">
        <v>2973.7218152839396</v>
      </c>
    </row>
    <row r="92" spans="1:12" x14ac:dyDescent="0.25">
      <c r="A92" s="2">
        <v>418</v>
      </c>
      <c r="B92" s="2">
        <v>418100035</v>
      </c>
      <c r="C92" s="3" t="s">
        <v>82</v>
      </c>
      <c r="D92" s="2">
        <v>100</v>
      </c>
      <c r="E92" s="16" t="s">
        <v>79</v>
      </c>
      <c r="F92" s="2">
        <v>35</v>
      </c>
      <c r="G92" s="3" t="s">
        <v>22</v>
      </c>
      <c r="H92" s="17">
        <v>8713</v>
      </c>
      <c r="I92" s="17">
        <v>893</v>
      </c>
      <c r="J92" s="3"/>
      <c r="K92" s="17">
        <v>846.29238075012836</v>
      </c>
      <c r="L92" s="17">
        <v>2574.7013764809763</v>
      </c>
    </row>
    <row r="93" spans="1:12" x14ac:dyDescent="0.25">
      <c r="A93" s="2">
        <v>418</v>
      </c>
      <c r="B93" s="2">
        <v>418100100</v>
      </c>
      <c r="C93" s="3" t="s">
        <v>82</v>
      </c>
      <c r="D93" s="2">
        <v>100</v>
      </c>
      <c r="E93" s="16" t="s">
        <v>79</v>
      </c>
      <c r="F93" s="2">
        <v>100</v>
      </c>
      <c r="G93" s="3" t="s">
        <v>79</v>
      </c>
      <c r="H93" s="17">
        <v>9830</v>
      </c>
      <c r="I93" s="17">
        <v>893</v>
      </c>
      <c r="J93" s="3"/>
      <c r="K93" s="17">
        <v>3405.9211420859374</v>
      </c>
      <c r="L93" s="17">
        <v>4859.6216490087991</v>
      </c>
    </row>
    <row r="94" spans="1:12" x14ac:dyDescent="0.25">
      <c r="A94" s="2">
        <v>418</v>
      </c>
      <c r="B94" s="2">
        <v>418100101</v>
      </c>
      <c r="C94" s="3" t="s">
        <v>82</v>
      </c>
      <c r="D94" s="2">
        <v>100</v>
      </c>
      <c r="E94" s="16" t="s">
        <v>79</v>
      </c>
      <c r="F94" s="2">
        <v>101</v>
      </c>
      <c r="G94" s="3" t="s">
        <v>84</v>
      </c>
      <c r="H94" s="17">
        <v>8713</v>
      </c>
      <c r="I94" s="17">
        <v>893</v>
      </c>
      <c r="J94" s="3"/>
      <c r="K94" s="17">
        <v>268.36614792812361</v>
      </c>
      <c r="L94" s="17">
        <v>1703.2298072777558</v>
      </c>
    </row>
    <row r="95" spans="1:12" x14ac:dyDescent="0.25">
      <c r="A95" s="2">
        <v>418</v>
      </c>
      <c r="B95" s="2">
        <v>418100136</v>
      </c>
      <c r="C95" s="3" t="s">
        <v>82</v>
      </c>
      <c r="D95" s="2">
        <v>100</v>
      </c>
      <c r="E95" s="16" t="s">
        <v>79</v>
      </c>
      <c r="F95" s="2">
        <v>136</v>
      </c>
      <c r="G95" s="3" t="s">
        <v>85</v>
      </c>
      <c r="H95" s="17">
        <v>9924</v>
      </c>
      <c r="I95" s="17">
        <v>893</v>
      </c>
      <c r="J95" s="3"/>
      <c r="K95" s="17">
        <v>1843.4823652039795</v>
      </c>
      <c r="L95" s="17">
        <v>3496.7703049995616</v>
      </c>
    </row>
    <row r="96" spans="1:12" x14ac:dyDescent="0.25">
      <c r="A96" s="2">
        <v>418</v>
      </c>
      <c r="B96" s="2">
        <v>418100139</v>
      </c>
      <c r="C96" s="3" t="s">
        <v>82</v>
      </c>
      <c r="D96" s="2">
        <v>100</v>
      </c>
      <c r="E96" s="16" t="s">
        <v>79</v>
      </c>
      <c r="F96" s="2">
        <v>139</v>
      </c>
      <c r="G96" s="3" t="s">
        <v>86</v>
      </c>
      <c r="H96" s="17">
        <v>8713</v>
      </c>
      <c r="I96" s="17">
        <v>893</v>
      </c>
      <c r="J96" s="3"/>
      <c r="K96" s="17">
        <v>1797.6796990161311</v>
      </c>
      <c r="L96" s="17">
        <v>2982.8949393515704</v>
      </c>
    </row>
    <row r="97" spans="1:12" x14ac:dyDescent="0.25">
      <c r="A97" s="2">
        <v>418</v>
      </c>
      <c r="B97" s="2">
        <v>418100170</v>
      </c>
      <c r="C97" s="3" t="s">
        <v>82</v>
      </c>
      <c r="D97" s="2">
        <v>100</v>
      </c>
      <c r="E97" s="16" t="s">
        <v>79</v>
      </c>
      <c r="F97" s="2">
        <v>170</v>
      </c>
      <c r="G97" s="3" t="s">
        <v>87</v>
      </c>
      <c r="H97" s="17">
        <v>10058</v>
      </c>
      <c r="I97" s="17">
        <v>893</v>
      </c>
      <c r="J97" s="3"/>
      <c r="K97" s="17">
        <v>2169.8204217905641</v>
      </c>
      <c r="L97" s="17">
        <v>3701.4860598021769</v>
      </c>
    </row>
    <row r="98" spans="1:12" x14ac:dyDescent="0.25">
      <c r="A98" s="2">
        <v>418</v>
      </c>
      <c r="B98" s="2">
        <v>418100185</v>
      </c>
      <c r="C98" s="3" t="s">
        <v>82</v>
      </c>
      <c r="D98" s="2">
        <v>100</v>
      </c>
      <c r="E98" s="16" t="s">
        <v>79</v>
      </c>
      <c r="F98" s="2">
        <v>185</v>
      </c>
      <c r="G98" s="3" t="s">
        <v>88</v>
      </c>
      <c r="H98" s="17">
        <v>10793</v>
      </c>
      <c r="I98" s="17">
        <v>893</v>
      </c>
      <c r="J98" s="3"/>
      <c r="K98" s="17">
        <v>842.4982266562838</v>
      </c>
      <c r="L98" s="17">
        <v>1777.0283735934772</v>
      </c>
    </row>
    <row r="99" spans="1:12" x14ac:dyDescent="0.25">
      <c r="A99" s="2">
        <v>418</v>
      </c>
      <c r="B99" s="2">
        <v>418100187</v>
      </c>
      <c r="C99" s="3" t="s">
        <v>82</v>
      </c>
      <c r="D99" s="2">
        <v>100</v>
      </c>
      <c r="E99" s="16" t="s">
        <v>79</v>
      </c>
      <c r="F99" s="2">
        <v>187</v>
      </c>
      <c r="G99" s="3" t="s">
        <v>89</v>
      </c>
      <c r="H99" s="17">
        <v>8713</v>
      </c>
      <c r="I99" s="17">
        <v>893</v>
      </c>
      <c r="J99" s="3"/>
      <c r="K99" s="17">
        <v>884.07725761059373</v>
      </c>
      <c r="L99" s="17">
        <v>3360.8762782162557</v>
      </c>
    </row>
    <row r="100" spans="1:12" x14ac:dyDescent="0.25">
      <c r="A100" s="2">
        <v>418</v>
      </c>
      <c r="B100" s="2">
        <v>418100198</v>
      </c>
      <c r="C100" s="3" t="s">
        <v>82</v>
      </c>
      <c r="D100" s="2">
        <v>100</v>
      </c>
      <c r="E100" s="16" t="s">
        <v>79</v>
      </c>
      <c r="F100" s="2">
        <v>198</v>
      </c>
      <c r="G100" s="3" t="s">
        <v>39</v>
      </c>
      <c r="H100" s="17">
        <v>8993</v>
      </c>
      <c r="I100" s="17">
        <v>893</v>
      </c>
      <c r="J100" s="3"/>
      <c r="K100" s="17">
        <v>1750.5465720247757</v>
      </c>
      <c r="L100" s="17">
        <v>2916.135768135433</v>
      </c>
    </row>
    <row r="101" spans="1:12" x14ac:dyDescent="0.25">
      <c r="A101" s="2">
        <v>418</v>
      </c>
      <c r="B101" s="2">
        <v>418100276</v>
      </c>
      <c r="C101" s="3" t="s">
        <v>82</v>
      </c>
      <c r="D101" s="2">
        <v>100</v>
      </c>
      <c r="E101" s="16" t="s">
        <v>79</v>
      </c>
      <c r="F101" s="2">
        <v>276</v>
      </c>
      <c r="G101" s="3" t="s">
        <v>90</v>
      </c>
      <c r="H101" s="17">
        <v>8713</v>
      </c>
      <c r="I101" s="17">
        <v>893</v>
      </c>
      <c r="J101" s="3"/>
      <c r="K101" s="17">
        <v>3484.837124703361</v>
      </c>
      <c r="L101" s="17">
        <v>7947.9724160079531</v>
      </c>
    </row>
    <row r="102" spans="1:12" x14ac:dyDescent="0.25">
      <c r="A102" s="2">
        <v>418</v>
      </c>
      <c r="B102" s="2">
        <v>418100288</v>
      </c>
      <c r="C102" s="3" t="s">
        <v>82</v>
      </c>
      <c r="D102" s="2">
        <v>100</v>
      </c>
      <c r="E102" s="16" t="s">
        <v>79</v>
      </c>
      <c r="F102" s="2">
        <v>288</v>
      </c>
      <c r="G102" s="3" t="s">
        <v>91</v>
      </c>
      <c r="H102" s="17">
        <v>8713</v>
      </c>
      <c r="I102" s="17">
        <v>893</v>
      </c>
      <c r="J102" s="3"/>
      <c r="K102" s="17">
        <v>2334.6077160295754</v>
      </c>
      <c r="L102" s="17">
        <v>4913.8472611629513</v>
      </c>
    </row>
    <row r="103" spans="1:12" x14ac:dyDescent="0.25">
      <c r="A103" s="2">
        <v>418</v>
      </c>
      <c r="B103" s="2">
        <v>418100321</v>
      </c>
      <c r="C103" s="3" t="s">
        <v>82</v>
      </c>
      <c r="D103" s="2">
        <v>100</v>
      </c>
      <c r="E103" s="16" t="s">
        <v>79</v>
      </c>
      <c r="F103" s="2">
        <v>321</v>
      </c>
      <c r="G103" s="3" t="s">
        <v>92</v>
      </c>
      <c r="H103" s="17">
        <v>8713</v>
      </c>
      <c r="I103" s="17">
        <v>893</v>
      </c>
      <c r="J103" s="3"/>
      <c r="K103" s="17">
        <v>4039.3580692828018</v>
      </c>
      <c r="L103" s="17">
        <v>4787.9426626451914</v>
      </c>
    </row>
    <row r="104" spans="1:12" x14ac:dyDescent="0.25">
      <c r="A104" s="2">
        <v>418</v>
      </c>
      <c r="B104" s="2">
        <v>418100710</v>
      </c>
      <c r="C104" s="3" t="s">
        <v>82</v>
      </c>
      <c r="D104" s="2">
        <v>100</v>
      </c>
      <c r="E104" s="16" t="s">
        <v>79</v>
      </c>
      <c r="F104" s="2">
        <v>710</v>
      </c>
      <c r="G104" s="3" t="s">
        <v>93</v>
      </c>
      <c r="H104" s="17">
        <v>8713</v>
      </c>
      <c r="I104" s="17">
        <v>893</v>
      </c>
      <c r="J104" s="3"/>
      <c r="K104" s="17">
        <v>1104.2978940213052</v>
      </c>
      <c r="L104" s="17">
        <v>4082.8101529636042</v>
      </c>
    </row>
    <row r="105" spans="1:12" x14ac:dyDescent="0.25">
      <c r="A105" s="2">
        <v>419</v>
      </c>
      <c r="B105" s="2">
        <v>419035035</v>
      </c>
      <c r="C105" s="3" t="s">
        <v>94</v>
      </c>
      <c r="D105" s="2">
        <v>35</v>
      </c>
      <c r="E105" s="16" t="s">
        <v>22</v>
      </c>
      <c r="F105" s="2">
        <v>35</v>
      </c>
      <c r="G105" s="3" t="s">
        <v>22</v>
      </c>
      <c r="H105" s="17">
        <v>11844</v>
      </c>
      <c r="I105" s="17">
        <v>893</v>
      </c>
      <c r="J105" s="3"/>
      <c r="K105" s="17">
        <v>1150.405940273673</v>
      </c>
      <c r="L105" s="17">
        <v>3499.9154255756548</v>
      </c>
    </row>
    <row r="106" spans="1:12" x14ac:dyDescent="0.25">
      <c r="A106" s="2">
        <v>419</v>
      </c>
      <c r="B106" s="2">
        <v>419035040</v>
      </c>
      <c r="C106" s="3" t="s">
        <v>94</v>
      </c>
      <c r="D106" s="2">
        <v>35</v>
      </c>
      <c r="E106" s="16" t="s">
        <v>22</v>
      </c>
      <c r="F106" s="2">
        <v>40</v>
      </c>
      <c r="G106" s="3" t="s">
        <v>95</v>
      </c>
      <c r="H106" s="17">
        <v>13177</v>
      </c>
      <c r="I106" s="17">
        <v>893</v>
      </c>
      <c r="J106" s="3"/>
      <c r="K106" s="17">
        <v>1424.6400658061175</v>
      </c>
      <c r="L106" s="17">
        <v>3390.2386584920278</v>
      </c>
    </row>
    <row r="107" spans="1:12" x14ac:dyDescent="0.25">
      <c r="A107" s="2">
        <v>419</v>
      </c>
      <c r="B107" s="2">
        <v>419035044</v>
      </c>
      <c r="C107" s="3" t="s">
        <v>94</v>
      </c>
      <c r="D107" s="2">
        <v>35</v>
      </c>
      <c r="E107" s="16" t="s">
        <v>22</v>
      </c>
      <c r="F107" s="2">
        <v>44</v>
      </c>
      <c r="G107" s="3" t="s">
        <v>35</v>
      </c>
      <c r="H107" s="17">
        <v>10291</v>
      </c>
      <c r="I107" s="17">
        <v>893</v>
      </c>
      <c r="J107" s="3"/>
      <c r="K107" s="17">
        <v>0</v>
      </c>
      <c r="L107" s="17">
        <v>677.84750708030697</v>
      </c>
    </row>
    <row r="108" spans="1:12" x14ac:dyDescent="0.25">
      <c r="A108" s="2">
        <v>419</v>
      </c>
      <c r="B108" s="2">
        <v>419035049</v>
      </c>
      <c r="C108" s="3" t="s">
        <v>94</v>
      </c>
      <c r="D108" s="2">
        <v>35</v>
      </c>
      <c r="E108" s="16" t="s">
        <v>22</v>
      </c>
      <c r="F108" s="2">
        <v>49</v>
      </c>
      <c r="G108" s="3" t="s">
        <v>96</v>
      </c>
      <c r="H108" s="17">
        <v>13177</v>
      </c>
      <c r="I108" s="17">
        <v>893</v>
      </c>
      <c r="J108" s="3"/>
      <c r="K108" s="17">
        <v>13821.69331250793</v>
      </c>
      <c r="L108" s="17">
        <v>16301.158009971801</v>
      </c>
    </row>
    <row r="109" spans="1:12" x14ac:dyDescent="0.25">
      <c r="A109" s="2">
        <v>419</v>
      </c>
      <c r="B109" s="2">
        <v>419035093</v>
      </c>
      <c r="C109" s="3" t="s">
        <v>94</v>
      </c>
      <c r="D109" s="2">
        <v>35</v>
      </c>
      <c r="E109" s="16" t="s">
        <v>22</v>
      </c>
      <c r="F109" s="2">
        <v>93</v>
      </c>
      <c r="G109" s="3" t="s">
        <v>25</v>
      </c>
      <c r="H109" s="17">
        <v>11044</v>
      </c>
      <c r="I109" s="17">
        <v>893</v>
      </c>
      <c r="J109" s="3"/>
      <c r="K109" s="17">
        <v>0</v>
      </c>
      <c r="L109" s="17">
        <v>491.38252304171147</v>
      </c>
    </row>
    <row r="110" spans="1:12" x14ac:dyDescent="0.25">
      <c r="A110" s="2">
        <v>419</v>
      </c>
      <c r="B110" s="2">
        <v>419035163</v>
      </c>
      <c r="C110" s="3" t="s">
        <v>94</v>
      </c>
      <c r="D110" s="2">
        <v>35</v>
      </c>
      <c r="E110" s="16" t="s">
        <v>22</v>
      </c>
      <c r="F110" s="2">
        <v>163</v>
      </c>
      <c r="G110" s="3" t="s">
        <v>27</v>
      </c>
      <c r="H110" s="17">
        <v>8912</v>
      </c>
      <c r="I110" s="17">
        <v>893</v>
      </c>
      <c r="J110" s="3"/>
      <c r="K110" s="17">
        <v>0</v>
      </c>
      <c r="L110" s="17">
        <v>565.8954686643574</v>
      </c>
    </row>
    <row r="111" spans="1:12" x14ac:dyDescent="0.25">
      <c r="A111" s="2">
        <v>419</v>
      </c>
      <c r="B111" s="2">
        <v>419035243</v>
      </c>
      <c r="C111" s="3" t="s">
        <v>94</v>
      </c>
      <c r="D111" s="2">
        <v>35</v>
      </c>
      <c r="E111" s="16" t="s">
        <v>22</v>
      </c>
      <c r="F111" s="2">
        <v>243</v>
      </c>
      <c r="G111" s="3" t="s">
        <v>74</v>
      </c>
      <c r="H111" s="17">
        <v>12111</v>
      </c>
      <c r="I111" s="17">
        <v>893</v>
      </c>
      <c r="J111" s="3"/>
      <c r="K111" s="17">
        <v>1738.9672619831435</v>
      </c>
      <c r="L111" s="17">
        <v>2970.6415428478449</v>
      </c>
    </row>
    <row r="112" spans="1:12" x14ac:dyDescent="0.25">
      <c r="A112" s="2">
        <v>419</v>
      </c>
      <c r="B112" s="2">
        <v>419035244</v>
      </c>
      <c r="C112" s="3" t="s">
        <v>94</v>
      </c>
      <c r="D112" s="2">
        <v>35</v>
      </c>
      <c r="E112" s="16" t="s">
        <v>22</v>
      </c>
      <c r="F112" s="2">
        <v>244</v>
      </c>
      <c r="G112" s="3" t="s">
        <v>43</v>
      </c>
      <c r="H112" s="17">
        <v>12111</v>
      </c>
      <c r="I112" s="17">
        <v>893</v>
      </c>
      <c r="J112" s="3"/>
      <c r="K112" s="17">
        <v>887.50039209990973</v>
      </c>
      <c r="L112" s="17">
        <v>4211.7015857410443</v>
      </c>
    </row>
    <row r="113" spans="1:12" x14ac:dyDescent="0.25">
      <c r="A113" s="2">
        <v>419</v>
      </c>
      <c r="B113" s="2">
        <v>419035258</v>
      </c>
      <c r="C113" s="3" t="s">
        <v>94</v>
      </c>
      <c r="D113" s="2">
        <v>35</v>
      </c>
      <c r="E113" s="16" t="s">
        <v>22</v>
      </c>
      <c r="F113" s="2">
        <v>258</v>
      </c>
      <c r="G113" s="3" t="s">
        <v>97</v>
      </c>
      <c r="H113" s="17">
        <v>8912</v>
      </c>
      <c r="I113" s="17">
        <v>893</v>
      </c>
      <c r="J113" s="3"/>
      <c r="K113" s="17">
        <v>1247.9486795778648</v>
      </c>
      <c r="L113" s="17">
        <v>3487.4921654794616</v>
      </c>
    </row>
    <row r="114" spans="1:12" x14ac:dyDescent="0.25">
      <c r="A114" s="2">
        <v>419</v>
      </c>
      <c r="B114" s="2">
        <v>419035274</v>
      </c>
      <c r="C114" s="3" t="s">
        <v>94</v>
      </c>
      <c r="D114" s="2">
        <v>35</v>
      </c>
      <c r="E114" s="16" t="s">
        <v>22</v>
      </c>
      <c r="F114" s="2">
        <v>274</v>
      </c>
      <c r="G114" s="3" t="s">
        <v>81</v>
      </c>
      <c r="H114" s="17">
        <v>13177</v>
      </c>
      <c r="I114" s="17">
        <v>893</v>
      </c>
      <c r="J114" s="3"/>
      <c r="K114" s="17">
        <v>2913.9051661210342</v>
      </c>
      <c r="L114" s="17">
        <v>6058.8778710927472</v>
      </c>
    </row>
    <row r="115" spans="1:12" x14ac:dyDescent="0.25">
      <c r="A115" s="2">
        <v>419</v>
      </c>
      <c r="B115" s="2">
        <v>419035285</v>
      </c>
      <c r="C115" s="3" t="s">
        <v>94</v>
      </c>
      <c r="D115" s="2">
        <v>35</v>
      </c>
      <c r="E115" s="16" t="s">
        <v>22</v>
      </c>
      <c r="F115" s="2">
        <v>285</v>
      </c>
      <c r="G115" s="3" t="s">
        <v>44</v>
      </c>
      <c r="H115" s="17">
        <v>13177</v>
      </c>
      <c r="I115" s="17">
        <v>893</v>
      </c>
      <c r="J115" s="3"/>
      <c r="K115" s="17">
        <v>1047.4312506265414</v>
      </c>
      <c r="L115" s="17">
        <v>3915.8322884465742</v>
      </c>
    </row>
    <row r="116" spans="1:12" x14ac:dyDescent="0.25">
      <c r="A116" s="2">
        <v>420</v>
      </c>
      <c r="B116" s="2">
        <v>420049010</v>
      </c>
      <c r="C116" s="3" t="s">
        <v>98</v>
      </c>
      <c r="D116" s="2">
        <v>49</v>
      </c>
      <c r="E116" s="16" t="s">
        <v>96</v>
      </c>
      <c r="F116" s="2">
        <v>10</v>
      </c>
      <c r="G116" s="3" t="s">
        <v>99</v>
      </c>
      <c r="H116" s="17">
        <v>9092</v>
      </c>
      <c r="I116" s="17">
        <v>893</v>
      </c>
      <c r="J116" s="3"/>
      <c r="K116" s="17">
        <v>1603.3435361746124</v>
      </c>
      <c r="L116" s="17">
        <v>2718.6480641307826</v>
      </c>
    </row>
    <row r="117" spans="1:12" x14ac:dyDescent="0.25">
      <c r="A117" s="2">
        <v>420</v>
      </c>
      <c r="B117" s="2">
        <v>420049026</v>
      </c>
      <c r="C117" s="3" t="s">
        <v>98</v>
      </c>
      <c r="D117" s="2">
        <v>49</v>
      </c>
      <c r="E117" s="16" t="s">
        <v>96</v>
      </c>
      <c r="F117" s="2">
        <v>26</v>
      </c>
      <c r="G117" s="3" t="s">
        <v>100</v>
      </c>
      <c r="H117" s="17">
        <v>11381</v>
      </c>
      <c r="I117" s="17">
        <v>893</v>
      </c>
      <c r="J117" s="3"/>
      <c r="K117" s="17">
        <v>1625.7933519953585</v>
      </c>
      <c r="L117" s="17">
        <v>3121.0692760260081</v>
      </c>
    </row>
    <row r="118" spans="1:12" x14ac:dyDescent="0.25">
      <c r="A118" s="2">
        <v>420</v>
      </c>
      <c r="B118" s="2">
        <v>420049031</v>
      </c>
      <c r="C118" s="3" t="s">
        <v>98</v>
      </c>
      <c r="D118" s="2">
        <v>49</v>
      </c>
      <c r="E118" s="16" t="s">
        <v>96</v>
      </c>
      <c r="F118" s="2">
        <v>31</v>
      </c>
      <c r="G118" s="3" t="s">
        <v>101</v>
      </c>
      <c r="H118" s="17">
        <v>9407</v>
      </c>
      <c r="I118" s="17">
        <v>893</v>
      </c>
      <c r="J118" s="3"/>
      <c r="K118" s="17">
        <v>1564.0878453444984</v>
      </c>
      <c r="L118" s="17">
        <v>4018.9099648883057</v>
      </c>
    </row>
    <row r="119" spans="1:12" x14ac:dyDescent="0.25">
      <c r="A119" s="2">
        <v>420</v>
      </c>
      <c r="B119" s="2">
        <v>420049035</v>
      </c>
      <c r="C119" s="3" t="s">
        <v>98</v>
      </c>
      <c r="D119" s="2">
        <v>49</v>
      </c>
      <c r="E119" s="16" t="s">
        <v>96</v>
      </c>
      <c r="F119" s="2">
        <v>35</v>
      </c>
      <c r="G119" s="3" t="s">
        <v>22</v>
      </c>
      <c r="H119" s="17">
        <v>11919</v>
      </c>
      <c r="I119" s="17">
        <v>893</v>
      </c>
      <c r="J119" s="3"/>
      <c r="K119" s="17">
        <v>1157.6906790038774</v>
      </c>
      <c r="L119" s="17">
        <v>3522.0780105906997</v>
      </c>
    </row>
    <row r="120" spans="1:12" x14ac:dyDescent="0.25">
      <c r="A120" s="2">
        <v>420</v>
      </c>
      <c r="B120" s="2">
        <v>420049044</v>
      </c>
      <c r="C120" s="3" t="s">
        <v>98</v>
      </c>
      <c r="D120" s="2">
        <v>49</v>
      </c>
      <c r="E120" s="16" t="s">
        <v>96</v>
      </c>
      <c r="F120" s="2">
        <v>44</v>
      </c>
      <c r="G120" s="3" t="s">
        <v>35</v>
      </c>
      <c r="H120" s="17">
        <v>12672</v>
      </c>
      <c r="I120" s="17">
        <v>893</v>
      </c>
      <c r="J120" s="3"/>
      <c r="K120" s="17">
        <v>0</v>
      </c>
      <c r="L120" s="17">
        <v>834.67919635814178</v>
      </c>
    </row>
    <row r="121" spans="1:12" x14ac:dyDescent="0.25">
      <c r="A121" s="2">
        <v>420</v>
      </c>
      <c r="B121" s="2">
        <v>420049049</v>
      </c>
      <c r="C121" s="3" t="s">
        <v>98</v>
      </c>
      <c r="D121" s="2">
        <v>49</v>
      </c>
      <c r="E121" s="16" t="s">
        <v>96</v>
      </c>
      <c r="F121" s="2">
        <v>49</v>
      </c>
      <c r="G121" s="3" t="s">
        <v>96</v>
      </c>
      <c r="H121" s="17">
        <v>12532</v>
      </c>
      <c r="I121" s="17">
        <v>893</v>
      </c>
      <c r="J121" s="3"/>
      <c r="K121" s="17">
        <v>13145.136267158639</v>
      </c>
      <c r="L121" s="17">
        <v>15503.233830231966</v>
      </c>
    </row>
    <row r="122" spans="1:12" x14ac:dyDescent="0.25">
      <c r="A122" s="2">
        <v>420</v>
      </c>
      <c r="B122" s="2">
        <v>420049057</v>
      </c>
      <c r="C122" s="3" t="s">
        <v>98</v>
      </c>
      <c r="D122" s="2">
        <v>49</v>
      </c>
      <c r="E122" s="16" t="s">
        <v>96</v>
      </c>
      <c r="F122" s="2">
        <v>57</v>
      </c>
      <c r="G122" s="3" t="s">
        <v>23</v>
      </c>
      <c r="H122" s="17">
        <v>11880</v>
      </c>
      <c r="I122" s="17">
        <v>893</v>
      </c>
      <c r="J122" s="3"/>
      <c r="K122" s="17">
        <v>0</v>
      </c>
      <c r="L122" s="17">
        <v>625.91687222292603</v>
      </c>
    </row>
    <row r="123" spans="1:12" x14ac:dyDescent="0.25">
      <c r="A123" s="2">
        <v>420</v>
      </c>
      <c r="B123" s="2">
        <v>420049067</v>
      </c>
      <c r="C123" s="3" t="s">
        <v>98</v>
      </c>
      <c r="D123" s="2">
        <v>49</v>
      </c>
      <c r="E123" s="16" t="s">
        <v>96</v>
      </c>
      <c r="F123" s="2">
        <v>67</v>
      </c>
      <c r="G123" s="3" t="s">
        <v>102</v>
      </c>
      <c r="H123" s="17">
        <v>9358</v>
      </c>
      <c r="I123" s="17">
        <v>893</v>
      </c>
      <c r="J123" s="3"/>
      <c r="K123" s="17">
        <v>7115.0111075662862</v>
      </c>
      <c r="L123" s="17">
        <v>9024.266120179469</v>
      </c>
    </row>
    <row r="124" spans="1:12" x14ac:dyDescent="0.25">
      <c r="A124" s="2">
        <v>420</v>
      </c>
      <c r="B124" s="2">
        <v>420049093</v>
      </c>
      <c r="C124" s="3" t="s">
        <v>98</v>
      </c>
      <c r="D124" s="2">
        <v>49</v>
      </c>
      <c r="E124" s="16" t="s">
        <v>96</v>
      </c>
      <c r="F124" s="2">
        <v>93</v>
      </c>
      <c r="G124" s="3" t="s">
        <v>25</v>
      </c>
      <c r="H124" s="17">
        <v>12063</v>
      </c>
      <c r="I124" s="17">
        <v>893</v>
      </c>
      <c r="J124" s="3"/>
      <c r="K124" s="17">
        <v>0</v>
      </c>
      <c r="L124" s="17">
        <v>536.72105898697737</v>
      </c>
    </row>
    <row r="125" spans="1:12" x14ac:dyDescent="0.25">
      <c r="A125" s="2">
        <v>420</v>
      </c>
      <c r="B125" s="2">
        <v>420049149</v>
      </c>
      <c r="C125" s="3" t="s">
        <v>98</v>
      </c>
      <c r="D125" s="2">
        <v>49</v>
      </c>
      <c r="E125" s="16" t="s">
        <v>96</v>
      </c>
      <c r="F125" s="2">
        <v>149</v>
      </c>
      <c r="G125" s="3" t="s">
        <v>103</v>
      </c>
      <c r="H125" s="17">
        <v>9028</v>
      </c>
      <c r="I125" s="17">
        <v>893</v>
      </c>
      <c r="J125" s="3"/>
      <c r="K125" s="17">
        <v>0</v>
      </c>
      <c r="L125" s="17">
        <v>198.08160927369499</v>
      </c>
    </row>
    <row r="126" spans="1:12" x14ac:dyDescent="0.25">
      <c r="A126" s="2">
        <v>420</v>
      </c>
      <c r="B126" s="2">
        <v>420049160</v>
      </c>
      <c r="C126" s="3" t="s">
        <v>98</v>
      </c>
      <c r="D126" s="2">
        <v>49</v>
      </c>
      <c r="E126" s="16" t="s">
        <v>96</v>
      </c>
      <c r="F126" s="2">
        <v>160</v>
      </c>
      <c r="G126" s="3" t="s">
        <v>104</v>
      </c>
      <c r="H126" s="17">
        <v>9407</v>
      </c>
      <c r="I126" s="17">
        <v>893</v>
      </c>
      <c r="J126" s="3"/>
      <c r="K126" s="17">
        <v>0</v>
      </c>
      <c r="L126" s="17">
        <v>411.80547557341015</v>
      </c>
    </row>
    <row r="127" spans="1:12" x14ac:dyDescent="0.25">
      <c r="A127" s="2">
        <v>420</v>
      </c>
      <c r="B127" s="2">
        <v>420049163</v>
      </c>
      <c r="C127" s="3" t="s">
        <v>98</v>
      </c>
      <c r="D127" s="2">
        <v>49</v>
      </c>
      <c r="E127" s="16" t="s">
        <v>96</v>
      </c>
      <c r="F127" s="2">
        <v>163</v>
      </c>
      <c r="G127" s="3" t="s">
        <v>27</v>
      </c>
      <c r="H127" s="17">
        <v>9407</v>
      </c>
      <c r="I127" s="17">
        <v>893</v>
      </c>
      <c r="J127" s="3"/>
      <c r="K127" s="17">
        <v>0</v>
      </c>
      <c r="L127" s="17">
        <v>597.32705046292722</v>
      </c>
    </row>
    <row r="128" spans="1:12" x14ac:dyDescent="0.25">
      <c r="A128" s="2">
        <v>420</v>
      </c>
      <c r="B128" s="2">
        <v>420049165</v>
      </c>
      <c r="C128" s="3" t="s">
        <v>98</v>
      </c>
      <c r="D128" s="2">
        <v>49</v>
      </c>
      <c r="E128" s="16" t="s">
        <v>96</v>
      </c>
      <c r="F128" s="2">
        <v>165</v>
      </c>
      <c r="G128" s="3" t="s">
        <v>28</v>
      </c>
      <c r="H128" s="17">
        <v>12658</v>
      </c>
      <c r="I128" s="17">
        <v>893</v>
      </c>
      <c r="J128" s="3"/>
      <c r="K128" s="17">
        <v>0</v>
      </c>
      <c r="L128" s="17">
        <v>1035.0746094410151</v>
      </c>
    </row>
    <row r="129" spans="1:12" x14ac:dyDescent="0.25">
      <c r="A129" s="2">
        <v>420</v>
      </c>
      <c r="B129" s="2">
        <v>420049176</v>
      </c>
      <c r="C129" s="3" t="s">
        <v>98</v>
      </c>
      <c r="D129" s="2">
        <v>49</v>
      </c>
      <c r="E129" s="16" t="s">
        <v>96</v>
      </c>
      <c r="F129" s="2">
        <v>176</v>
      </c>
      <c r="G129" s="3" t="s">
        <v>29</v>
      </c>
      <c r="H129" s="17">
        <v>11165</v>
      </c>
      <c r="I129" s="17">
        <v>893</v>
      </c>
      <c r="J129" s="3"/>
      <c r="K129" s="17">
        <v>1429.0329172739803</v>
      </c>
      <c r="L129" s="17">
        <v>3636.2027220328182</v>
      </c>
    </row>
    <row r="130" spans="1:12" x14ac:dyDescent="0.25">
      <c r="A130" s="2">
        <v>420</v>
      </c>
      <c r="B130" s="2">
        <v>420049181</v>
      </c>
      <c r="C130" s="3" t="s">
        <v>98</v>
      </c>
      <c r="D130" s="2">
        <v>49</v>
      </c>
      <c r="E130" s="16" t="s">
        <v>96</v>
      </c>
      <c r="F130" s="2">
        <v>181</v>
      </c>
      <c r="G130" s="3" t="s">
        <v>105</v>
      </c>
      <c r="H130" s="17">
        <v>9948</v>
      </c>
      <c r="I130" s="17">
        <v>893</v>
      </c>
      <c r="J130" s="3"/>
      <c r="K130" s="17">
        <v>0</v>
      </c>
      <c r="L130" s="17">
        <v>644.78879981657519</v>
      </c>
    </row>
    <row r="131" spans="1:12" x14ac:dyDescent="0.25">
      <c r="A131" s="2">
        <v>420</v>
      </c>
      <c r="B131" s="2">
        <v>420049207</v>
      </c>
      <c r="C131" s="3" t="s">
        <v>98</v>
      </c>
      <c r="D131" s="2">
        <v>49</v>
      </c>
      <c r="E131" s="16" t="s">
        <v>96</v>
      </c>
      <c r="F131" s="2">
        <v>207</v>
      </c>
      <c r="G131" s="3" t="s">
        <v>40</v>
      </c>
      <c r="H131" s="17">
        <v>13735</v>
      </c>
      <c r="I131" s="17">
        <v>893</v>
      </c>
      <c r="J131" s="3"/>
      <c r="K131" s="17">
        <v>6031.3406432433658</v>
      </c>
      <c r="L131" s="17">
        <v>9219.9793552754018</v>
      </c>
    </row>
    <row r="132" spans="1:12" x14ac:dyDescent="0.25">
      <c r="A132" s="2">
        <v>420</v>
      </c>
      <c r="B132" s="2">
        <v>420049243</v>
      </c>
      <c r="C132" s="3" t="s">
        <v>98</v>
      </c>
      <c r="D132" s="2">
        <v>49</v>
      </c>
      <c r="E132" s="16" t="s">
        <v>96</v>
      </c>
      <c r="F132" s="2">
        <v>243</v>
      </c>
      <c r="G132" s="3" t="s">
        <v>74</v>
      </c>
      <c r="H132" s="17">
        <v>13735</v>
      </c>
      <c r="I132" s="17">
        <v>893</v>
      </c>
      <c r="J132" s="3"/>
      <c r="K132" s="17">
        <v>1972.1505526660458</v>
      </c>
      <c r="L132" s="17">
        <v>3368.9837000260231</v>
      </c>
    </row>
    <row r="133" spans="1:12" x14ac:dyDescent="0.25">
      <c r="A133" s="2">
        <v>420</v>
      </c>
      <c r="B133" s="2">
        <v>420049244</v>
      </c>
      <c r="C133" s="3" t="s">
        <v>98</v>
      </c>
      <c r="D133" s="2">
        <v>49</v>
      </c>
      <c r="E133" s="16" t="s">
        <v>96</v>
      </c>
      <c r="F133" s="2">
        <v>244</v>
      </c>
      <c r="G133" s="3" t="s">
        <v>43</v>
      </c>
      <c r="H133" s="17">
        <v>10006</v>
      </c>
      <c r="I133" s="17">
        <v>893</v>
      </c>
      <c r="J133" s="3"/>
      <c r="K133" s="17">
        <v>733.24489500055279</v>
      </c>
      <c r="L133" s="17">
        <v>3479.6702226839152</v>
      </c>
    </row>
    <row r="134" spans="1:12" x14ac:dyDescent="0.25">
      <c r="A134" s="2">
        <v>420</v>
      </c>
      <c r="B134" s="2">
        <v>420049248</v>
      </c>
      <c r="C134" s="3" t="s">
        <v>98</v>
      </c>
      <c r="D134" s="2">
        <v>49</v>
      </c>
      <c r="E134" s="16" t="s">
        <v>96</v>
      </c>
      <c r="F134" s="2">
        <v>248</v>
      </c>
      <c r="G134" s="3" t="s">
        <v>30</v>
      </c>
      <c r="H134" s="17">
        <v>9346</v>
      </c>
      <c r="I134" s="17">
        <v>893</v>
      </c>
      <c r="J134" s="3"/>
      <c r="K134" s="17">
        <v>0</v>
      </c>
      <c r="L134" s="17">
        <v>1013.912060720957</v>
      </c>
    </row>
    <row r="135" spans="1:12" x14ac:dyDescent="0.25">
      <c r="A135" s="2">
        <v>420</v>
      </c>
      <c r="B135" s="2">
        <v>420049274</v>
      </c>
      <c r="C135" s="3" t="s">
        <v>98</v>
      </c>
      <c r="D135" s="2">
        <v>49</v>
      </c>
      <c r="E135" s="16" t="s">
        <v>96</v>
      </c>
      <c r="F135" s="2">
        <v>274</v>
      </c>
      <c r="G135" s="3" t="s">
        <v>81</v>
      </c>
      <c r="H135" s="17">
        <v>13710</v>
      </c>
      <c r="I135" s="17">
        <v>893</v>
      </c>
      <c r="J135" s="3"/>
      <c r="K135" s="17">
        <v>3031.7704961310919</v>
      </c>
      <c r="L135" s="17">
        <v>6303.9550438401457</v>
      </c>
    </row>
    <row r="136" spans="1:12" x14ac:dyDescent="0.25">
      <c r="A136" s="2">
        <v>420</v>
      </c>
      <c r="B136" s="2">
        <v>420049308</v>
      </c>
      <c r="C136" s="3" t="s">
        <v>98</v>
      </c>
      <c r="D136" s="2">
        <v>49</v>
      </c>
      <c r="E136" s="16" t="s">
        <v>96</v>
      </c>
      <c r="F136" s="2">
        <v>308</v>
      </c>
      <c r="G136" s="3" t="s">
        <v>32</v>
      </c>
      <c r="H136" s="17">
        <v>9407</v>
      </c>
      <c r="I136" s="17">
        <v>893</v>
      </c>
      <c r="J136" s="3"/>
      <c r="K136" s="17">
        <v>4649.1490406568446</v>
      </c>
      <c r="L136" s="17">
        <v>6085.8034169553503</v>
      </c>
    </row>
    <row r="137" spans="1:12" x14ac:dyDescent="0.25">
      <c r="A137" s="2">
        <v>420</v>
      </c>
      <c r="B137" s="2">
        <v>420049314</v>
      </c>
      <c r="C137" s="3" t="s">
        <v>98</v>
      </c>
      <c r="D137" s="2">
        <v>49</v>
      </c>
      <c r="E137" s="16" t="s">
        <v>96</v>
      </c>
      <c r="F137" s="2">
        <v>314</v>
      </c>
      <c r="G137" s="3" t="s">
        <v>46</v>
      </c>
      <c r="H137" s="17">
        <v>13685</v>
      </c>
      <c r="I137" s="17">
        <v>893</v>
      </c>
      <c r="J137" s="3"/>
      <c r="K137" s="17">
        <v>5632.7061889444667</v>
      </c>
      <c r="L137" s="17">
        <v>10854.167656062076</v>
      </c>
    </row>
    <row r="138" spans="1:12" x14ac:dyDescent="0.25">
      <c r="A138" s="2">
        <v>420</v>
      </c>
      <c r="B138" s="2">
        <v>420049347</v>
      </c>
      <c r="C138" s="3" t="s">
        <v>98</v>
      </c>
      <c r="D138" s="2">
        <v>49</v>
      </c>
      <c r="E138" s="16" t="s">
        <v>96</v>
      </c>
      <c r="F138" s="2">
        <v>347</v>
      </c>
      <c r="G138" s="3" t="s">
        <v>106</v>
      </c>
      <c r="H138" s="17">
        <v>11094</v>
      </c>
      <c r="I138" s="17">
        <v>893</v>
      </c>
      <c r="J138" s="3"/>
      <c r="K138" s="17">
        <v>3209.1281872173204</v>
      </c>
      <c r="L138" s="17">
        <v>4665.3121987747509</v>
      </c>
    </row>
    <row r="139" spans="1:12" x14ac:dyDescent="0.25">
      <c r="A139" s="2">
        <v>426</v>
      </c>
      <c r="B139" s="2">
        <v>426149009</v>
      </c>
      <c r="C139" s="3" t="s">
        <v>107</v>
      </c>
      <c r="D139" s="2">
        <v>149</v>
      </c>
      <c r="E139" s="16" t="s">
        <v>103</v>
      </c>
      <c r="F139" s="2">
        <v>9</v>
      </c>
      <c r="G139" s="3" t="s">
        <v>108</v>
      </c>
      <c r="H139" s="17">
        <v>12703</v>
      </c>
      <c r="I139" s="17">
        <v>893</v>
      </c>
      <c r="J139" s="3"/>
      <c r="K139" s="17">
        <v>3713.4275883149094</v>
      </c>
      <c r="L139" s="17">
        <v>6407.6152839088172</v>
      </c>
    </row>
    <row r="140" spans="1:12" x14ac:dyDescent="0.25">
      <c r="A140" s="2">
        <v>426</v>
      </c>
      <c r="B140" s="2">
        <v>426149079</v>
      </c>
      <c r="C140" s="3" t="s">
        <v>107</v>
      </c>
      <c r="D140" s="2">
        <v>149</v>
      </c>
      <c r="E140" s="16" t="s">
        <v>103</v>
      </c>
      <c r="F140" s="2">
        <v>79</v>
      </c>
      <c r="G140" s="3" t="s">
        <v>109</v>
      </c>
      <c r="H140" s="17">
        <v>8378</v>
      </c>
      <c r="I140" s="17">
        <v>893</v>
      </c>
      <c r="J140" s="3"/>
      <c r="K140" s="17">
        <v>0</v>
      </c>
      <c r="L140" s="17">
        <v>537.75707916903957</v>
      </c>
    </row>
    <row r="141" spans="1:12" x14ac:dyDescent="0.25">
      <c r="A141" s="2">
        <v>426</v>
      </c>
      <c r="B141" s="2">
        <v>426149128</v>
      </c>
      <c r="C141" s="3" t="s">
        <v>107</v>
      </c>
      <c r="D141" s="2">
        <v>149</v>
      </c>
      <c r="E141" s="16" t="s">
        <v>103</v>
      </c>
      <c r="F141" s="2">
        <v>128</v>
      </c>
      <c r="G141" s="3" t="s">
        <v>110</v>
      </c>
      <c r="H141" s="17">
        <v>12335</v>
      </c>
      <c r="I141" s="17">
        <v>893</v>
      </c>
      <c r="J141" s="3"/>
      <c r="K141" s="17">
        <v>0</v>
      </c>
      <c r="L141" s="17">
        <v>589.68453380264509</v>
      </c>
    </row>
    <row r="142" spans="1:12" x14ac:dyDescent="0.25">
      <c r="A142" s="2">
        <v>426</v>
      </c>
      <c r="B142" s="2">
        <v>426149149</v>
      </c>
      <c r="C142" s="3" t="s">
        <v>107</v>
      </c>
      <c r="D142" s="2">
        <v>149</v>
      </c>
      <c r="E142" s="16" t="s">
        <v>103</v>
      </c>
      <c r="F142" s="2">
        <v>149</v>
      </c>
      <c r="G142" s="3" t="s">
        <v>103</v>
      </c>
      <c r="H142" s="17">
        <v>11566</v>
      </c>
      <c r="I142" s="17">
        <v>893</v>
      </c>
      <c r="J142" s="3"/>
      <c r="K142" s="17">
        <v>0</v>
      </c>
      <c r="L142" s="17">
        <v>253.76737847358891</v>
      </c>
    </row>
    <row r="143" spans="1:12" x14ac:dyDescent="0.25">
      <c r="A143" s="2">
        <v>426</v>
      </c>
      <c r="B143" s="2">
        <v>426149181</v>
      </c>
      <c r="C143" s="3" t="s">
        <v>107</v>
      </c>
      <c r="D143" s="2">
        <v>149</v>
      </c>
      <c r="E143" s="16" t="s">
        <v>103</v>
      </c>
      <c r="F143" s="2">
        <v>181</v>
      </c>
      <c r="G143" s="3" t="s">
        <v>105</v>
      </c>
      <c r="H143" s="17">
        <v>9975</v>
      </c>
      <c r="I143" s="17">
        <v>893</v>
      </c>
      <c r="J143" s="3"/>
      <c r="K143" s="17">
        <v>0</v>
      </c>
      <c r="L143" s="17">
        <v>646.53882973163854</v>
      </c>
    </row>
    <row r="144" spans="1:12" x14ac:dyDescent="0.25">
      <c r="A144" s="2">
        <v>426</v>
      </c>
      <c r="B144" s="2">
        <v>426149211</v>
      </c>
      <c r="C144" s="3" t="s">
        <v>107</v>
      </c>
      <c r="D144" s="2">
        <v>149</v>
      </c>
      <c r="E144" s="16" t="s">
        <v>103</v>
      </c>
      <c r="F144" s="2">
        <v>211</v>
      </c>
      <c r="G144" s="3" t="s">
        <v>80</v>
      </c>
      <c r="H144" s="17">
        <v>13523</v>
      </c>
      <c r="I144" s="17">
        <v>893</v>
      </c>
      <c r="J144" s="3"/>
      <c r="K144" s="17">
        <v>1574.4338644513718</v>
      </c>
      <c r="L144" s="17">
        <v>2680.1260559157054</v>
      </c>
    </row>
    <row r="145" spans="1:12" x14ac:dyDescent="0.25">
      <c r="A145" s="2">
        <v>426</v>
      </c>
      <c r="B145" s="2">
        <v>426149258</v>
      </c>
      <c r="C145" s="3" t="s">
        <v>107</v>
      </c>
      <c r="D145" s="2">
        <v>149</v>
      </c>
      <c r="E145" s="16" t="s">
        <v>103</v>
      </c>
      <c r="F145" s="2">
        <v>258</v>
      </c>
      <c r="G145" s="3" t="s">
        <v>97</v>
      </c>
      <c r="H145" s="17">
        <v>12358</v>
      </c>
      <c r="I145" s="17">
        <v>893</v>
      </c>
      <c r="J145" s="3"/>
      <c r="K145" s="17">
        <v>1730.4925698185871</v>
      </c>
      <c r="L145" s="17">
        <v>4835.9995714761208</v>
      </c>
    </row>
    <row r="146" spans="1:12" x14ac:dyDescent="0.25">
      <c r="A146" s="2">
        <v>428</v>
      </c>
      <c r="B146" s="2">
        <v>428035035</v>
      </c>
      <c r="C146" s="3" t="s">
        <v>111</v>
      </c>
      <c r="D146" s="2">
        <v>35</v>
      </c>
      <c r="E146" s="16" t="s">
        <v>22</v>
      </c>
      <c r="F146" s="2">
        <v>35</v>
      </c>
      <c r="G146" s="3" t="s">
        <v>22</v>
      </c>
      <c r="H146" s="17">
        <v>11787</v>
      </c>
      <c r="I146" s="17">
        <v>893</v>
      </c>
      <c r="J146" s="3"/>
      <c r="K146" s="17">
        <v>1144.8695388387187</v>
      </c>
      <c r="L146" s="17">
        <v>3483.0718609642227</v>
      </c>
    </row>
    <row r="147" spans="1:12" x14ac:dyDescent="0.25">
      <c r="A147" s="2">
        <v>428</v>
      </c>
      <c r="B147" s="2">
        <v>428035044</v>
      </c>
      <c r="C147" s="3" t="s">
        <v>111</v>
      </c>
      <c r="D147" s="2">
        <v>35</v>
      </c>
      <c r="E147" s="16" t="s">
        <v>22</v>
      </c>
      <c r="F147" s="2">
        <v>44</v>
      </c>
      <c r="G147" s="3" t="s">
        <v>35</v>
      </c>
      <c r="H147" s="17">
        <v>9857</v>
      </c>
      <c r="I147" s="17">
        <v>893</v>
      </c>
      <c r="J147" s="3"/>
      <c r="K147" s="17">
        <v>0</v>
      </c>
      <c r="L147" s="17">
        <v>649.26079849291455</v>
      </c>
    </row>
    <row r="148" spans="1:12" x14ac:dyDescent="0.25">
      <c r="A148" s="2">
        <v>428</v>
      </c>
      <c r="B148" s="2">
        <v>428035050</v>
      </c>
      <c r="C148" s="3" t="s">
        <v>111</v>
      </c>
      <c r="D148" s="2">
        <v>35</v>
      </c>
      <c r="E148" s="16" t="s">
        <v>22</v>
      </c>
      <c r="F148" s="2">
        <v>50</v>
      </c>
      <c r="G148" s="3" t="s">
        <v>112</v>
      </c>
      <c r="H148" s="17">
        <v>13177</v>
      </c>
      <c r="I148" s="17">
        <v>893</v>
      </c>
      <c r="J148" s="3"/>
      <c r="K148" s="17">
        <v>2536.9737363612239</v>
      </c>
      <c r="L148" s="17">
        <v>5604.4589329933879</v>
      </c>
    </row>
    <row r="149" spans="1:12" x14ac:dyDescent="0.25">
      <c r="A149" s="2">
        <v>428</v>
      </c>
      <c r="B149" s="2">
        <v>428035057</v>
      </c>
      <c r="C149" s="3" t="s">
        <v>111</v>
      </c>
      <c r="D149" s="2">
        <v>35</v>
      </c>
      <c r="E149" s="16" t="s">
        <v>22</v>
      </c>
      <c r="F149" s="2">
        <v>57</v>
      </c>
      <c r="G149" s="3" t="s">
        <v>23</v>
      </c>
      <c r="H149" s="17">
        <v>12043</v>
      </c>
      <c r="I149" s="17">
        <v>893</v>
      </c>
      <c r="J149" s="3"/>
      <c r="K149" s="17">
        <v>0</v>
      </c>
      <c r="L149" s="17">
        <v>634.50478890409977</v>
      </c>
    </row>
    <row r="150" spans="1:12" x14ac:dyDescent="0.25">
      <c r="A150" s="2">
        <v>428</v>
      </c>
      <c r="B150" s="2">
        <v>428035073</v>
      </c>
      <c r="C150" s="3" t="s">
        <v>111</v>
      </c>
      <c r="D150" s="2">
        <v>35</v>
      </c>
      <c r="E150" s="16" t="s">
        <v>22</v>
      </c>
      <c r="F150" s="2">
        <v>73</v>
      </c>
      <c r="G150" s="3" t="s">
        <v>37</v>
      </c>
      <c r="H150" s="17">
        <v>9691</v>
      </c>
      <c r="I150" s="17">
        <v>893</v>
      </c>
      <c r="J150" s="3"/>
      <c r="K150" s="17">
        <v>4230.7321068884703</v>
      </c>
      <c r="L150" s="17">
        <v>6856.5724719247446</v>
      </c>
    </row>
    <row r="151" spans="1:12" x14ac:dyDescent="0.25">
      <c r="A151" s="2">
        <v>428</v>
      </c>
      <c r="B151" s="2">
        <v>428035093</v>
      </c>
      <c r="C151" s="3" t="s">
        <v>111</v>
      </c>
      <c r="D151" s="2">
        <v>35</v>
      </c>
      <c r="E151" s="16" t="s">
        <v>22</v>
      </c>
      <c r="F151" s="2">
        <v>93</v>
      </c>
      <c r="G151" s="3" t="s">
        <v>25</v>
      </c>
      <c r="H151" s="17">
        <v>12758</v>
      </c>
      <c r="I151" s="17">
        <v>893</v>
      </c>
      <c r="J151" s="3"/>
      <c r="K151" s="17">
        <v>0</v>
      </c>
      <c r="L151" s="17">
        <v>567.64380921461088</v>
      </c>
    </row>
    <row r="152" spans="1:12" x14ac:dyDescent="0.25">
      <c r="A152" s="2">
        <v>428</v>
      </c>
      <c r="B152" s="2">
        <v>428035133</v>
      </c>
      <c r="C152" s="3" t="s">
        <v>111</v>
      </c>
      <c r="D152" s="2">
        <v>35</v>
      </c>
      <c r="E152" s="16" t="s">
        <v>22</v>
      </c>
      <c r="F152" s="2">
        <v>133</v>
      </c>
      <c r="G152" s="3" t="s">
        <v>73</v>
      </c>
      <c r="H152" s="17">
        <v>13364</v>
      </c>
      <c r="I152" s="17">
        <v>893</v>
      </c>
      <c r="J152" s="3"/>
      <c r="K152" s="17">
        <v>1868.3020387758679</v>
      </c>
      <c r="L152" s="17">
        <v>3569.2915531894032</v>
      </c>
    </row>
    <row r="153" spans="1:12" x14ac:dyDescent="0.25">
      <c r="A153" s="2">
        <v>428</v>
      </c>
      <c r="B153" s="2">
        <v>428035163</v>
      </c>
      <c r="C153" s="3" t="s">
        <v>111</v>
      </c>
      <c r="D153" s="2">
        <v>35</v>
      </c>
      <c r="E153" s="16" t="s">
        <v>22</v>
      </c>
      <c r="F153" s="2">
        <v>163</v>
      </c>
      <c r="G153" s="3" t="s">
        <v>27</v>
      </c>
      <c r="H153" s="17">
        <v>10264</v>
      </c>
      <c r="I153" s="17">
        <v>893</v>
      </c>
      <c r="J153" s="3"/>
      <c r="K153" s="17">
        <v>0</v>
      </c>
      <c r="L153" s="17">
        <v>651.74496076873402</v>
      </c>
    </row>
    <row r="154" spans="1:12" x14ac:dyDescent="0.25">
      <c r="A154" s="2">
        <v>428</v>
      </c>
      <c r="B154" s="2">
        <v>428035165</v>
      </c>
      <c r="C154" s="3" t="s">
        <v>111</v>
      </c>
      <c r="D154" s="2">
        <v>35</v>
      </c>
      <c r="E154" s="16" t="s">
        <v>22</v>
      </c>
      <c r="F154" s="2">
        <v>165</v>
      </c>
      <c r="G154" s="3" t="s">
        <v>28</v>
      </c>
      <c r="H154" s="17">
        <v>12851</v>
      </c>
      <c r="I154" s="17">
        <v>893</v>
      </c>
      <c r="J154" s="3"/>
      <c r="K154" s="17">
        <v>0</v>
      </c>
      <c r="L154" s="17">
        <v>1050.8566760883623</v>
      </c>
    </row>
    <row r="155" spans="1:12" x14ac:dyDescent="0.25">
      <c r="A155" s="2">
        <v>428</v>
      </c>
      <c r="B155" s="2">
        <v>428035176</v>
      </c>
      <c r="C155" s="3" t="s">
        <v>111</v>
      </c>
      <c r="D155" s="2">
        <v>35</v>
      </c>
      <c r="E155" s="16" t="s">
        <v>22</v>
      </c>
      <c r="F155" s="2">
        <v>176</v>
      </c>
      <c r="G155" s="3" t="s">
        <v>29</v>
      </c>
      <c r="H155" s="17">
        <v>15680</v>
      </c>
      <c r="I155" s="17">
        <v>893</v>
      </c>
      <c r="J155" s="3"/>
      <c r="K155" s="17">
        <v>2006.9177020023271</v>
      </c>
      <c r="L155" s="17">
        <v>5106.6420673062785</v>
      </c>
    </row>
    <row r="156" spans="1:12" x14ac:dyDescent="0.25">
      <c r="A156" s="2">
        <v>428</v>
      </c>
      <c r="B156" s="2">
        <v>428035189</v>
      </c>
      <c r="C156" s="3" t="s">
        <v>111</v>
      </c>
      <c r="D156" s="2">
        <v>35</v>
      </c>
      <c r="E156" s="16" t="s">
        <v>22</v>
      </c>
      <c r="F156" s="2">
        <v>189</v>
      </c>
      <c r="G156" s="3" t="s">
        <v>38</v>
      </c>
      <c r="H156" s="17">
        <v>13550</v>
      </c>
      <c r="I156" s="17">
        <v>893</v>
      </c>
      <c r="J156" s="3"/>
      <c r="K156" s="17">
        <v>2110.2128577043186</v>
      </c>
      <c r="L156" s="17">
        <v>4989.4433539051242</v>
      </c>
    </row>
    <row r="157" spans="1:12" x14ac:dyDescent="0.25">
      <c r="A157" s="2">
        <v>428</v>
      </c>
      <c r="B157" s="2">
        <v>428035220</v>
      </c>
      <c r="C157" s="3" t="s">
        <v>111</v>
      </c>
      <c r="D157" s="2">
        <v>35</v>
      </c>
      <c r="E157" s="16" t="s">
        <v>22</v>
      </c>
      <c r="F157" s="2">
        <v>220</v>
      </c>
      <c r="G157" s="3" t="s">
        <v>42</v>
      </c>
      <c r="H157" s="17">
        <v>12665</v>
      </c>
      <c r="I157" s="17">
        <v>893</v>
      </c>
      <c r="J157" s="3"/>
      <c r="K157" s="17">
        <v>2412.8277548526439</v>
      </c>
      <c r="L157" s="17">
        <v>4507.7938113356468</v>
      </c>
    </row>
    <row r="158" spans="1:12" x14ac:dyDescent="0.25">
      <c r="A158" s="2">
        <v>428</v>
      </c>
      <c r="B158" s="2">
        <v>428035229</v>
      </c>
      <c r="C158" s="3" t="s">
        <v>111</v>
      </c>
      <c r="D158" s="2">
        <v>35</v>
      </c>
      <c r="E158" s="16" t="s">
        <v>22</v>
      </c>
      <c r="F158" s="2">
        <v>229</v>
      </c>
      <c r="G158" s="3" t="s">
        <v>113</v>
      </c>
      <c r="H158" s="17">
        <v>13550</v>
      </c>
      <c r="I158" s="17">
        <v>893</v>
      </c>
      <c r="J158" s="3"/>
      <c r="K158" s="17">
        <v>215.27370477367549</v>
      </c>
      <c r="L158" s="17">
        <v>1938.1553411316836</v>
      </c>
    </row>
    <row r="159" spans="1:12" x14ac:dyDescent="0.25">
      <c r="A159" s="2">
        <v>428</v>
      </c>
      <c r="B159" s="2">
        <v>428035243</v>
      </c>
      <c r="C159" s="3" t="s">
        <v>111</v>
      </c>
      <c r="D159" s="2">
        <v>35</v>
      </c>
      <c r="E159" s="16" t="s">
        <v>22</v>
      </c>
      <c r="F159" s="2">
        <v>243</v>
      </c>
      <c r="G159" s="3" t="s">
        <v>74</v>
      </c>
      <c r="H159" s="17">
        <v>13016</v>
      </c>
      <c r="I159" s="17">
        <v>893</v>
      </c>
      <c r="J159" s="3"/>
      <c r="K159" s="17">
        <v>1868.9123839462154</v>
      </c>
      <c r="L159" s="17">
        <v>3192.6240873344523</v>
      </c>
    </row>
    <row r="160" spans="1:12" x14ac:dyDescent="0.25">
      <c r="A160" s="2">
        <v>428</v>
      </c>
      <c r="B160" s="2">
        <v>428035244</v>
      </c>
      <c r="C160" s="3" t="s">
        <v>111</v>
      </c>
      <c r="D160" s="2">
        <v>35</v>
      </c>
      <c r="E160" s="16" t="s">
        <v>22</v>
      </c>
      <c r="F160" s="2">
        <v>244</v>
      </c>
      <c r="G160" s="3" t="s">
        <v>43</v>
      </c>
      <c r="H160" s="17">
        <v>10751</v>
      </c>
      <c r="I160" s="17">
        <v>893</v>
      </c>
      <c r="J160" s="3"/>
      <c r="K160" s="17">
        <v>787.8388832851233</v>
      </c>
      <c r="L160" s="17">
        <v>3738.7502062837066</v>
      </c>
    </row>
    <row r="161" spans="1:12" x14ac:dyDescent="0.25">
      <c r="A161" s="2">
        <v>428</v>
      </c>
      <c r="B161" s="2">
        <v>428035248</v>
      </c>
      <c r="C161" s="3" t="s">
        <v>111</v>
      </c>
      <c r="D161" s="2">
        <v>35</v>
      </c>
      <c r="E161" s="16" t="s">
        <v>22</v>
      </c>
      <c r="F161" s="2">
        <v>248</v>
      </c>
      <c r="G161" s="3" t="s">
        <v>30</v>
      </c>
      <c r="H161" s="17">
        <v>12072</v>
      </c>
      <c r="I161" s="17">
        <v>893</v>
      </c>
      <c r="J161" s="3"/>
      <c r="K161" s="17">
        <v>0</v>
      </c>
      <c r="L161" s="17">
        <v>1309.6454522815548</v>
      </c>
    </row>
    <row r="162" spans="1:12" x14ac:dyDescent="0.25">
      <c r="A162" s="2">
        <v>428</v>
      </c>
      <c r="B162" s="2">
        <v>428035346</v>
      </c>
      <c r="C162" s="3" t="s">
        <v>111</v>
      </c>
      <c r="D162" s="2">
        <v>35</v>
      </c>
      <c r="E162" s="16" t="s">
        <v>22</v>
      </c>
      <c r="F162" s="2">
        <v>346</v>
      </c>
      <c r="G162" s="3" t="s">
        <v>33</v>
      </c>
      <c r="H162" s="17">
        <v>12596</v>
      </c>
      <c r="I162" s="17">
        <v>893</v>
      </c>
      <c r="J162" s="3"/>
      <c r="K162" s="17">
        <v>244.2177055964039</v>
      </c>
      <c r="L162" s="17">
        <v>2454.3684409258331</v>
      </c>
    </row>
    <row r="163" spans="1:12" x14ac:dyDescent="0.25">
      <c r="A163" s="2">
        <v>429</v>
      </c>
      <c r="B163" s="2">
        <v>429163030</v>
      </c>
      <c r="C163" s="3" t="s">
        <v>114</v>
      </c>
      <c r="D163" s="2">
        <v>163</v>
      </c>
      <c r="E163" s="16" t="s">
        <v>27</v>
      </c>
      <c r="F163" s="2">
        <v>30</v>
      </c>
      <c r="G163" s="3" t="s">
        <v>115</v>
      </c>
      <c r="H163" s="17">
        <v>12949</v>
      </c>
      <c r="I163" s="17">
        <v>893</v>
      </c>
      <c r="J163" s="3"/>
      <c r="K163" s="17">
        <v>2055.2175513734874</v>
      </c>
      <c r="L163" s="17">
        <v>2950.8427622008803</v>
      </c>
    </row>
    <row r="164" spans="1:12" x14ac:dyDescent="0.25">
      <c r="A164" s="2">
        <v>429</v>
      </c>
      <c r="B164" s="2">
        <v>429163035</v>
      </c>
      <c r="C164" s="3" t="s">
        <v>114</v>
      </c>
      <c r="D164" s="2">
        <v>163</v>
      </c>
      <c r="E164" s="16" t="s">
        <v>27</v>
      </c>
      <c r="F164" s="2">
        <v>35</v>
      </c>
      <c r="G164" s="3" t="s">
        <v>22</v>
      </c>
      <c r="H164" s="17">
        <v>14082</v>
      </c>
      <c r="I164" s="17">
        <v>893</v>
      </c>
      <c r="J164" s="3"/>
      <c r="K164" s="17">
        <v>1367.7825439829339</v>
      </c>
      <c r="L164" s="17">
        <v>4161.2469624245496</v>
      </c>
    </row>
    <row r="165" spans="1:12" x14ac:dyDescent="0.25">
      <c r="A165" s="2">
        <v>429</v>
      </c>
      <c r="B165" s="2">
        <v>429163057</v>
      </c>
      <c r="C165" s="3" t="s">
        <v>114</v>
      </c>
      <c r="D165" s="2">
        <v>163</v>
      </c>
      <c r="E165" s="16" t="s">
        <v>27</v>
      </c>
      <c r="F165" s="2">
        <v>57</v>
      </c>
      <c r="G165" s="3" t="s">
        <v>23</v>
      </c>
      <c r="H165" s="17">
        <v>14689</v>
      </c>
      <c r="I165" s="17">
        <v>893</v>
      </c>
      <c r="J165" s="3"/>
      <c r="K165" s="17">
        <v>0</v>
      </c>
      <c r="L165" s="17">
        <v>773.91354680829681</v>
      </c>
    </row>
    <row r="166" spans="1:12" x14ac:dyDescent="0.25">
      <c r="A166" s="2">
        <v>429</v>
      </c>
      <c r="B166" s="2">
        <v>429163149</v>
      </c>
      <c r="C166" s="3" t="s">
        <v>114</v>
      </c>
      <c r="D166" s="2">
        <v>163</v>
      </c>
      <c r="E166" s="16" t="s">
        <v>27</v>
      </c>
      <c r="F166" s="2">
        <v>149</v>
      </c>
      <c r="G166" s="3" t="s">
        <v>103</v>
      </c>
      <c r="H166" s="17">
        <v>10102</v>
      </c>
      <c r="I166" s="17">
        <v>893</v>
      </c>
      <c r="J166" s="3"/>
      <c r="K166" s="17">
        <v>0</v>
      </c>
      <c r="L166" s="17">
        <v>221.6460364292052</v>
      </c>
    </row>
    <row r="167" spans="1:12" x14ac:dyDescent="0.25">
      <c r="A167" s="2">
        <v>429</v>
      </c>
      <c r="B167" s="2">
        <v>429163163</v>
      </c>
      <c r="C167" s="3" t="s">
        <v>114</v>
      </c>
      <c r="D167" s="2">
        <v>163</v>
      </c>
      <c r="E167" s="16" t="s">
        <v>27</v>
      </c>
      <c r="F167" s="2">
        <v>163</v>
      </c>
      <c r="G167" s="3" t="s">
        <v>27</v>
      </c>
      <c r="H167" s="17">
        <v>12028</v>
      </c>
      <c r="I167" s="17">
        <v>893</v>
      </c>
      <c r="J167" s="3"/>
      <c r="K167" s="17">
        <v>0</v>
      </c>
      <c r="L167" s="17">
        <v>763.75568863273111</v>
      </c>
    </row>
    <row r="168" spans="1:12" x14ac:dyDescent="0.25">
      <c r="A168" s="2">
        <v>429</v>
      </c>
      <c r="B168" s="2">
        <v>429163164</v>
      </c>
      <c r="C168" s="3" t="s">
        <v>114</v>
      </c>
      <c r="D168" s="2">
        <v>163</v>
      </c>
      <c r="E168" s="16" t="s">
        <v>27</v>
      </c>
      <c r="F168" s="2">
        <v>164</v>
      </c>
      <c r="G168" s="3" t="s">
        <v>116</v>
      </c>
      <c r="H168" s="17">
        <v>12092</v>
      </c>
      <c r="I168" s="17">
        <v>893</v>
      </c>
      <c r="J168" s="3"/>
      <c r="K168" s="17">
        <v>1985.593861205587</v>
      </c>
      <c r="L168" s="17">
        <v>5894.8732989859127</v>
      </c>
    </row>
    <row r="169" spans="1:12" x14ac:dyDescent="0.25">
      <c r="A169" s="2">
        <v>429</v>
      </c>
      <c r="B169" s="2">
        <v>429163168</v>
      </c>
      <c r="C169" s="3" t="s">
        <v>114</v>
      </c>
      <c r="D169" s="2">
        <v>163</v>
      </c>
      <c r="E169" s="16" t="s">
        <v>27</v>
      </c>
      <c r="F169" s="2">
        <v>168</v>
      </c>
      <c r="G169" s="3" t="s">
        <v>117</v>
      </c>
      <c r="H169" s="17">
        <v>9240</v>
      </c>
      <c r="I169" s="17">
        <v>893</v>
      </c>
      <c r="J169" s="3"/>
      <c r="K169" s="17">
        <v>2649.2054612631273</v>
      </c>
      <c r="L169" s="17">
        <v>4343.4791560168942</v>
      </c>
    </row>
    <row r="170" spans="1:12" x14ac:dyDescent="0.25">
      <c r="A170" s="2">
        <v>429</v>
      </c>
      <c r="B170" s="2">
        <v>429163176</v>
      </c>
      <c r="C170" s="3" t="s">
        <v>114</v>
      </c>
      <c r="D170" s="2">
        <v>163</v>
      </c>
      <c r="E170" s="16" t="s">
        <v>27</v>
      </c>
      <c r="F170" s="2">
        <v>176</v>
      </c>
      <c r="G170" s="3" t="s">
        <v>29</v>
      </c>
      <c r="H170" s="17">
        <v>12396</v>
      </c>
      <c r="I170" s="17">
        <v>893</v>
      </c>
      <c r="J170" s="3"/>
      <c r="K170" s="17">
        <v>1586.5913159452084</v>
      </c>
      <c r="L170" s="17">
        <v>4037.1132057607538</v>
      </c>
    </row>
    <row r="171" spans="1:12" x14ac:dyDescent="0.25">
      <c r="A171" s="2">
        <v>429</v>
      </c>
      <c r="B171" s="2">
        <v>429163229</v>
      </c>
      <c r="C171" s="3" t="s">
        <v>114</v>
      </c>
      <c r="D171" s="2">
        <v>163</v>
      </c>
      <c r="E171" s="16" t="s">
        <v>27</v>
      </c>
      <c r="F171" s="2">
        <v>229</v>
      </c>
      <c r="G171" s="3" t="s">
        <v>113</v>
      </c>
      <c r="H171" s="17">
        <v>12595</v>
      </c>
      <c r="I171" s="17">
        <v>893</v>
      </c>
      <c r="J171" s="3"/>
      <c r="K171" s="17">
        <v>200.10127761065996</v>
      </c>
      <c r="L171" s="17">
        <v>1801.5547248379007</v>
      </c>
    </row>
    <row r="172" spans="1:12" x14ac:dyDescent="0.25">
      <c r="A172" s="2">
        <v>429</v>
      </c>
      <c r="B172" s="2">
        <v>429163248</v>
      </c>
      <c r="C172" s="3" t="s">
        <v>114</v>
      </c>
      <c r="D172" s="2">
        <v>163</v>
      </c>
      <c r="E172" s="16" t="s">
        <v>27</v>
      </c>
      <c r="F172" s="2">
        <v>248</v>
      </c>
      <c r="G172" s="3" t="s">
        <v>30</v>
      </c>
      <c r="H172" s="17">
        <v>11382</v>
      </c>
      <c r="I172" s="17">
        <v>893</v>
      </c>
      <c r="J172" s="3"/>
      <c r="K172" s="17">
        <v>0</v>
      </c>
      <c r="L172" s="17">
        <v>1234.7899716591</v>
      </c>
    </row>
    <row r="173" spans="1:12" x14ac:dyDescent="0.25">
      <c r="A173" s="2">
        <v>429</v>
      </c>
      <c r="B173" s="2">
        <v>429163258</v>
      </c>
      <c r="C173" s="3" t="s">
        <v>114</v>
      </c>
      <c r="D173" s="2">
        <v>163</v>
      </c>
      <c r="E173" s="16" t="s">
        <v>27</v>
      </c>
      <c r="F173" s="2">
        <v>258</v>
      </c>
      <c r="G173" s="3" t="s">
        <v>97</v>
      </c>
      <c r="H173" s="17">
        <v>13422</v>
      </c>
      <c r="I173" s="17">
        <v>893</v>
      </c>
      <c r="J173" s="3"/>
      <c r="K173" s="17">
        <v>1879.484647362442</v>
      </c>
      <c r="L173" s="17">
        <v>5252.3698210351577</v>
      </c>
    </row>
    <row r="174" spans="1:12" x14ac:dyDescent="0.25">
      <c r="A174" s="2">
        <v>429</v>
      </c>
      <c r="B174" s="2">
        <v>429163262</v>
      </c>
      <c r="C174" s="3" t="s">
        <v>114</v>
      </c>
      <c r="D174" s="2">
        <v>163</v>
      </c>
      <c r="E174" s="16" t="s">
        <v>27</v>
      </c>
      <c r="F174" s="2">
        <v>262</v>
      </c>
      <c r="G174" s="3" t="s">
        <v>31</v>
      </c>
      <c r="H174" s="17">
        <v>11081</v>
      </c>
      <c r="I174" s="17">
        <v>893</v>
      </c>
      <c r="J174" s="3"/>
      <c r="K174" s="17">
        <v>1406.1214812096805</v>
      </c>
      <c r="L174" s="17">
        <v>4127.5488667279005</v>
      </c>
    </row>
    <row r="175" spans="1:12" x14ac:dyDescent="0.25">
      <c r="A175" s="2">
        <v>429</v>
      </c>
      <c r="B175" s="2">
        <v>429163291</v>
      </c>
      <c r="C175" s="3" t="s">
        <v>114</v>
      </c>
      <c r="D175" s="2">
        <v>163</v>
      </c>
      <c r="E175" s="16" t="s">
        <v>27</v>
      </c>
      <c r="F175" s="2">
        <v>291</v>
      </c>
      <c r="G175" s="3" t="s">
        <v>118</v>
      </c>
      <c r="H175" s="17">
        <v>10089</v>
      </c>
      <c r="I175" s="17">
        <v>893</v>
      </c>
      <c r="J175" s="3"/>
      <c r="K175" s="17">
        <v>3643.6864041274494</v>
      </c>
      <c r="L175" s="17">
        <v>5652.3076122372422</v>
      </c>
    </row>
    <row r="176" spans="1:12" x14ac:dyDescent="0.25">
      <c r="A176" s="2">
        <v>430</v>
      </c>
      <c r="B176" s="2">
        <v>430170009</v>
      </c>
      <c r="C176" s="3" t="s">
        <v>119</v>
      </c>
      <c r="D176" s="2">
        <v>170</v>
      </c>
      <c r="E176" s="16" t="s">
        <v>87</v>
      </c>
      <c r="F176" s="2">
        <v>9</v>
      </c>
      <c r="G176" s="3" t="s">
        <v>108</v>
      </c>
      <c r="H176" s="17">
        <v>10563</v>
      </c>
      <c r="I176" s="17">
        <v>893</v>
      </c>
      <c r="J176" s="3"/>
      <c r="K176" s="17">
        <v>3087.8481945501371</v>
      </c>
      <c r="L176" s="17">
        <v>5328.1618707335947</v>
      </c>
    </row>
    <row r="177" spans="1:12" x14ac:dyDescent="0.25">
      <c r="A177" s="2">
        <v>430</v>
      </c>
      <c r="B177" s="2">
        <v>430170014</v>
      </c>
      <c r="C177" s="3" t="s">
        <v>119</v>
      </c>
      <c r="D177" s="2">
        <v>170</v>
      </c>
      <c r="E177" s="16" t="s">
        <v>87</v>
      </c>
      <c r="F177" s="2">
        <v>14</v>
      </c>
      <c r="G177" s="3" t="s">
        <v>83</v>
      </c>
      <c r="H177" s="17">
        <v>10905</v>
      </c>
      <c r="I177" s="17">
        <v>893</v>
      </c>
      <c r="J177" s="3"/>
      <c r="K177" s="17">
        <v>2218.1633337146723</v>
      </c>
      <c r="L177" s="17">
        <v>3483.9317141890151</v>
      </c>
    </row>
    <row r="178" spans="1:12" x14ac:dyDescent="0.25">
      <c r="A178" s="2">
        <v>430</v>
      </c>
      <c r="B178" s="2">
        <v>430170025</v>
      </c>
      <c r="C178" s="3" t="s">
        <v>119</v>
      </c>
      <c r="D178" s="2">
        <v>170</v>
      </c>
      <c r="E178" s="16" t="s">
        <v>87</v>
      </c>
      <c r="F178" s="2">
        <v>25</v>
      </c>
      <c r="G178" s="3" t="s">
        <v>120</v>
      </c>
      <c r="H178" s="17">
        <v>11207</v>
      </c>
      <c r="I178" s="17">
        <v>893</v>
      </c>
      <c r="J178" s="3"/>
      <c r="K178" s="17">
        <v>1129.8520609478201</v>
      </c>
      <c r="L178" s="17">
        <v>3753.9605022068299</v>
      </c>
    </row>
    <row r="179" spans="1:12" x14ac:dyDescent="0.25">
      <c r="A179" s="2">
        <v>430</v>
      </c>
      <c r="B179" s="2">
        <v>430170031</v>
      </c>
      <c r="C179" s="3" t="s">
        <v>119</v>
      </c>
      <c r="D179" s="2">
        <v>170</v>
      </c>
      <c r="E179" s="16" t="s">
        <v>87</v>
      </c>
      <c r="F179" s="2">
        <v>31</v>
      </c>
      <c r="G179" s="3" t="s">
        <v>101</v>
      </c>
      <c r="H179" s="17">
        <v>10563</v>
      </c>
      <c r="I179" s="17">
        <v>893</v>
      </c>
      <c r="J179" s="3"/>
      <c r="K179" s="17">
        <v>1756.294239435947</v>
      </c>
      <c r="L179" s="17">
        <v>4512.7826043494388</v>
      </c>
    </row>
    <row r="180" spans="1:12" x14ac:dyDescent="0.25">
      <c r="A180" s="2">
        <v>430</v>
      </c>
      <c r="B180" s="2">
        <v>430170064</v>
      </c>
      <c r="C180" s="3" t="s">
        <v>119</v>
      </c>
      <c r="D180" s="2">
        <v>170</v>
      </c>
      <c r="E180" s="16" t="s">
        <v>87</v>
      </c>
      <c r="F180" s="2">
        <v>64</v>
      </c>
      <c r="G180" s="3" t="s">
        <v>121</v>
      </c>
      <c r="H180" s="17">
        <v>10002</v>
      </c>
      <c r="I180" s="17">
        <v>893</v>
      </c>
      <c r="J180" s="3"/>
      <c r="K180" s="17">
        <v>81.172848128253463</v>
      </c>
      <c r="L180" s="17">
        <v>1294.0486757420222</v>
      </c>
    </row>
    <row r="181" spans="1:12" x14ac:dyDescent="0.25">
      <c r="A181" s="2">
        <v>430</v>
      </c>
      <c r="B181" s="2">
        <v>430170100</v>
      </c>
      <c r="C181" s="3" t="s">
        <v>119</v>
      </c>
      <c r="D181" s="2">
        <v>170</v>
      </c>
      <c r="E181" s="16" t="s">
        <v>87</v>
      </c>
      <c r="F181" s="2">
        <v>100</v>
      </c>
      <c r="G181" s="3" t="s">
        <v>79</v>
      </c>
      <c r="H181" s="17">
        <v>10111</v>
      </c>
      <c r="I181" s="17">
        <v>893</v>
      </c>
      <c r="J181" s="3"/>
      <c r="K181" s="17">
        <v>3503.2826721903257</v>
      </c>
      <c r="L181" s="17">
        <v>4998.5386056081352</v>
      </c>
    </row>
    <row r="182" spans="1:12" x14ac:dyDescent="0.25">
      <c r="A182" s="2">
        <v>430</v>
      </c>
      <c r="B182" s="2">
        <v>430170101</v>
      </c>
      <c r="C182" s="3" t="s">
        <v>119</v>
      </c>
      <c r="D182" s="2">
        <v>170</v>
      </c>
      <c r="E182" s="16" t="s">
        <v>87</v>
      </c>
      <c r="F182" s="2">
        <v>101</v>
      </c>
      <c r="G182" s="3" t="s">
        <v>84</v>
      </c>
      <c r="H182" s="17">
        <v>10563</v>
      </c>
      <c r="I182" s="17">
        <v>893</v>
      </c>
      <c r="J182" s="3"/>
      <c r="K182" s="17">
        <v>325.34736836505908</v>
      </c>
      <c r="L182" s="17">
        <v>2064.8704756427105</v>
      </c>
    </row>
    <row r="183" spans="1:12" x14ac:dyDescent="0.25">
      <c r="A183" s="2">
        <v>430</v>
      </c>
      <c r="B183" s="2">
        <v>430170110</v>
      </c>
      <c r="C183" s="3" t="s">
        <v>119</v>
      </c>
      <c r="D183" s="2">
        <v>170</v>
      </c>
      <c r="E183" s="16" t="s">
        <v>87</v>
      </c>
      <c r="F183" s="2">
        <v>110</v>
      </c>
      <c r="G183" s="3" t="s">
        <v>122</v>
      </c>
      <c r="H183" s="17">
        <v>10320</v>
      </c>
      <c r="I183" s="17">
        <v>893</v>
      </c>
      <c r="J183" s="3"/>
      <c r="K183" s="17">
        <v>281.59111167582705</v>
      </c>
      <c r="L183" s="17">
        <v>1525.6058432947684</v>
      </c>
    </row>
    <row r="184" spans="1:12" x14ac:dyDescent="0.25">
      <c r="A184" s="2">
        <v>430</v>
      </c>
      <c r="B184" s="2">
        <v>430170136</v>
      </c>
      <c r="C184" s="3" t="s">
        <v>119</v>
      </c>
      <c r="D184" s="2">
        <v>170</v>
      </c>
      <c r="E184" s="16" t="s">
        <v>87</v>
      </c>
      <c r="F184" s="2">
        <v>136</v>
      </c>
      <c r="G184" s="3" t="s">
        <v>85</v>
      </c>
      <c r="H184" s="17">
        <v>10563</v>
      </c>
      <c r="I184" s="17">
        <v>893</v>
      </c>
      <c r="J184" s="3"/>
      <c r="K184" s="17">
        <v>1962.1830132657833</v>
      </c>
      <c r="L184" s="17">
        <v>3721.9251039611408</v>
      </c>
    </row>
    <row r="185" spans="1:12" x14ac:dyDescent="0.25">
      <c r="A185" s="2">
        <v>430</v>
      </c>
      <c r="B185" s="2">
        <v>430170139</v>
      </c>
      <c r="C185" s="3" t="s">
        <v>119</v>
      </c>
      <c r="D185" s="2">
        <v>170</v>
      </c>
      <c r="E185" s="16" t="s">
        <v>87</v>
      </c>
      <c r="F185" s="2">
        <v>139</v>
      </c>
      <c r="G185" s="3" t="s">
        <v>86</v>
      </c>
      <c r="H185" s="17">
        <v>11556</v>
      </c>
      <c r="I185" s="17">
        <v>893</v>
      </c>
      <c r="J185" s="3"/>
      <c r="K185" s="17">
        <v>2384.2518767164474</v>
      </c>
      <c r="L185" s="17">
        <v>3956.1957901006263</v>
      </c>
    </row>
    <row r="186" spans="1:12" x14ac:dyDescent="0.25">
      <c r="A186" s="2">
        <v>430</v>
      </c>
      <c r="B186" s="2">
        <v>430170141</v>
      </c>
      <c r="C186" s="3" t="s">
        <v>119</v>
      </c>
      <c r="D186" s="2">
        <v>170</v>
      </c>
      <c r="E186" s="16" t="s">
        <v>87</v>
      </c>
      <c r="F186" s="2">
        <v>141</v>
      </c>
      <c r="G186" s="3" t="s">
        <v>123</v>
      </c>
      <c r="H186" s="17">
        <v>9971</v>
      </c>
      <c r="I186" s="17">
        <v>893</v>
      </c>
      <c r="J186" s="3"/>
      <c r="K186" s="17">
        <v>3132.2220818016795</v>
      </c>
      <c r="L186" s="17">
        <v>5711.213890044377</v>
      </c>
    </row>
    <row r="187" spans="1:12" x14ac:dyDescent="0.25">
      <c r="A187" s="2">
        <v>430</v>
      </c>
      <c r="B187" s="2">
        <v>430170153</v>
      </c>
      <c r="C187" s="3" t="s">
        <v>119</v>
      </c>
      <c r="D187" s="2">
        <v>170</v>
      </c>
      <c r="E187" s="16" t="s">
        <v>87</v>
      </c>
      <c r="F187" s="2">
        <v>153</v>
      </c>
      <c r="G187" s="3" t="s">
        <v>124</v>
      </c>
      <c r="H187" s="17">
        <v>11749</v>
      </c>
      <c r="I187" s="17">
        <v>893</v>
      </c>
      <c r="J187" s="3"/>
      <c r="K187" s="17">
        <v>0.14665679409154109</v>
      </c>
      <c r="L187" s="17">
        <v>391.98143935802</v>
      </c>
    </row>
    <row r="188" spans="1:12" x14ac:dyDescent="0.25">
      <c r="A188" s="2">
        <v>430</v>
      </c>
      <c r="B188" s="2">
        <v>430170158</v>
      </c>
      <c r="C188" s="3" t="s">
        <v>119</v>
      </c>
      <c r="D188" s="2">
        <v>170</v>
      </c>
      <c r="E188" s="16" t="s">
        <v>87</v>
      </c>
      <c r="F188" s="2">
        <v>158</v>
      </c>
      <c r="G188" s="3" t="s">
        <v>125</v>
      </c>
      <c r="H188" s="17">
        <v>9659</v>
      </c>
      <c r="I188" s="17">
        <v>893</v>
      </c>
      <c r="J188" s="3"/>
      <c r="K188" s="17">
        <v>2090.2862530888906</v>
      </c>
      <c r="L188" s="17">
        <v>4147.2205493256461</v>
      </c>
    </row>
    <row r="189" spans="1:12" x14ac:dyDescent="0.25">
      <c r="A189" s="2">
        <v>430</v>
      </c>
      <c r="B189" s="2">
        <v>430170170</v>
      </c>
      <c r="C189" s="3" t="s">
        <v>119</v>
      </c>
      <c r="D189" s="2">
        <v>170</v>
      </c>
      <c r="E189" s="16" t="s">
        <v>87</v>
      </c>
      <c r="F189" s="2">
        <v>170</v>
      </c>
      <c r="G189" s="3" t="s">
        <v>87</v>
      </c>
      <c r="H189" s="17">
        <v>10266</v>
      </c>
      <c r="I189" s="17">
        <v>893</v>
      </c>
      <c r="J189" s="3"/>
      <c r="K189" s="17">
        <v>2214.6924289224426</v>
      </c>
      <c r="L189" s="17">
        <v>3778.0329976067951</v>
      </c>
    </row>
    <row r="190" spans="1:12" x14ac:dyDescent="0.25">
      <c r="A190" s="2">
        <v>430</v>
      </c>
      <c r="B190" s="2">
        <v>430170174</v>
      </c>
      <c r="C190" s="3" t="s">
        <v>119</v>
      </c>
      <c r="D190" s="2">
        <v>170</v>
      </c>
      <c r="E190" s="16" t="s">
        <v>87</v>
      </c>
      <c r="F190" s="2">
        <v>174</v>
      </c>
      <c r="G190" s="3" t="s">
        <v>126</v>
      </c>
      <c r="H190" s="17">
        <v>9803</v>
      </c>
      <c r="I190" s="17">
        <v>893</v>
      </c>
      <c r="J190" s="3"/>
      <c r="K190" s="17">
        <v>2301.2248215330073</v>
      </c>
      <c r="L190" s="17">
        <v>3998.318280300582</v>
      </c>
    </row>
    <row r="191" spans="1:12" x14ac:dyDescent="0.25">
      <c r="A191" s="2">
        <v>430</v>
      </c>
      <c r="B191" s="2">
        <v>430170177</v>
      </c>
      <c r="C191" s="3" t="s">
        <v>119</v>
      </c>
      <c r="D191" s="2">
        <v>170</v>
      </c>
      <c r="E191" s="16" t="s">
        <v>87</v>
      </c>
      <c r="F191" s="2">
        <v>177</v>
      </c>
      <c r="G191" s="3" t="s">
        <v>127</v>
      </c>
      <c r="H191" s="17">
        <v>10563</v>
      </c>
      <c r="I191" s="17">
        <v>893</v>
      </c>
      <c r="J191" s="3"/>
      <c r="K191" s="17">
        <v>1065.3413026712969</v>
      </c>
      <c r="L191" s="17">
        <v>3604.3603244169299</v>
      </c>
    </row>
    <row r="192" spans="1:12" x14ac:dyDescent="0.25">
      <c r="A192" s="2">
        <v>430</v>
      </c>
      <c r="B192" s="2">
        <v>430170185</v>
      </c>
      <c r="C192" s="3" t="s">
        <v>119</v>
      </c>
      <c r="D192" s="2">
        <v>170</v>
      </c>
      <c r="E192" s="16" t="s">
        <v>87</v>
      </c>
      <c r="F192" s="2">
        <v>185</v>
      </c>
      <c r="G192" s="3" t="s">
        <v>88</v>
      </c>
      <c r="H192" s="17">
        <v>10563</v>
      </c>
      <c r="I192" s="17">
        <v>893</v>
      </c>
      <c r="J192" s="3"/>
      <c r="K192" s="17">
        <v>824.54449811640188</v>
      </c>
      <c r="L192" s="17">
        <v>1739.1597063159352</v>
      </c>
    </row>
    <row r="193" spans="1:12" x14ac:dyDescent="0.25">
      <c r="A193" s="2">
        <v>430</v>
      </c>
      <c r="B193" s="2">
        <v>430170198</v>
      </c>
      <c r="C193" s="3" t="s">
        <v>119</v>
      </c>
      <c r="D193" s="2">
        <v>170</v>
      </c>
      <c r="E193" s="16" t="s">
        <v>87</v>
      </c>
      <c r="F193" s="2">
        <v>198</v>
      </c>
      <c r="G193" s="3" t="s">
        <v>39</v>
      </c>
      <c r="H193" s="17">
        <v>9659</v>
      </c>
      <c r="I193" s="17">
        <v>893</v>
      </c>
      <c r="J193" s="3"/>
      <c r="K193" s="17">
        <v>1880.1878504600591</v>
      </c>
      <c r="L193" s="17">
        <v>3132.097785435355</v>
      </c>
    </row>
    <row r="194" spans="1:12" x14ac:dyDescent="0.25">
      <c r="A194" s="2">
        <v>430</v>
      </c>
      <c r="B194" s="2">
        <v>430170213</v>
      </c>
      <c r="C194" s="3" t="s">
        <v>119</v>
      </c>
      <c r="D194" s="2">
        <v>170</v>
      </c>
      <c r="E194" s="16" t="s">
        <v>87</v>
      </c>
      <c r="F194" s="2">
        <v>213</v>
      </c>
      <c r="G194" s="3" t="s">
        <v>128</v>
      </c>
      <c r="H194" s="17">
        <v>10845</v>
      </c>
      <c r="I194" s="17">
        <v>893</v>
      </c>
      <c r="J194" s="3"/>
      <c r="K194" s="17">
        <v>4493.0021953245032</v>
      </c>
      <c r="L194" s="17">
        <v>7564.6464319875595</v>
      </c>
    </row>
    <row r="195" spans="1:12" x14ac:dyDescent="0.25">
      <c r="A195" s="2">
        <v>430</v>
      </c>
      <c r="B195" s="2">
        <v>430170271</v>
      </c>
      <c r="C195" s="3" t="s">
        <v>119</v>
      </c>
      <c r="D195" s="2">
        <v>170</v>
      </c>
      <c r="E195" s="16" t="s">
        <v>87</v>
      </c>
      <c r="F195" s="2">
        <v>271</v>
      </c>
      <c r="G195" s="3" t="s">
        <v>129</v>
      </c>
      <c r="H195" s="17">
        <v>10526</v>
      </c>
      <c r="I195" s="17">
        <v>893</v>
      </c>
      <c r="J195" s="3"/>
      <c r="K195" s="17">
        <v>683.07827306844956</v>
      </c>
      <c r="L195" s="17">
        <v>2922.7526797006849</v>
      </c>
    </row>
    <row r="196" spans="1:12" x14ac:dyDescent="0.25">
      <c r="A196" s="2">
        <v>430</v>
      </c>
      <c r="B196" s="2">
        <v>430170276</v>
      </c>
      <c r="C196" s="3" t="s">
        <v>119</v>
      </c>
      <c r="D196" s="2">
        <v>170</v>
      </c>
      <c r="E196" s="16" t="s">
        <v>87</v>
      </c>
      <c r="F196" s="2">
        <v>276</v>
      </c>
      <c r="G196" s="3" t="s">
        <v>90</v>
      </c>
      <c r="H196" s="17">
        <v>8754</v>
      </c>
      <c r="I196" s="17">
        <v>893</v>
      </c>
      <c r="J196" s="3"/>
      <c r="K196" s="17">
        <v>3501.2354171529005</v>
      </c>
      <c r="L196" s="17">
        <v>7985.3724927962357</v>
      </c>
    </row>
    <row r="197" spans="1:12" x14ac:dyDescent="0.25">
      <c r="A197" s="2">
        <v>430</v>
      </c>
      <c r="B197" s="2">
        <v>430170288</v>
      </c>
      <c r="C197" s="3" t="s">
        <v>119</v>
      </c>
      <c r="D197" s="2">
        <v>170</v>
      </c>
      <c r="E197" s="16" t="s">
        <v>87</v>
      </c>
      <c r="F197" s="2">
        <v>288</v>
      </c>
      <c r="G197" s="3" t="s">
        <v>91</v>
      </c>
      <c r="H197" s="17">
        <v>8754</v>
      </c>
      <c r="I197" s="17">
        <v>893</v>
      </c>
      <c r="J197" s="3"/>
      <c r="K197" s="17">
        <v>2345.5934748218642</v>
      </c>
      <c r="L197" s="17">
        <v>4936.9699212923751</v>
      </c>
    </row>
    <row r="198" spans="1:12" x14ac:dyDescent="0.25">
      <c r="A198" s="2">
        <v>430</v>
      </c>
      <c r="B198" s="2">
        <v>430170304</v>
      </c>
      <c r="C198" s="3" t="s">
        <v>119</v>
      </c>
      <c r="D198" s="2">
        <v>170</v>
      </c>
      <c r="E198" s="16" t="s">
        <v>87</v>
      </c>
      <c r="F198" s="2">
        <v>304</v>
      </c>
      <c r="G198" s="3" t="s">
        <v>130</v>
      </c>
      <c r="H198" s="17">
        <v>10563</v>
      </c>
      <c r="I198" s="17">
        <v>893</v>
      </c>
      <c r="J198" s="3"/>
      <c r="K198" s="17">
        <v>2074.908124682368</v>
      </c>
      <c r="L198" s="17">
        <v>3412.5761595565673</v>
      </c>
    </row>
    <row r="199" spans="1:12" x14ac:dyDescent="0.25">
      <c r="A199" s="2">
        <v>430</v>
      </c>
      <c r="B199" s="2">
        <v>430170314</v>
      </c>
      <c r="C199" s="3" t="s">
        <v>119</v>
      </c>
      <c r="D199" s="2">
        <v>170</v>
      </c>
      <c r="E199" s="16" t="s">
        <v>87</v>
      </c>
      <c r="F199" s="2">
        <v>314</v>
      </c>
      <c r="G199" s="3" t="s">
        <v>46</v>
      </c>
      <c r="H199" s="17">
        <v>10563</v>
      </c>
      <c r="I199" s="17">
        <v>893</v>
      </c>
      <c r="J199" s="3"/>
      <c r="K199" s="17">
        <v>4347.700071159692</v>
      </c>
      <c r="L199" s="17">
        <v>8377.9739094617253</v>
      </c>
    </row>
    <row r="200" spans="1:12" x14ac:dyDescent="0.25">
      <c r="A200" s="2">
        <v>430</v>
      </c>
      <c r="B200" s="2">
        <v>430170321</v>
      </c>
      <c r="C200" s="3" t="s">
        <v>119</v>
      </c>
      <c r="D200" s="2">
        <v>170</v>
      </c>
      <c r="E200" s="16" t="s">
        <v>87</v>
      </c>
      <c r="F200" s="2">
        <v>321</v>
      </c>
      <c r="G200" s="3" t="s">
        <v>92</v>
      </c>
      <c r="H200" s="17">
        <v>10161</v>
      </c>
      <c r="I200" s="17">
        <v>893</v>
      </c>
      <c r="J200" s="3"/>
      <c r="K200" s="17">
        <v>4710.6527421074879</v>
      </c>
      <c r="L200" s="17">
        <v>5583.6434517545949</v>
      </c>
    </row>
    <row r="201" spans="1:12" x14ac:dyDescent="0.25">
      <c r="A201" s="2">
        <v>430</v>
      </c>
      <c r="B201" s="2">
        <v>430170322</v>
      </c>
      <c r="C201" s="3" t="s">
        <v>119</v>
      </c>
      <c r="D201" s="2">
        <v>170</v>
      </c>
      <c r="E201" s="16" t="s">
        <v>87</v>
      </c>
      <c r="F201" s="2">
        <v>322</v>
      </c>
      <c r="G201" s="3" t="s">
        <v>131</v>
      </c>
      <c r="H201" s="17">
        <v>10161</v>
      </c>
      <c r="I201" s="17">
        <v>893</v>
      </c>
      <c r="J201" s="3"/>
      <c r="K201" s="17">
        <v>2560.6101677736624</v>
      </c>
      <c r="L201" s="17">
        <v>5261.7779756658238</v>
      </c>
    </row>
    <row r="202" spans="1:12" x14ac:dyDescent="0.25">
      <c r="A202" s="2">
        <v>430</v>
      </c>
      <c r="B202" s="2">
        <v>430170348</v>
      </c>
      <c r="C202" s="3" t="s">
        <v>119</v>
      </c>
      <c r="D202" s="2">
        <v>170</v>
      </c>
      <c r="E202" s="16" t="s">
        <v>87</v>
      </c>
      <c r="F202" s="2">
        <v>348</v>
      </c>
      <c r="G202" s="3" t="s">
        <v>132</v>
      </c>
      <c r="H202" s="17">
        <v>11059</v>
      </c>
      <c r="I202" s="17">
        <v>893</v>
      </c>
      <c r="J202" s="3"/>
      <c r="K202" s="17">
        <v>0</v>
      </c>
      <c r="L202" s="17">
        <v>159.1584034322932</v>
      </c>
    </row>
    <row r="203" spans="1:12" x14ac:dyDescent="0.25">
      <c r="A203" s="2">
        <v>430</v>
      </c>
      <c r="B203" s="2">
        <v>430170616</v>
      </c>
      <c r="C203" s="3" t="s">
        <v>119</v>
      </c>
      <c r="D203" s="2">
        <v>170</v>
      </c>
      <c r="E203" s="16" t="s">
        <v>87</v>
      </c>
      <c r="F203" s="2">
        <v>616</v>
      </c>
      <c r="G203" s="3" t="s">
        <v>133</v>
      </c>
      <c r="H203" s="17">
        <v>10563</v>
      </c>
      <c r="I203" s="17">
        <v>893</v>
      </c>
      <c r="J203" s="3"/>
      <c r="K203" s="17">
        <v>1191.1266023386706</v>
      </c>
      <c r="L203" s="17">
        <v>3348.8972499250303</v>
      </c>
    </row>
    <row r="204" spans="1:12" x14ac:dyDescent="0.25">
      <c r="A204" s="2">
        <v>430</v>
      </c>
      <c r="B204" s="2">
        <v>430170620</v>
      </c>
      <c r="C204" s="3" t="s">
        <v>119</v>
      </c>
      <c r="D204" s="2">
        <v>170</v>
      </c>
      <c r="E204" s="16" t="s">
        <v>87</v>
      </c>
      <c r="F204" s="2">
        <v>620</v>
      </c>
      <c r="G204" s="3" t="s">
        <v>134</v>
      </c>
      <c r="H204" s="17">
        <v>10823</v>
      </c>
      <c r="I204" s="17">
        <v>893</v>
      </c>
      <c r="J204" s="3"/>
      <c r="K204" s="17">
        <v>4316.3092586883449</v>
      </c>
      <c r="L204" s="17">
        <v>5819.351744220854</v>
      </c>
    </row>
    <row r="205" spans="1:12" x14ac:dyDescent="0.25">
      <c r="A205" s="2">
        <v>430</v>
      </c>
      <c r="B205" s="2">
        <v>430170695</v>
      </c>
      <c r="C205" s="3" t="s">
        <v>119</v>
      </c>
      <c r="D205" s="2">
        <v>170</v>
      </c>
      <c r="E205" s="16" t="s">
        <v>87</v>
      </c>
      <c r="F205" s="2">
        <v>695</v>
      </c>
      <c r="G205" s="3" t="s">
        <v>135</v>
      </c>
      <c r="H205" s="17">
        <v>10563</v>
      </c>
      <c r="I205" s="17">
        <v>893</v>
      </c>
      <c r="J205" s="3"/>
      <c r="K205" s="17">
        <v>3766.2209177151071</v>
      </c>
      <c r="L205" s="17">
        <v>5226.6257253986569</v>
      </c>
    </row>
    <row r="206" spans="1:12" x14ac:dyDescent="0.25">
      <c r="A206" s="2">
        <v>430</v>
      </c>
      <c r="B206" s="2">
        <v>430170710</v>
      </c>
      <c r="C206" s="3" t="s">
        <v>119</v>
      </c>
      <c r="D206" s="2">
        <v>170</v>
      </c>
      <c r="E206" s="16" t="s">
        <v>87</v>
      </c>
      <c r="F206" s="2">
        <v>710</v>
      </c>
      <c r="G206" s="3" t="s">
        <v>93</v>
      </c>
      <c r="H206" s="17">
        <v>9960</v>
      </c>
      <c r="I206" s="17">
        <v>893</v>
      </c>
      <c r="J206" s="3"/>
      <c r="K206" s="17">
        <v>1262.3444306728106</v>
      </c>
      <c r="L206" s="17">
        <v>4667.1398052929526</v>
      </c>
    </row>
    <row r="207" spans="1:12" x14ac:dyDescent="0.25">
      <c r="A207" s="2">
        <v>430</v>
      </c>
      <c r="B207" s="2">
        <v>430170725</v>
      </c>
      <c r="C207" s="3" t="s">
        <v>119</v>
      </c>
      <c r="D207" s="2">
        <v>170</v>
      </c>
      <c r="E207" s="16" t="s">
        <v>87</v>
      </c>
      <c r="F207" s="2">
        <v>725</v>
      </c>
      <c r="G207" s="3" t="s">
        <v>136</v>
      </c>
      <c r="H207" s="17">
        <v>9762</v>
      </c>
      <c r="I207" s="17">
        <v>893</v>
      </c>
      <c r="J207" s="3"/>
      <c r="K207" s="17">
        <v>2175.0282909320395</v>
      </c>
      <c r="L207" s="17">
        <v>4291.4256251000916</v>
      </c>
    </row>
    <row r="208" spans="1:12" x14ac:dyDescent="0.25">
      <c r="A208" s="2">
        <v>430</v>
      </c>
      <c r="B208" s="2">
        <v>430170730</v>
      </c>
      <c r="C208" s="3" t="s">
        <v>119</v>
      </c>
      <c r="D208" s="2">
        <v>170</v>
      </c>
      <c r="E208" s="16" t="s">
        <v>87</v>
      </c>
      <c r="F208" s="2">
        <v>730</v>
      </c>
      <c r="G208" s="3" t="s">
        <v>137</v>
      </c>
      <c r="H208" s="17">
        <v>10563</v>
      </c>
      <c r="I208" s="17">
        <v>893</v>
      </c>
      <c r="J208" s="3"/>
      <c r="K208" s="17">
        <v>2032.7031695850619</v>
      </c>
      <c r="L208" s="17">
        <v>3160.0398079610713</v>
      </c>
    </row>
    <row r="209" spans="1:12" x14ac:dyDescent="0.25">
      <c r="A209" s="2">
        <v>430</v>
      </c>
      <c r="B209" s="2">
        <v>430170735</v>
      </c>
      <c r="C209" s="3" t="s">
        <v>119</v>
      </c>
      <c r="D209" s="2">
        <v>170</v>
      </c>
      <c r="E209" s="16" t="s">
        <v>87</v>
      </c>
      <c r="F209" s="2">
        <v>735</v>
      </c>
      <c r="G209" s="3" t="s">
        <v>138</v>
      </c>
      <c r="H209" s="17">
        <v>9960</v>
      </c>
      <c r="I209" s="17">
        <v>893</v>
      </c>
      <c r="J209" s="3"/>
      <c r="K209" s="17">
        <v>697.63603485354906</v>
      </c>
      <c r="L209" s="17">
        <v>3507.475766576199</v>
      </c>
    </row>
    <row r="210" spans="1:12" x14ac:dyDescent="0.25">
      <c r="A210" s="2">
        <v>430</v>
      </c>
      <c r="B210" s="2">
        <v>430170775</v>
      </c>
      <c r="C210" s="3" t="s">
        <v>119</v>
      </c>
      <c r="D210" s="2">
        <v>170</v>
      </c>
      <c r="E210" s="16" t="s">
        <v>87</v>
      </c>
      <c r="F210" s="2">
        <v>775</v>
      </c>
      <c r="G210" s="3" t="s">
        <v>77</v>
      </c>
      <c r="H210" s="17">
        <v>10563</v>
      </c>
      <c r="I210" s="17">
        <v>893</v>
      </c>
      <c r="J210" s="3"/>
      <c r="K210" s="17">
        <v>814.95543942361292</v>
      </c>
      <c r="L210" s="17">
        <v>1909.2221684416145</v>
      </c>
    </row>
    <row r="211" spans="1:12" x14ac:dyDescent="0.25">
      <c r="A211" s="2">
        <v>431</v>
      </c>
      <c r="B211" s="2">
        <v>431149128</v>
      </c>
      <c r="C211" s="3" t="s">
        <v>139</v>
      </c>
      <c r="D211" s="2">
        <v>149</v>
      </c>
      <c r="E211" s="16" t="s">
        <v>103</v>
      </c>
      <c r="F211" s="2">
        <v>128</v>
      </c>
      <c r="G211" s="3" t="s">
        <v>110</v>
      </c>
      <c r="H211" s="17">
        <v>8551</v>
      </c>
      <c r="I211" s="17">
        <v>893</v>
      </c>
      <c r="J211" s="3"/>
      <c r="K211" s="17">
        <v>0</v>
      </c>
      <c r="L211" s="17">
        <v>408.7873894241111</v>
      </c>
    </row>
    <row r="212" spans="1:12" x14ac:dyDescent="0.25">
      <c r="A212" s="2">
        <v>431</v>
      </c>
      <c r="B212" s="2">
        <v>431149149</v>
      </c>
      <c r="C212" s="3" t="s">
        <v>139</v>
      </c>
      <c r="D212" s="2">
        <v>149</v>
      </c>
      <c r="E212" s="16" t="s">
        <v>103</v>
      </c>
      <c r="F212" s="2">
        <v>149</v>
      </c>
      <c r="G212" s="3" t="s">
        <v>103</v>
      </c>
      <c r="H212" s="17">
        <v>11568</v>
      </c>
      <c r="I212" s="17">
        <v>893</v>
      </c>
      <c r="J212" s="3"/>
      <c r="K212" s="17">
        <v>0</v>
      </c>
      <c r="L212" s="17">
        <v>253.81126008840329</v>
      </c>
    </row>
    <row r="213" spans="1:12" x14ac:dyDescent="0.25">
      <c r="A213" s="2">
        <v>431</v>
      </c>
      <c r="B213" s="2">
        <v>431149181</v>
      </c>
      <c r="C213" s="3" t="s">
        <v>139</v>
      </c>
      <c r="D213" s="2">
        <v>149</v>
      </c>
      <c r="E213" s="16" t="s">
        <v>103</v>
      </c>
      <c r="F213" s="2">
        <v>181</v>
      </c>
      <c r="G213" s="3" t="s">
        <v>105</v>
      </c>
      <c r="H213" s="17">
        <v>11181</v>
      </c>
      <c r="I213" s="17">
        <v>893</v>
      </c>
      <c r="J213" s="3"/>
      <c r="K213" s="17">
        <v>0</v>
      </c>
      <c r="L213" s="17">
        <v>724.7068326044573</v>
      </c>
    </row>
    <row r="214" spans="1:12" x14ac:dyDescent="0.25">
      <c r="A214" s="2">
        <v>432</v>
      </c>
      <c r="B214" s="2">
        <v>432712020</v>
      </c>
      <c r="C214" s="3" t="s">
        <v>140</v>
      </c>
      <c r="D214" s="2">
        <v>712</v>
      </c>
      <c r="E214" s="16" t="s">
        <v>141</v>
      </c>
      <c r="F214" s="2">
        <v>20</v>
      </c>
      <c r="G214" s="3" t="s">
        <v>142</v>
      </c>
      <c r="H214" s="17">
        <v>8813</v>
      </c>
      <c r="I214" s="17">
        <v>893</v>
      </c>
      <c r="J214" s="3"/>
      <c r="K214" s="17">
        <v>1281.3203982082105</v>
      </c>
      <c r="L214" s="17">
        <v>2287.4941168864243</v>
      </c>
    </row>
    <row r="215" spans="1:12" x14ac:dyDescent="0.25">
      <c r="A215" s="2">
        <v>432</v>
      </c>
      <c r="B215" s="2">
        <v>432712036</v>
      </c>
      <c r="C215" s="3" t="s">
        <v>140</v>
      </c>
      <c r="D215" s="2">
        <v>712</v>
      </c>
      <c r="E215" s="16" t="s">
        <v>141</v>
      </c>
      <c r="F215" s="2">
        <v>36</v>
      </c>
      <c r="G215" s="3" t="s">
        <v>143</v>
      </c>
      <c r="H215" s="17">
        <v>8378</v>
      </c>
      <c r="I215" s="17">
        <v>893</v>
      </c>
      <c r="J215" s="3"/>
      <c r="K215" s="17">
        <v>1186.9492893081369</v>
      </c>
      <c r="L215" s="17">
        <v>3632.8482003772806</v>
      </c>
    </row>
    <row r="216" spans="1:12" x14ac:dyDescent="0.25">
      <c r="A216" s="2">
        <v>432</v>
      </c>
      <c r="B216" s="2">
        <v>432712172</v>
      </c>
      <c r="C216" s="3" t="s">
        <v>140</v>
      </c>
      <c r="D216" s="2">
        <v>712</v>
      </c>
      <c r="E216" s="16" t="s">
        <v>141</v>
      </c>
      <c r="F216" s="2">
        <v>172</v>
      </c>
      <c r="G216" s="3" t="s">
        <v>144</v>
      </c>
      <c r="H216" s="17">
        <v>12358</v>
      </c>
      <c r="I216" s="17">
        <v>893</v>
      </c>
      <c r="J216" s="3"/>
      <c r="K216" s="17">
        <v>3723.5411909130016</v>
      </c>
      <c r="L216" s="17">
        <v>7164.1341884593712</v>
      </c>
    </row>
    <row r="217" spans="1:12" x14ac:dyDescent="0.25">
      <c r="A217" s="2">
        <v>432</v>
      </c>
      <c r="B217" s="2">
        <v>432712242</v>
      </c>
      <c r="C217" s="3" t="s">
        <v>140</v>
      </c>
      <c r="D217" s="2">
        <v>712</v>
      </c>
      <c r="E217" s="16" t="s">
        <v>141</v>
      </c>
      <c r="F217" s="2">
        <v>242</v>
      </c>
      <c r="G217" s="3" t="s">
        <v>145</v>
      </c>
      <c r="H217" s="17">
        <v>8378</v>
      </c>
      <c r="I217" s="17">
        <v>893</v>
      </c>
      <c r="J217" s="3"/>
      <c r="K217" s="17">
        <v>16907.477528475709</v>
      </c>
      <c r="L217" s="17">
        <v>23249.142748959654</v>
      </c>
    </row>
    <row r="218" spans="1:12" x14ac:dyDescent="0.25">
      <c r="A218" s="2">
        <v>432</v>
      </c>
      <c r="B218" s="2">
        <v>432712261</v>
      </c>
      <c r="C218" s="3" t="s">
        <v>140</v>
      </c>
      <c r="D218" s="2">
        <v>712</v>
      </c>
      <c r="E218" s="16" t="s">
        <v>141</v>
      </c>
      <c r="F218" s="2">
        <v>261</v>
      </c>
      <c r="G218" s="3" t="s">
        <v>146</v>
      </c>
      <c r="H218" s="17">
        <v>8872</v>
      </c>
      <c r="I218" s="17">
        <v>893</v>
      </c>
      <c r="J218" s="3"/>
      <c r="K218" s="17">
        <v>1468.0134051476034</v>
      </c>
      <c r="L218" s="17">
        <v>4476.0610274812479</v>
      </c>
    </row>
    <row r="219" spans="1:12" x14ac:dyDescent="0.25">
      <c r="A219" s="2">
        <v>432</v>
      </c>
      <c r="B219" s="2">
        <v>432712300</v>
      </c>
      <c r="C219" s="3" t="s">
        <v>140</v>
      </c>
      <c r="D219" s="2">
        <v>712</v>
      </c>
      <c r="E219" s="16" t="s">
        <v>141</v>
      </c>
      <c r="F219" s="2">
        <v>300</v>
      </c>
      <c r="G219" s="3" t="s">
        <v>147</v>
      </c>
      <c r="H219" s="17">
        <v>8378</v>
      </c>
      <c r="I219" s="17">
        <v>893</v>
      </c>
      <c r="J219" s="3"/>
      <c r="K219" s="17">
        <v>12127.219932260865</v>
      </c>
      <c r="L219" s="17">
        <v>19857.784523395847</v>
      </c>
    </row>
    <row r="220" spans="1:12" x14ac:dyDescent="0.25">
      <c r="A220" s="2">
        <v>432</v>
      </c>
      <c r="B220" s="2">
        <v>432712645</v>
      </c>
      <c r="C220" s="3" t="s">
        <v>140</v>
      </c>
      <c r="D220" s="2">
        <v>712</v>
      </c>
      <c r="E220" s="16" t="s">
        <v>141</v>
      </c>
      <c r="F220" s="2">
        <v>645</v>
      </c>
      <c r="G220" s="3" t="s">
        <v>148</v>
      </c>
      <c r="H220" s="17">
        <v>9576</v>
      </c>
      <c r="I220" s="17">
        <v>893</v>
      </c>
      <c r="J220" s="3"/>
      <c r="K220" s="17">
        <v>2511.2022695740616</v>
      </c>
      <c r="L220" s="17">
        <v>3565.9013699493971</v>
      </c>
    </row>
    <row r="221" spans="1:12" x14ac:dyDescent="0.25">
      <c r="A221" s="2">
        <v>432</v>
      </c>
      <c r="B221" s="2">
        <v>432712660</v>
      </c>
      <c r="C221" s="3" t="s">
        <v>140</v>
      </c>
      <c r="D221" s="2">
        <v>712</v>
      </c>
      <c r="E221" s="16" t="s">
        <v>141</v>
      </c>
      <c r="F221" s="2">
        <v>660</v>
      </c>
      <c r="G221" s="3" t="s">
        <v>149</v>
      </c>
      <c r="H221" s="17">
        <v>9329</v>
      </c>
      <c r="I221" s="17">
        <v>893</v>
      </c>
      <c r="J221" s="3"/>
      <c r="K221" s="17">
        <v>4548.0734143715763</v>
      </c>
      <c r="L221" s="17">
        <v>8409.227282928292</v>
      </c>
    </row>
    <row r="222" spans="1:12" x14ac:dyDescent="0.25">
      <c r="A222" s="2">
        <v>432</v>
      </c>
      <c r="B222" s="2">
        <v>432712712</v>
      </c>
      <c r="C222" s="3" t="s">
        <v>140</v>
      </c>
      <c r="D222" s="2">
        <v>712</v>
      </c>
      <c r="E222" s="16" t="s">
        <v>141</v>
      </c>
      <c r="F222" s="2">
        <v>712</v>
      </c>
      <c r="G222" s="3" t="s">
        <v>141</v>
      </c>
      <c r="H222" s="17">
        <v>9298</v>
      </c>
      <c r="I222" s="17">
        <v>893</v>
      </c>
      <c r="J222" s="3"/>
      <c r="K222" s="17">
        <v>4475.6951600255343</v>
      </c>
      <c r="L222" s="17">
        <v>6325.3644594795787</v>
      </c>
    </row>
    <row r="223" spans="1:12" x14ac:dyDescent="0.25">
      <c r="A223" s="2">
        <v>435</v>
      </c>
      <c r="B223" s="2">
        <v>435301031</v>
      </c>
      <c r="C223" s="3" t="s">
        <v>150</v>
      </c>
      <c r="D223" s="2">
        <v>301</v>
      </c>
      <c r="E223" s="16" t="s">
        <v>151</v>
      </c>
      <c r="F223" s="2">
        <v>31</v>
      </c>
      <c r="G223" s="3" t="s">
        <v>101</v>
      </c>
      <c r="H223" s="17">
        <v>9733</v>
      </c>
      <c r="I223" s="17">
        <v>893</v>
      </c>
      <c r="J223" s="3"/>
      <c r="K223" s="17">
        <v>1618.2913786263434</v>
      </c>
      <c r="L223" s="17">
        <v>4158.1854670200773</v>
      </c>
    </row>
    <row r="224" spans="1:12" x14ac:dyDescent="0.25">
      <c r="A224" s="2">
        <v>435</v>
      </c>
      <c r="B224" s="2">
        <v>435301048</v>
      </c>
      <c r="C224" s="3" t="s">
        <v>150</v>
      </c>
      <c r="D224" s="2">
        <v>301</v>
      </c>
      <c r="E224" s="16" t="s">
        <v>151</v>
      </c>
      <c r="F224" s="2">
        <v>48</v>
      </c>
      <c r="G224" s="3" t="s">
        <v>152</v>
      </c>
      <c r="H224" s="17">
        <v>10102</v>
      </c>
      <c r="I224" s="17">
        <v>893</v>
      </c>
      <c r="J224" s="3"/>
      <c r="K224" s="17">
        <v>3890.8925694451245</v>
      </c>
      <c r="L224" s="17">
        <v>7957.4372720583597</v>
      </c>
    </row>
    <row r="225" spans="1:12" x14ac:dyDescent="0.25">
      <c r="A225" s="2">
        <v>435</v>
      </c>
      <c r="B225" s="2">
        <v>435301056</v>
      </c>
      <c r="C225" s="3" t="s">
        <v>150</v>
      </c>
      <c r="D225" s="2">
        <v>301</v>
      </c>
      <c r="E225" s="16" t="s">
        <v>151</v>
      </c>
      <c r="F225" s="2">
        <v>56</v>
      </c>
      <c r="G225" s="3" t="s">
        <v>153</v>
      </c>
      <c r="H225" s="17">
        <v>9520</v>
      </c>
      <c r="I225" s="17">
        <v>893</v>
      </c>
      <c r="J225" s="3"/>
      <c r="K225" s="17">
        <v>508.73796425690671</v>
      </c>
      <c r="L225" s="17">
        <v>3329.1937738661363</v>
      </c>
    </row>
    <row r="226" spans="1:12" x14ac:dyDescent="0.25">
      <c r="A226" s="2">
        <v>435</v>
      </c>
      <c r="B226" s="2">
        <v>435301079</v>
      </c>
      <c r="C226" s="3" t="s">
        <v>150</v>
      </c>
      <c r="D226" s="2">
        <v>301</v>
      </c>
      <c r="E226" s="16" t="s">
        <v>151</v>
      </c>
      <c r="F226" s="2">
        <v>79</v>
      </c>
      <c r="G226" s="3" t="s">
        <v>109</v>
      </c>
      <c r="H226" s="17">
        <v>9623</v>
      </c>
      <c r="I226" s="17">
        <v>893</v>
      </c>
      <c r="J226" s="3"/>
      <c r="K226" s="17">
        <v>0</v>
      </c>
      <c r="L226" s="17">
        <v>617.66965538835939</v>
      </c>
    </row>
    <row r="227" spans="1:12" x14ac:dyDescent="0.25">
      <c r="A227" s="2">
        <v>435</v>
      </c>
      <c r="B227" s="2">
        <v>435301125</v>
      </c>
      <c r="C227" s="3" t="s">
        <v>150</v>
      </c>
      <c r="D227" s="2">
        <v>301</v>
      </c>
      <c r="E227" s="16" t="s">
        <v>151</v>
      </c>
      <c r="F227" s="2">
        <v>125</v>
      </c>
      <c r="G227" s="3" t="s">
        <v>154</v>
      </c>
      <c r="H227" s="17">
        <v>10102</v>
      </c>
      <c r="I227" s="17">
        <v>893</v>
      </c>
      <c r="J227" s="3"/>
      <c r="K227" s="17">
        <v>2502.4579143080355</v>
      </c>
      <c r="L227" s="17">
        <v>5127.0575512053256</v>
      </c>
    </row>
    <row r="228" spans="1:12" x14ac:dyDescent="0.25">
      <c r="A228" s="2">
        <v>435</v>
      </c>
      <c r="B228" s="2">
        <v>435301128</v>
      </c>
      <c r="C228" s="3" t="s">
        <v>150</v>
      </c>
      <c r="D228" s="2">
        <v>301</v>
      </c>
      <c r="E228" s="16" t="s">
        <v>151</v>
      </c>
      <c r="F228" s="2">
        <v>128</v>
      </c>
      <c r="G228" s="3" t="s">
        <v>110</v>
      </c>
      <c r="H228" s="17">
        <v>10102</v>
      </c>
      <c r="I228" s="17">
        <v>893</v>
      </c>
      <c r="J228" s="3"/>
      <c r="K228" s="17">
        <v>0</v>
      </c>
      <c r="L228" s="17">
        <v>482.93418406763885</v>
      </c>
    </row>
    <row r="229" spans="1:12" x14ac:dyDescent="0.25">
      <c r="A229" s="2">
        <v>435</v>
      </c>
      <c r="B229" s="2">
        <v>435301160</v>
      </c>
      <c r="C229" s="3" t="s">
        <v>150</v>
      </c>
      <c r="D229" s="2">
        <v>301</v>
      </c>
      <c r="E229" s="16" t="s">
        <v>151</v>
      </c>
      <c r="F229" s="2">
        <v>160</v>
      </c>
      <c r="G229" s="3" t="s">
        <v>104</v>
      </c>
      <c r="H229" s="17">
        <v>10088</v>
      </c>
      <c r="I229" s="17">
        <v>893</v>
      </c>
      <c r="J229" s="3"/>
      <c r="K229" s="17">
        <v>0</v>
      </c>
      <c r="L229" s="17">
        <v>441.61726773515147</v>
      </c>
    </row>
    <row r="230" spans="1:12" x14ac:dyDescent="0.25">
      <c r="A230" s="2">
        <v>435</v>
      </c>
      <c r="B230" s="2">
        <v>435301181</v>
      </c>
      <c r="C230" s="3" t="s">
        <v>150</v>
      </c>
      <c r="D230" s="2">
        <v>301</v>
      </c>
      <c r="E230" s="16" t="s">
        <v>151</v>
      </c>
      <c r="F230" s="2">
        <v>181</v>
      </c>
      <c r="G230" s="3" t="s">
        <v>105</v>
      </c>
      <c r="H230" s="17">
        <v>10102</v>
      </c>
      <c r="I230" s="17">
        <v>893</v>
      </c>
      <c r="J230" s="3"/>
      <c r="K230" s="17">
        <v>0</v>
      </c>
      <c r="L230" s="17">
        <v>654.77045192471269</v>
      </c>
    </row>
    <row r="231" spans="1:12" x14ac:dyDescent="0.25">
      <c r="A231" s="2">
        <v>435</v>
      </c>
      <c r="B231" s="2">
        <v>435301211</v>
      </c>
      <c r="C231" s="3" t="s">
        <v>150</v>
      </c>
      <c r="D231" s="2">
        <v>301</v>
      </c>
      <c r="E231" s="16" t="s">
        <v>151</v>
      </c>
      <c r="F231" s="2">
        <v>211</v>
      </c>
      <c r="G231" s="3" t="s">
        <v>80</v>
      </c>
      <c r="H231" s="17">
        <v>11230</v>
      </c>
      <c r="I231" s="17">
        <v>893</v>
      </c>
      <c r="J231" s="3"/>
      <c r="K231" s="17">
        <v>1307.468187368846</v>
      </c>
      <c r="L231" s="17">
        <v>2225.6759304838688</v>
      </c>
    </row>
    <row r="232" spans="1:12" x14ac:dyDescent="0.25">
      <c r="A232" s="2">
        <v>435</v>
      </c>
      <c r="B232" s="2">
        <v>435301295</v>
      </c>
      <c r="C232" s="3" t="s">
        <v>150</v>
      </c>
      <c r="D232" s="2">
        <v>301</v>
      </c>
      <c r="E232" s="16" t="s">
        <v>151</v>
      </c>
      <c r="F232" s="2">
        <v>295</v>
      </c>
      <c r="G232" s="3" t="s">
        <v>155</v>
      </c>
      <c r="H232" s="17">
        <v>9572</v>
      </c>
      <c r="I232" s="17">
        <v>893</v>
      </c>
      <c r="J232" s="3"/>
      <c r="K232" s="17">
        <v>674.97311848078425</v>
      </c>
      <c r="L232" s="17">
        <v>4473.2604306986814</v>
      </c>
    </row>
    <row r="233" spans="1:12" x14ac:dyDescent="0.25">
      <c r="A233" s="2">
        <v>435</v>
      </c>
      <c r="B233" s="2">
        <v>435301301</v>
      </c>
      <c r="C233" s="3" t="s">
        <v>150</v>
      </c>
      <c r="D233" s="2">
        <v>301</v>
      </c>
      <c r="E233" s="16" t="s">
        <v>151</v>
      </c>
      <c r="F233" s="2">
        <v>301</v>
      </c>
      <c r="G233" s="3" t="s">
        <v>151</v>
      </c>
      <c r="H233" s="17">
        <v>9718</v>
      </c>
      <c r="I233" s="17">
        <v>893</v>
      </c>
      <c r="J233" s="3"/>
      <c r="K233" s="17">
        <v>699.74575188577364</v>
      </c>
      <c r="L233" s="17">
        <v>3392.9330474122944</v>
      </c>
    </row>
    <row r="234" spans="1:12" x14ac:dyDescent="0.25">
      <c r="A234" s="2">
        <v>435</v>
      </c>
      <c r="B234" s="2">
        <v>435301326</v>
      </c>
      <c r="C234" s="3" t="s">
        <v>150</v>
      </c>
      <c r="D234" s="2">
        <v>301</v>
      </c>
      <c r="E234" s="16" t="s">
        <v>151</v>
      </c>
      <c r="F234" s="2">
        <v>326</v>
      </c>
      <c r="G234" s="3" t="s">
        <v>156</v>
      </c>
      <c r="H234" s="17">
        <v>9605</v>
      </c>
      <c r="I234" s="17">
        <v>893</v>
      </c>
      <c r="J234" s="3"/>
      <c r="K234" s="17">
        <v>1030.3417597060379</v>
      </c>
      <c r="L234" s="17">
        <v>3385.5608248742155</v>
      </c>
    </row>
    <row r="235" spans="1:12" x14ac:dyDescent="0.25">
      <c r="A235" s="2">
        <v>435</v>
      </c>
      <c r="B235" s="2">
        <v>435301600</v>
      </c>
      <c r="C235" s="3" t="s">
        <v>150</v>
      </c>
      <c r="D235" s="2">
        <v>301</v>
      </c>
      <c r="E235" s="16" t="s">
        <v>151</v>
      </c>
      <c r="F235" s="2">
        <v>600</v>
      </c>
      <c r="G235" s="3" t="s">
        <v>157</v>
      </c>
      <c r="H235" s="17">
        <v>10102</v>
      </c>
      <c r="I235" s="17">
        <v>893</v>
      </c>
      <c r="J235" s="3"/>
      <c r="K235" s="17">
        <v>2466.3662172587574</v>
      </c>
      <c r="L235" s="17">
        <v>3924.2759920398621</v>
      </c>
    </row>
    <row r="236" spans="1:12" x14ac:dyDescent="0.25">
      <c r="A236" s="2">
        <v>435</v>
      </c>
      <c r="B236" s="2">
        <v>435301610</v>
      </c>
      <c r="C236" s="3" t="s">
        <v>150</v>
      </c>
      <c r="D236" s="2">
        <v>301</v>
      </c>
      <c r="E236" s="16" t="s">
        <v>151</v>
      </c>
      <c r="F236" s="2">
        <v>610</v>
      </c>
      <c r="G236" s="3" t="s">
        <v>158</v>
      </c>
      <c r="H236" s="17">
        <v>8551</v>
      </c>
      <c r="I236" s="17">
        <v>893</v>
      </c>
      <c r="J236" s="3"/>
      <c r="K236" s="17">
        <v>714.6371149104707</v>
      </c>
      <c r="L236" s="17">
        <v>1234.6038025591915</v>
      </c>
    </row>
    <row r="237" spans="1:12" x14ac:dyDescent="0.25">
      <c r="A237" s="2">
        <v>435</v>
      </c>
      <c r="B237" s="2">
        <v>435301673</v>
      </c>
      <c r="C237" s="3" t="s">
        <v>150</v>
      </c>
      <c r="D237" s="2">
        <v>301</v>
      </c>
      <c r="E237" s="16" t="s">
        <v>151</v>
      </c>
      <c r="F237" s="2">
        <v>673</v>
      </c>
      <c r="G237" s="3" t="s">
        <v>159</v>
      </c>
      <c r="H237" s="17">
        <v>9342</v>
      </c>
      <c r="I237" s="17">
        <v>893</v>
      </c>
      <c r="J237" s="3"/>
      <c r="K237" s="17">
        <v>1799.841938845082</v>
      </c>
      <c r="L237" s="17">
        <v>4415.8534241198413</v>
      </c>
    </row>
    <row r="238" spans="1:12" x14ac:dyDescent="0.25">
      <c r="A238" s="2">
        <v>435</v>
      </c>
      <c r="B238" s="2">
        <v>435301725</v>
      </c>
      <c r="C238" s="3" t="s">
        <v>150</v>
      </c>
      <c r="D238" s="2">
        <v>301</v>
      </c>
      <c r="E238" s="16" t="s">
        <v>151</v>
      </c>
      <c r="F238" s="2">
        <v>725</v>
      </c>
      <c r="G238" s="3" t="s">
        <v>136</v>
      </c>
      <c r="H238" s="17">
        <v>8724</v>
      </c>
      <c r="I238" s="17">
        <v>893</v>
      </c>
      <c r="J238" s="3"/>
      <c r="K238" s="17">
        <v>1943.756075608595</v>
      </c>
      <c r="L238" s="17">
        <v>3835.1154633654169</v>
      </c>
    </row>
    <row r="239" spans="1:12" x14ac:dyDescent="0.25">
      <c r="A239" s="2">
        <v>435</v>
      </c>
      <c r="B239" s="2">
        <v>435301735</v>
      </c>
      <c r="C239" s="3" t="s">
        <v>150</v>
      </c>
      <c r="D239" s="2">
        <v>301</v>
      </c>
      <c r="E239" s="16" t="s">
        <v>151</v>
      </c>
      <c r="F239" s="2">
        <v>735</v>
      </c>
      <c r="G239" s="3" t="s">
        <v>138</v>
      </c>
      <c r="H239" s="17">
        <v>9528</v>
      </c>
      <c r="I239" s="17">
        <v>893</v>
      </c>
      <c r="J239" s="3"/>
      <c r="K239" s="17">
        <v>667.3771224984539</v>
      </c>
      <c r="L239" s="17">
        <v>3355.3442875439778</v>
      </c>
    </row>
    <row r="240" spans="1:12" x14ac:dyDescent="0.25">
      <c r="A240" s="2">
        <v>436</v>
      </c>
      <c r="B240" s="2">
        <v>436049001</v>
      </c>
      <c r="C240" s="3" t="s">
        <v>160</v>
      </c>
      <c r="D240" s="2">
        <v>49</v>
      </c>
      <c r="E240" s="16" t="s">
        <v>96</v>
      </c>
      <c r="F240" s="2">
        <v>1</v>
      </c>
      <c r="G240" s="3" t="s">
        <v>161</v>
      </c>
      <c r="H240" s="17">
        <v>10898</v>
      </c>
      <c r="I240" s="17">
        <v>893</v>
      </c>
      <c r="J240" s="3"/>
      <c r="K240" s="17">
        <v>649.55112856741653</v>
      </c>
      <c r="L240" s="17">
        <v>2775.0370382423571</v>
      </c>
    </row>
    <row r="241" spans="1:12" x14ac:dyDescent="0.25">
      <c r="A241" s="2">
        <v>436</v>
      </c>
      <c r="B241" s="2">
        <v>436049010</v>
      </c>
      <c r="C241" s="3" t="s">
        <v>160</v>
      </c>
      <c r="D241" s="2">
        <v>49</v>
      </c>
      <c r="E241" s="16" t="s">
        <v>96</v>
      </c>
      <c r="F241" s="2">
        <v>10</v>
      </c>
      <c r="G241" s="3" t="s">
        <v>99</v>
      </c>
      <c r="H241" s="17">
        <v>11815</v>
      </c>
      <c r="I241" s="17">
        <v>893</v>
      </c>
      <c r="J241" s="3"/>
      <c r="K241" s="17">
        <v>2083.5354025410306</v>
      </c>
      <c r="L241" s="17">
        <v>3532.8670125060708</v>
      </c>
    </row>
    <row r="242" spans="1:12" x14ac:dyDescent="0.25">
      <c r="A242" s="2">
        <v>436</v>
      </c>
      <c r="B242" s="2">
        <v>436049035</v>
      </c>
      <c r="C242" s="3" t="s">
        <v>160</v>
      </c>
      <c r="D242" s="2">
        <v>49</v>
      </c>
      <c r="E242" s="16" t="s">
        <v>96</v>
      </c>
      <c r="F242" s="2">
        <v>35</v>
      </c>
      <c r="G242" s="3" t="s">
        <v>22</v>
      </c>
      <c r="H242" s="17">
        <v>12245</v>
      </c>
      <c r="I242" s="17">
        <v>893</v>
      </c>
      <c r="J242" s="3"/>
      <c r="K242" s="17">
        <v>1189.3550100178254</v>
      </c>
      <c r="L242" s="17">
        <v>3618.4113801227541</v>
      </c>
    </row>
    <row r="243" spans="1:12" x14ac:dyDescent="0.25">
      <c r="A243" s="2">
        <v>436</v>
      </c>
      <c r="B243" s="2">
        <v>436049044</v>
      </c>
      <c r="C243" s="3" t="s">
        <v>160</v>
      </c>
      <c r="D243" s="2">
        <v>49</v>
      </c>
      <c r="E243" s="16" t="s">
        <v>96</v>
      </c>
      <c r="F243" s="2">
        <v>44</v>
      </c>
      <c r="G243" s="3" t="s">
        <v>35</v>
      </c>
      <c r="H243" s="17">
        <v>13676</v>
      </c>
      <c r="I243" s="17">
        <v>893</v>
      </c>
      <c r="J243" s="3"/>
      <c r="K243" s="17">
        <v>0</v>
      </c>
      <c r="L243" s="17">
        <v>900.81066046353772</v>
      </c>
    </row>
    <row r="244" spans="1:12" x14ac:dyDescent="0.25">
      <c r="A244" s="2">
        <v>436</v>
      </c>
      <c r="B244" s="2">
        <v>436049046</v>
      </c>
      <c r="C244" s="3" t="s">
        <v>160</v>
      </c>
      <c r="D244" s="2">
        <v>49</v>
      </c>
      <c r="E244" s="16" t="s">
        <v>96</v>
      </c>
      <c r="F244" s="2">
        <v>46</v>
      </c>
      <c r="G244" s="3" t="s">
        <v>36</v>
      </c>
      <c r="H244" s="17">
        <v>10898</v>
      </c>
      <c r="I244" s="17">
        <v>893</v>
      </c>
      <c r="J244" s="3"/>
      <c r="K244" s="17">
        <v>5804.6557099913516</v>
      </c>
      <c r="L244" s="17">
        <v>7992.0469963473806</v>
      </c>
    </row>
    <row r="245" spans="1:12" x14ac:dyDescent="0.25">
      <c r="A245" s="2">
        <v>436</v>
      </c>
      <c r="B245" s="2">
        <v>436049049</v>
      </c>
      <c r="C245" s="3" t="s">
        <v>160</v>
      </c>
      <c r="D245" s="2">
        <v>49</v>
      </c>
      <c r="E245" s="16" t="s">
        <v>96</v>
      </c>
      <c r="F245" s="2">
        <v>49</v>
      </c>
      <c r="G245" s="3" t="s">
        <v>96</v>
      </c>
      <c r="H245" s="17">
        <v>12249</v>
      </c>
      <c r="I245" s="17">
        <v>893</v>
      </c>
      <c r="J245" s="3"/>
      <c r="K245" s="17">
        <v>12848.290307726314</v>
      </c>
      <c r="L245" s="17">
        <v>15153.136864547669</v>
      </c>
    </row>
    <row r="246" spans="1:12" x14ac:dyDescent="0.25">
      <c r="A246" s="2">
        <v>436</v>
      </c>
      <c r="B246" s="2">
        <v>436049056</v>
      </c>
      <c r="C246" s="3" t="s">
        <v>160</v>
      </c>
      <c r="D246" s="2">
        <v>49</v>
      </c>
      <c r="E246" s="16" t="s">
        <v>96</v>
      </c>
      <c r="F246" s="2">
        <v>56</v>
      </c>
      <c r="G246" s="3" t="s">
        <v>153</v>
      </c>
      <c r="H246" s="17">
        <v>10898</v>
      </c>
      <c r="I246" s="17">
        <v>893</v>
      </c>
      <c r="J246" s="3"/>
      <c r="K246" s="17">
        <v>582.37671580585811</v>
      </c>
      <c r="L246" s="17">
        <v>3811.0875785286935</v>
      </c>
    </row>
    <row r="247" spans="1:12" x14ac:dyDescent="0.25">
      <c r="A247" s="2">
        <v>436</v>
      </c>
      <c r="B247" s="2">
        <v>436049057</v>
      </c>
      <c r="C247" s="3" t="s">
        <v>160</v>
      </c>
      <c r="D247" s="2">
        <v>49</v>
      </c>
      <c r="E247" s="16" t="s">
        <v>96</v>
      </c>
      <c r="F247" s="2">
        <v>57</v>
      </c>
      <c r="G247" s="3" t="s">
        <v>23</v>
      </c>
      <c r="H247" s="17">
        <v>10658</v>
      </c>
      <c r="I247" s="17">
        <v>893</v>
      </c>
      <c r="J247" s="3"/>
      <c r="K247" s="17">
        <v>0</v>
      </c>
      <c r="L247" s="17">
        <v>561.53384041683057</v>
      </c>
    </row>
    <row r="248" spans="1:12" x14ac:dyDescent="0.25">
      <c r="A248" s="2">
        <v>436</v>
      </c>
      <c r="B248" s="2">
        <v>436049073</v>
      </c>
      <c r="C248" s="3" t="s">
        <v>160</v>
      </c>
      <c r="D248" s="2">
        <v>49</v>
      </c>
      <c r="E248" s="16" t="s">
        <v>96</v>
      </c>
      <c r="F248" s="2">
        <v>73</v>
      </c>
      <c r="G248" s="3" t="s">
        <v>37</v>
      </c>
      <c r="H248" s="17">
        <v>10898</v>
      </c>
      <c r="I248" s="17">
        <v>893</v>
      </c>
      <c r="J248" s="3"/>
      <c r="K248" s="17">
        <v>4757.6636570911705</v>
      </c>
      <c r="L248" s="17">
        <v>7710.5486326525534</v>
      </c>
    </row>
    <row r="249" spans="1:12" x14ac:dyDescent="0.25">
      <c r="A249" s="2">
        <v>436</v>
      </c>
      <c r="B249" s="2">
        <v>436049093</v>
      </c>
      <c r="C249" s="3" t="s">
        <v>160</v>
      </c>
      <c r="D249" s="2">
        <v>49</v>
      </c>
      <c r="E249" s="16" t="s">
        <v>96</v>
      </c>
      <c r="F249" s="2">
        <v>93</v>
      </c>
      <c r="G249" s="3" t="s">
        <v>25</v>
      </c>
      <c r="H249" s="17">
        <v>12041</v>
      </c>
      <c r="I249" s="17">
        <v>893</v>
      </c>
      <c r="J249" s="3"/>
      <c r="K249" s="17">
        <v>0</v>
      </c>
      <c r="L249" s="17">
        <v>535.74220933948345</v>
      </c>
    </row>
    <row r="250" spans="1:12" x14ac:dyDescent="0.25">
      <c r="A250" s="2">
        <v>436</v>
      </c>
      <c r="B250" s="2">
        <v>436049133</v>
      </c>
      <c r="C250" s="3" t="s">
        <v>160</v>
      </c>
      <c r="D250" s="2">
        <v>49</v>
      </c>
      <c r="E250" s="16" t="s">
        <v>96</v>
      </c>
      <c r="F250" s="2">
        <v>133</v>
      </c>
      <c r="G250" s="3" t="s">
        <v>73</v>
      </c>
      <c r="H250" s="17">
        <v>10898</v>
      </c>
      <c r="I250" s="17">
        <v>893</v>
      </c>
      <c r="J250" s="3"/>
      <c r="K250" s="17">
        <v>1523.5525006419793</v>
      </c>
      <c r="L250" s="17">
        <v>2910.6659193847754</v>
      </c>
    </row>
    <row r="251" spans="1:12" x14ac:dyDescent="0.25">
      <c r="A251" s="2">
        <v>436</v>
      </c>
      <c r="B251" s="2">
        <v>436049149</v>
      </c>
      <c r="C251" s="3" t="s">
        <v>160</v>
      </c>
      <c r="D251" s="2">
        <v>49</v>
      </c>
      <c r="E251" s="16" t="s">
        <v>96</v>
      </c>
      <c r="F251" s="2">
        <v>149</v>
      </c>
      <c r="G251" s="3" t="s">
        <v>103</v>
      </c>
      <c r="H251" s="17">
        <v>9963</v>
      </c>
      <c r="I251" s="17">
        <v>893</v>
      </c>
      <c r="J251" s="3"/>
      <c r="K251" s="17">
        <v>0</v>
      </c>
      <c r="L251" s="17">
        <v>218.59626419958295</v>
      </c>
    </row>
    <row r="252" spans="1:12" x14ac:dyDescent="0.25">
      <c r="A252" s="2">
        <v>436</v>
      </c>
      <c r="B252" s="2">
        <v>436049163</v>
      </c>
      <c r="C252" s="3" t="s">
        <v>160</v>
      </c>
      <c r="D252" s="2">
        <v>49</v>
      </c>
      <c r="E252" s="16" t="s">
        <v>96</v>
      </c>
      <c r="F252" s="2">
        <v>163</v>
      </c>
      <c r="G252" s="3" t="s">
        <v>27</v>
      </c>
      <c r="H252" s="17">
        <v>12127</v>
      </c>
      <c r="I252" s="17">
        <v>893</v>
      </c>
      <c r="J252" s="3"/>
      <c r="K252" s="17">
        <v>0</v>
      </c>
      <c r="L252" s="17">
        <v>770.04200499244507</v>
      </c>
    </row>
    <row r="253" spans="1:12" x14ac:dyDescent="0.25">
      <c r="A253" s="2">
        <v>436</v>
      </c>
      <c r="B253" s="2">
        <v>436049165</v>
      </c>
      <c r="C253" s="3" t="s">
        <v>160</v>
      </c>
      <c r="D253" s="2">
        <v>49</v>
      </c>
      <c r="E253" s="16" t="s">
        <v>96</v>
      </c>
      <c r="F253" s="2">
        <v>165</v>
      </c>
      <c r="G253" s="3" t="s">
        <v>28</v>
      </c>
      <c r="H253" s="17">
        <v>11164</v>
      </c>
      <c r="I253" s="17">
        <v>893</v>
      </c>
      <c r="J253" s="3"/>
      <c r="K253" s="17">
        <v>0</v>
      </c>
      <c r="L253" s="17">
        <v>912.90669456466276</v>
      </c>
    </row>
    <row r="254" spans="1:12" x14ac:dyDescent="0.25">
      <c r="A254" s="2">
        <v>436</v>
      </c>
      <c r="B254" s="2">
        <v>436049176</v>
      </c>
      <c r="C254" s="3" t="s">
        <v>160</v>
      </c>
      <c r="D254" s="2">
        <v>49</v>
      </c>
      <c r="E254" s="16" t="s">
        <v>96</v>
      </c>
      <c r="F254" s="2">
        <v>176</v>
      </c>
      <c r="G254" s="3" t="s">
        <v>29</v>
      </c>
      <c r="H254" s="17">
        <v>11234</v>
      </c>
      <c r="I254" s="17">
        <v>893</v>
      </c>
      <c r="J254" s="3"/>
      <c r="K254" s="17">
        <v>1437.8643791003924</v>
      </c>
      <c r="L254" s="17">
        <v>3658.674552558592</v>
      </c>
    </row>
    <row r="255" spans="1:12" x14ac:dyDescent="0.25">
      <c r="A255" s="2">
        <v>436</v>
      </c>
      <c r="B255" s="2">
        <v>436049199</v>
      </c>
      <c r="C255" s="3" t="s">
        <v>160</v>
      </c>
      <c r="D255" s="2">
        <v>49</v>
      </c>
      <c r="E255" s="16" t="s">
        <v>96</v>
      </c>
      <c r="F255" s="2">
        <v>199</v>
      </c>
      <c r="G255" s="3" t="s">
        <v>162</v>
      </c>
      <c r="H255" s="17">
        <v>13355</v>
      </c>
      <c r="I255" s="17">
        <v>893</v>
      </c>
      <c r="J255" s="3"/>
      <c r="K255" s="17">
        <v>4525.9058341617529</v>
      </c>
      <c r="L255" s="17">
        <v>8222.8937963326716</v>
      </c>
    </row>
    <row r="256" spans="1:12" x14ac:dyDescent="0.25">
      <c r="A256" s="2">
        <v>436</v>
      </c>
      <c r="B256" s="2">
        <v>436049244</v>
      </c>
      <c r="C256" s="3" t="s">
        <v>160</v>
      </c>
      <c r="D256" s="2">
        <v>49</v>
      </c>
      <c r="E256" s="16" t="s">
        <v>96</v>
      </c>
      <c r="F256" s="2">
        <v>244</v>
      </c>
      <c r="G256" s="3" t="s">
        <v>43</v>
      </c>
      <c r="H256" s="17">
        <v>11995</v>
      </c>
      <c r="I256" s="17">
        <v>893</v>
      </c>
      <c r="J256" s="3"/>
      <c r="K256" s="17">
        <v>878.99985164217833</v>
      </c>
      <c r="L256" s="17">
        <v>4171.3616151402712</v>
      </c>
    </row>
    <row r="257" spans="1:12" x14ac:dyDescent="0.25">
      <c r="A257" s="2">
        <v>436</v>
      </c>
      <c r="B257" s="2">
        <v>436049248</v>
      </c>
      <c r="C257" s="3" t="s">
        <v>160</v>
      </c>
      <c r="D257" s="2">
        <v>49</v>
      </c>
      <c r="E257" s="16" t="s">
        <v>96</v>
      </c>
      <c r="F257" s="2">
        <v>248</v>
      </c>
      <c r="G257" s="3" t="s">
        <v>30</v>
      </c>
      <c r="H257" s="17">
        <v>10990</v>
      </c>
      <c r="I257" s="17">
        <v>893</v>
      </c>
      <c r="J257" s="3"/>
      <c r="K257" s="17">
        <v>0</v>
      </c>
      <c r="L257" s="17">
        <v>1192.2633797692415</v>
      </c>
    </row>
    <row r="258" spans="1:12" x14ac:dyDescent="0.25">
      <c r="A258" s="2">
        <v>436</v>
      </c>
      <c r="B258" s="2">
        <v>436049258</v>
      </c>
      <c r="C258" s="3" t="s">
        <v>160</v>
      </c>
      <c r="D258" s="2">
        <v>49</v>
      </c>
      <c r="E258" s="16" t="s">
        <v>96</v>
      </c>
      <c r="F258" s="2">
        <v>258</v>
      </c>
      <c r="G258" s="3" t="s">
        <v>97</v>
      </c>
      <c r="H258" s="17">
        <v>10898</v>
      </c>
      <c r="I258" s="17">
        <v>893</v>
      </c>
      <c r="J258" s="3"/>
      <c r="K258" s="17">
        <v>1526.0485536399865</v>
      </c>
      <c r="L258" s="17">
        <v>4264.6644545999952</v>
      </c>
    </row>
    <row r="259" spans="1:12" x14ac:dyDescent="0.25">
      <c r="A259" s="2">
        <v>436</v>
      </c>
      <c r="B259" s="2">
        <v>436049262</v>
      </c>
      <c r="C259" s="3" t="s">
        <v>160</v>
      </c>
      <c r="D259" s="2">
        <v>49</v>
      </c>
      <c r="E259" s="16" t="s">
        <v>96</v>
      </c>
      <c r="F259" s="2">
        <v>262</v>
      </c>
      <c r="G259" s="3" t="s">
        <v>31</v>
      </c>
      <c r="H259" s="17">
        <v>12127</v>
      </c>
      <c r="I259" s="17">
        <v>893</v>
      </c>
      <c r="J259" s="3"/>
      <c r="K259" s="17">
        <v>1538.8534611163068</v>
      </c>
      <c r="L259" s="17">
        <v>4517.1721962647098</v>
      </c>
    </row>
    <row r="260" spans="1:12" x14ac:dyDescent="0.25">
      <c r="A260" s="2">
        <v>436</v>
      </c>
      <c r="B260" s="2">
        <v>436049274</v>
      </c>
      <c r="C260" s="3" t="s">
        <v>160</v>
      </c>
      <c r="D260" s="2">
        <v>49</v>
      </c>
      <c r="E260" s="16" t="s">
        <v>96</v>
      </c>
      <c r="F260" s="2">
        <v>274</v>
      </c>
      <c r="G260" s="3" t="s">
        <v>81</v>
      </c>
      <c r="H260" s="17">
        <v>11398</v>
      </c>
      <c r="I260" s="17">
        <v>893</v>
      </c>
      <c r="J260" s="3"/>
      <c r="K260" s="17">
        <v>2520.5047494458195</v>
      </c>
      <c r="L260" s="17">
        <v>5240.8810787520051</v>
      </c>
    </row>
    <row r="261" spans="1:12" x14ac:dyDescent="0.25">
      <c r="A261" s="2">
        <v>436</v>
      </c>
      <c r="B261" s="2">
        <v>436049284</v>
      </c>
      <c r="C261" s="3" t="s">
        <v>160</v>
      </c>
      <c r="D261" s="2">
        <v>49</v>
      </c>
      <c r="E261" s="16" t="s">
        <v>96</v>
      </c>
      <c r="F261" s="2">
        <v>284</v>
      </c>
      <c r="G261" s="3" t="s">
        <v>163</v>
      </c>
      <c r="H261" s="17">
        <v>10898</v>
      </c>
      <c r="I261" s="17">
        <v>893</v>
      </c>
      <c r="J261" s="3"/>
      <c r="K261" s="17">
        <v>1099.7462084089912</v>
      </c>
      <c r="L261" s="17">
        <v>3521.2797984542813</v>
      </c>
    </row>
    <row r="262" spans="1:12" x14ac:dyDescent="0.25">
      <c r="A262" s="2">
        <v>436</v>
      </c>
      <c r="B262" s="2">
        <v>436049308</v>
      </c>
      <c r="C262" s="3" t="s">
        <v>160</v>
      </c>
      <c r="D262" s="2">
        <v>49</v>
      </c>
      <c r="E262" s="16" t="s">
        <v>96</v>
      </c>
      <c r="F262" s="2">
        <v>308</v>
      </c>
      <c r="G262" s="3" t="s">
        <v>32</v>
      </c>
      <c r="H262" s="17">
        <v>12594</v>
      </c>
      <c r="I262" s="17">
        <v>893</v>
      </c>
      <c r="J262" s="3"/>
      <c r="K262" s="17">
        <v>6224.2354648700202</v>
      </c>
      <c r="L262" s="17">
        <v>8147.6143545376508</v>
      </c>
    </row>
    <row r="263" spans="1:12" x14ac:dyDescent="0.25">
      <c r="A263" s="2">
        <v>436</v>
      </c>
      <c r="B263" s="2">
        <v>436049336</v>
      </c>
      <c r="C263" s="3" t="s">
        <v>160</v>
      </c>
      <c r="D263" s="2">
        <v>49</v>
      </c>
      <c r="E263" s="16" t="s">
        <v>96</v>
      </c>
      <c r="F263" s="2">
        <v>336</v>
      </c>
      <c r="G263" s="3" t="s">
        <v>48</v>
      </c>
      <c r="H263" s="17">
        <v>9963</v>
      </c>
      <c r="I263" s="17">
        <v>893</v>
      </c>
      <c r="J263" s="3"/>
      <c r="K263" s="17">
        <v>0</v>
      </c>
      <c r="L263" s="17">
        <v>1328.8217569967983</v>
      </c>
    </row>
    <row r="264" spans="1:12" x14ac:dyDescent="0.25">
      <c r="A264" s="2">
        <v>436</v>
      </c>
      <c r="B264" s="2">
        <v>436049346</v>
      </c>
      <c r="C264" s="3" t="s">
        <v>160</v>
      </c>
      <c r="D264" s="2">
        <v>49</v>
      </c>
      <c r="E264" s="16" t="s">
        <v>96</v>
      </c>
      <c r="F264" s="2">
        <v>346</v>
      </c>
      <c r="G264" s="3" t="s">
        <v>33</v>
      </c>
      <c r="H264" s="17">
        <v>10898</v>
      </c>
      <c r="I264" s="17">
        <v>893</v>
      </c>
      <c r="J264" s="3"/>
      <c r="K264" s="17">
        <v>211.29601108205861</v>
      </c>
      <c r="L264" s="17">
        <v>2123.5080397911825</v>
      </c>
    </row>
    <row r="265" spans="1:12" x14ac:dyDescent="0.25">
      <c r="A265" s="2">
        <v>436</v>
      </c>
      <c r="B265" s="2">
        <v>436049347</v>
      </c>
      <c r="C265" s="3" t="s">
        <v>160</v>
      </c>
      <c r="D265" s="2">
        <v>49</v>
      </c>
      <c r="E265" s="16" t="s">
        <v>96</v>
      </c>
      <c r="F265" s="2">
        <v>347</v>
      </c>
      <c r="G265" s="3" t="s">
        <v>106</v>
      </c>
      <c r="H265" s="17">
        <v>9028</v>
      </c>
      <c r="I265" s="17">
        <v>893</v>
      </c>
      <c r="J265" s="3"/>
      <c r="K265" s="17">
        <v>2611.5025486026661</v>
      </c>
      <c r="L265" s="17">
        <v>3796.5060871226306</v>
      </c>
    </row>
    <row r="266" spans="1:12" x14ac:dyDescent="0.25">
      <c r="A266" s="2">
        <v>436</v>
      </c>
      <c r="B266" s="2">
        <v>436049730</v>
      </c>
      <c r="C266" s="3" t="s">
        <v>160</v>
      </c>
      <c r="D266" s="2">
        <v>49</v>
      </c>
      <c r="E266" s="16" t="s">
        <v>96</v>
      </c>
      <c r="F266" s="2">
        <v>730</v>
      </c>
      <c r="G266" s="3" t="s">
        <v>137</v>
      </c>
      <c r="H266" s="17">
        <v>10898</v>
      </c>
      <c r="I266" s="17">
        <v>893</v>
      </c>
      <c r="J266" s="3"/>
      <c r="K266" s="17">
        <v>2097.1692835499398</v>
      </c>
      <c r="L266" s="17">
        <v>3260.2588116216739</v>
      </c>
    </row>
    <row r="267" spans="1:12" x14ac:dyDescent="0.25">
      <c r="A267" s="2">
        <v>437</v>
      </c>
      <c r="B267" s="2">
        <v>437035035</v>
      </c>
      <c r="C267" s="3" t="s">
        <v>164</v>
      </c>
      <c r="D267" s="2">
        <v>35</v>
      </c>
      <c r="E267" s="16" t="s">
        <v>22</v>
      </c>
      <c r="F267" s="2">
        <v>35</v>
      </c>
      <c r="G267" s="3" t="s">
        <v>22</v>
      </c>
      <c r="H267" s="17">
        <v>13582</v>
      </c>
      <c r="I267" s="17">
        <v>893</v>
      </c>
      <c r="J267" s="3"/>
      <c r="K267" s="17">
        <v>1319.2176191149138</v>
      </c>
      <c r="L267" s="17">
        <v>4013.4963956575957</v>
      </c>
    </row>
    <row r="268" spans="1:12" x14ac:dyDescent="0.25">
      <c r="A268" s="2">
        <v>437</v>
      </c>
      <c r="B268" s="2">
        <v>437035100</v>
      </c>
      <c r="C268" s="3" t="s">
        <v>164</v>
      </c>
      <c r="D268" s="2">
        <v>35</v>
      </c>
      <c r="E268" s="16" t="s">
        <v>22</v>
      </c>
      <c r="F268" s="2">
        <v>100</v>
      </c>
      <c r="G268" s="3" t="s">
        <v>79</v>
      </c>
      <c r="H268" s="17">
        <v>15021</v>
      </c>
      <c r="I268" s="17">
        <v>893</v>
      </c>
      <c r="J268" s="3"/>
      <c r="K268" s="17">
        <v>5204.5108316656006</v>
      </c>
      <c r="L268" s="17">
        <v>7425.877598144576</v>
      </c>
    </row>
    <row r="269" spans="1:12" x14ac:dyDescent="0.25">
      <c r="A269" s="2">
        <v>437</v>
      </c>
      <c r="B269" s="2">
        <v>437035163</v>
      </c>
      <c r="C269" s="3" t="s">
        <v>164</v>
      </c>
      <c r="D269" s="2">
        <v>35</v>
      </c>
      <c r="E269" s="16" t="s">
        <v>22</v>
      </c>
      <c r="F269" s="2">
        <v>163</v>
      </c>
      <c r="G269" s="3" t="s">
        <v>27</v>
      </c>
      <c r="H269" s="17">
        <v>15021</v>
      </c>
      <c r="I269" s="17">
        <v>893</v>
      </c>
      <c r="J269" s="3"/>
      <c r="K269" s="17">
        <v>0</v>
      </c>
      <c r="L269" s="17">
        <v>953.80563676024576</v>
      </c>
    </row>
    <row r="270" spans="1:12" x14ac:dyDescent="0.25">
      <c r="A270" s="2">
        <v>437</v>
      </c>
      <c r="B270" s="2">
        <v>437035189</v>
      </c>
      <c r="C270" s="3" t="s">
        <v>164</v>
      </c>
      <c r="D270" s="2">
        <v>35</v>
      </c>
      <c r="E270" s="16" t="s">
        <v>22</v>
      </c>
      <c r="F270" s="2">
        <v>189</v>
      </c>
      <c r="G270" s="3" t="s">
        <v>38</v>
      </c>
      <c r="H270" s="17">
        <v>15021</v>
      </c>
      <c r="I270" s="17">
        <v>893</v>
      </c>
      <c r="J270" s="3"/>
      <c r="K270" s="17">
        <v>2339.2994343598948</v>
      </c>
      <c r="L270" s="17">
        <v>5531.1017431002874</v>
      </c>
    </row>
    <row r="271" spans="1:12" x14ac:dyDescent="0.25">
      <c r="A271" s="2">
        <v>437</v>
      </c>
      <c r="B271" s="2">
        <v>437035244</v>
      </c>
      <c r="C271" s="3" t="s">
        <v>164</v>
      </c>
      <c r="D271" s="2">
        <v>35</v>
      </c>
      <c r="E271" s="16" t="s">
        <v>22</v>
      </c>
      <c r="F271" s="2">
        <v>244</v>
      </c>
      <c r="G271" s="3" t="s">
        <v>43</v>
      </c>
      <c r="H271" s="17">
        <v>15021</v>
      </c>
      <c r="I271" s="17">
        <v>893</v>
      </c>
      <c r="J271" s="3"/>
      <c r="K271" s="17">
        <v>1100.7467087550776</v>
      </c>
      <c r="L271" s="17">
        <v>5223.678434432848</v>
      </c>
    </row>
    <row r="272" spans="1:12" x14ac:dyDescent="0.25">
      <c r="A272" s="2">
        <v>438</v>
      </c>
      <c r="B272" s="2">
        <v>438035035</v>
      </c>
      <c r="C272" s="3" t="s">
        <v>165</v>
      </c>
      <c r="D272" s="2">
        <v>35</v>
      </c>
      <c r="E272" s="16" t="s">
        <v>22</v>
      </c>
      <c r="F272" s="2">
        <v>35</v>
      </c>
      <c r="G272" s="3" t="s">
        <v>22</v>
      </c>
      <c r="H272" s="17">
        <v>12557</v>
      </c>
      <c r="I272" s="17">
        <v>893</v>
      </c>
      <c r="J272" s="3"/>
      <c r="K272" s="17">
        <v>1219.6595231354713</v>
      </c>
      <c r="L272" s="17">
        <v>3710.6077337853349</v>
      </c>
    </row>
    <row r="273" spans="1:12" x14ac:dyDescent="0.25">
      <c r="A273" s="2">
        <v>438</v>
      </c>
      <c r="B273" s="2">
        <v>438035057</v>
      </c>
      <c r="C273" s="3" t="s">
        <v>165</v>
      </c>
      <c r="D273" s="2">
        <v>35</v>
      </c>
      <c r="E273" s="16" t="s">
        <v>22</v>
      </c>
      <c r="F273" s="2">
        <v>57</v>
      </c>
      <c r="G273" s="3" t="s">
        <v>23</v>
      </c>
      <c r="H273" s="17">
        <v>9074</v>
      </c>
      <c r="I273" s="17">
        <v>893</v>
      </c>
      <c r="J273" s="3"/>
      <c r="K273" s="17">
        <v>0</v>
      </c>
      <c r="L273" s="17">
        <v>478.0782574537734</v>
      </c>
    </row>
    <row r="274" spans="1:12" x14ac:dyDescent="0.25">
      <c r="A274" s="2">
        <v>438</v>
      </c>
      <c r="B274" s="2">
        <v>438035220</v>
      </c>
      <c r="C274" s="3" t="s">
        <v>165</v>
      </c>
      <c r="D274" s="2">
        <v>35</v>
      </c>
      <c r="E274" s="16" t="s">
        <v>22</v>
      </c>
      <c r="F274" s="2">
        <v>220</v>
      </c>
      <c r="G274" s="3" t="s">
        <v>42</v>
      </c>
      <c r="H274" s="17">
        <v>14615</v>
      </c>
      <c r="I274" s="17">
        <v>893</v>
      </c>
      <c r="J274" s="3"/>
      <c r="K274" s="17">
        <v>2784.3251193976612</v>
      </c>
      <c r="L274" s="17">
        <v>5201.8481289120027</v>
      </c>
    </row>
    <row r="275" spans="1:12" x14ac:dyDescent="0.25">
      <c r="A275" s="2">
        <v>438</v>
      </c>
      <c r="B275" s="2">
        <v>438035244</v>
      </c>
      <c r="C275" s="3" t="s">
        <v>165</v>
      </c>
      <c r="D275" s="2">
        <v>35</v>
      </c>
      <c r="E275" s="16" t="s">
        <v>22</v>
      </c>
      <c r="F275" s="2">
        <v>244</v>
      </c>
      <c r="G275" s="3" t="s">
        <v>43</v>
      </c>
      <c r="H275" s="17">
        <v>9508</v>
      </c>
      <c r="I275" s="17">
        <v>893</v>
      </c>
      <c r="J275" s="3"/>
      <c r="K275" s="17">
        <v>696.75119544925656</v>
      </c>
      <c r="L275" s="17">
        <v>3306.4865557943904</v>
      </c>
    </row>
    <row r="276" spans="1:12" x14ac:dyDescent="0.25">
      <c r="A276" s="2">
        <v>438</v>
      </c>
      <c r="B276" s="2">
        <v>438035248</v>
      </c>
      <c r="C276" s="3" t="s">
        <v>165</v>
      </c>
      <c r="D276" s="2">
        <v>35</v>
      </c>
      <c r="E276" s="16" t="s">
        <v>22</v>
      </c>
      <c r="F276" s="2">
        <v>248</v>
      </c>
      <c r="G276" s="3" t="s">
        <v>30</v>
      </c>
      <c r="H276" s="17">
        <v>9285</v>
      </c>
      <c r="I276" s="17">
        <v>893</v>
      </c>
      <c r="J276" s="3"/>
      <c r="K276" s="17">
        <v>0</v>
      </c>
      <c r="L276" s="17">
        <v>1007.294402289117</v>
      </c>
    </row>
    <row r="277" spans="1:12" x14ac:dyDescent="0.25">
      <c r="A277" s="2">
        <v>438</v>
      </c>
      <c r="B277" s="2">
        <v>438035336</v>
      </c>
      <c r="C277" s="3" t="s">
        <v>165</v>
      </c>
      <c r="D277" s="2">
        <v>35</v>
      </c>
      <c r="E277" s="16" t="s">
        <v>22</v>
      </c>
      <c r="F277" s="2">
        <v>336</v>
      </c>
      <c r="G277" s="3" t="s">
        <v>48</v>
      </c>
      <c r="H277" s="17">
        <v>9285</v>
      </c>
      <c r="I277" s="17">
        <v>893</v>
      </c>
      <c r="J277" s="3"/>
      <c r="K277" s="17">
        <v>0</v>
      </c>
      <c r="L277" s="17">
        <v>1238.393055677534</v>
      </c>
    </row>
    <row r="278" spans="1:12" x14ac:dyDescent="0.25">
      <c r="A278" s="2">
        <v>439</v>
      </c>
      <c r="B278" s="2">
        <v>439035035</v>
      </c>
      <c r="C278" s="3" t="s">
        <v>166</v>
      </c>
      <c r="D278" s="2">
        <v>35</v>
      </c>
      <c r="E278" s="16" t="s">
        <v>22</v>
      </c>
      <c r="F278" s="2">
        <v>35</v>
      </c>
      <c r="G278" s="3" t="s">
        <v>22</v>
      </c>
      <c r="H278" s="17">
        <v>11640</v>
      </c>
      <c r="I278" s="17">
        <v>893</v>
      </c>
      <c r="J278" s="3"/>
      <c r="K278" s="17">
        <v>1130.5914509275208</v>
      </c>
      <c r="L278" s="17">
        <v>3439.6331943347377</v>
      </c>
    </row>
    <row r="279" spans="1:12" x14ac:dyDescent="0.25">
      <c r="A279" s="2">
        <v>439</v>
      </c>
      <c r="B279" s="2">
        <v>439035044</v>
      </c>
      <c r="C279" s="3" t="s">
        <v>166</v>
      </c>
      <c r="D279" s="2">
        <v>35</v>
      </c>
      <c r="E279" s="16" t="s">
        <v>22</v>
      </c>
      <c r="F279" s="2">
        <v>44</v>
      </c>
      <c r="G279" s="3" t="s">
        <v>35</v>
      </c>
      <c r="H279" s="17">
        <v>13177</v>
      </c>
      <c r="I279" s="17">
        <v>893</v>
      </c>
      <c r="J279" s="3"/>
      <c r="K279" s="17">
        <v>0</v>
      </c>
      <c r="L279" s="17">
        <v>867.94253238725105</v>
      </c>
    </row>
    <row r="280" spans="1:12" x14ac:dyDescent="0.25">
      <c r="A280" s="2">
        <v>439</v>
      </c>
      <c r="B280" s="2">
        <v>439035133</v>
      </c>
      <c r="C280" s="3" t="s">
        <v>166</v>
      </c>
      <c r="D280" s="2">
        <v>35</v>
      </c>
      <c r="E280" s="16" t="s">
        <v>22</v>
      </c>
      <c r="F280" s="2">
        <v>133</v>
      </c>
      <c r="G280" s="3" t="s">
        <v>73</v>
      </c>
      <c r="H280" s="17">
        <v>8912</v>
      </c>
      <c r="I280" s="17">
        <v>893</v>
      </c>
      <c r="J280" s="3"/>
      <c r="K280" s="17">
        <v>1245.90749547819</v>
      </c>
      <c r="L280" s="17">
        <v>2380.2399223304383</v>
      </c>
    </row>
    <row r="281" spans="1:12" x14ac:dyDescent="0.25">
      <c r="A281" s="2">
        <v>439</v>
      </c>
      <c r="B281" s="2">
        <v>439035243</v>
      </c>
      <c r="C281" s="3" t="s">
        <v>166</v>
      </c>
      <c r="D281" s="2">
        <v>35</v>
      </c>
      <c r="E281" s="16" t="s">
        <v>22</v>
      </c>
      <c r="F281" s="2">
        <v>243</v>
      </c>
      <c r="G281" s="3" t="s">
        <v>74</v>
      </c>
      <c r="H281" s="17">
        <v>8912</v>
      </c>
      <c r="I281" s="17">
        <v>893</v>
      </c>
      <c r="J281" s="3"/>
      <c r="K281" s="17">
        <v>1279.6363833534615</v>
      </c>
      <c r="L281" s="17">
        <v>2185.9761728891081</v>
      </c>
    </row>
    <row r="282" spans="1:12" x14ac:dyDescent="0.25">
      <c r="A282" s="2">
        <v>439</v>
      </c>
      <c r="B282" s="2">
        <v>439035244</v>
      </c>
      <c r="C282" s="3" t="s">
        <v>166</v>
      </c>
      <c r="D282" s="2">
        <v>35</v>
      </c>
      <c r="E282" s="16" t="s">
        <v>22</v>
      </c>
      <c r="F282" s="2">
        <v>244</v>
      </c>
      <c r="G282" s="3" t="s">
        <v>43</v>
      </c>
      <c r="H282" s="17">
        <v>11415</v>
      </c>
      <c r="I282" s="17">
        <v>893</v>
      </c>
      <c r="J282" s="3"/>
      <c r="K282" s="17">
        <v>836.49714935351949</v>
      </c>
      <c r="L282" s="17">
        <v>3969.6617621364076</v>
      </c>
    </row>
    <row r="283" spans="1:12" x14ac:dyDescent="0.25">
      <c r="A283" s="2">
        <v>440</v>
      </c>
      <c r="B283" s="2">
        <v>440149009</v>
      </c>
      <c r="C283" s="3" t="s">
        <v>167</v>
      </c>
      <c r="D283" s="2">
        <v>149</v>
      </c>
      <c r="E283" s="16" t="s">
        <v>103</v>
      </c>
      <c r="F283" s="2">
        <v>9</v>
      </c>
      <c r="G283" s="3" t="s">
        <v>108</v>
      </c>
      <c r="H283" s="17">
        <v>12531</v>
      </c>
      <c r="I283" s="17">
        <v>893</v>
      </c>
      <c r="J283" s="3"/>
      <c r="K283" s="17">
        <v>3663.1473753581158</v>
      </c>
      <c r="L283" s="17">
        <v>6320.8554768685681</v>
      </c>
    </row>
    <row r="284" spans="1:12" x14ac:dyDescent="0.25">
      <c r="A284" s="2">
        <v>440</v>
      </c>
      <c r="B284" s="2">
        <v>440149128</v>
      </c>
      <c r="C284" s="3" t="s">
        <v>167</v>
      </c>
      <c r="D284" s="2">
        <v>149</v>
      </c>
      <c r="E284" s="16" t="s">
        <v>103</v>
      </c>
      <c r="F284" s="2">
        <v>128</v>
      </c>
      <c r="G284" s="3" t="s">
        <v>110</v>
      </c>
      <c r="H284" s="17">
        <v>14689</v>
      </c>
      <c r="I284" s="17">
        <v>893</v>
      </c>
      <c r="J284" s="3"/>
      <c r="K284" s="17">
        <v>0</v>
      </c>
      <c r="L284" s="17">
        <v>702.21938524743018</v>
      </c>
    </row>
    <row r="285" spans="1:12" x14ac:dyDescent="0.25">
      <c r="A285" s="2">
        <v>440</v>
      </c>
      <c r="B285" s="2">
        <v>440149149</v>
      </c>
      <c r="C285" s="3" t="s">
        <v>167</v>
      </c>
      <c r="D285" s="2">
        <v>149</v>
      </c>
      <c r="E285" s="16" t="s">
        <v>103</v>
      </c>
      <c r="F285" s="2">
        <v>149</v>
      </c>
      <c r="G285" s="3" t="s">
        <v>103</v>
      </c>
      <c r="H285" s="17">
        <v>11794</v>
      </c>
      <c r="I285" s="17">
        <v>893</v>
      </c>
      <c r="J285" s="3"/>
      <c r="K285" s="17">
        <v>0</v>
      </c>
      <c r="L285" s="17">
        <v>258.76988256246841</v>
      </c>
    </row>
    <row r="286" spans="1:12" x14ac:dyDescent="0.25">
      <c r="A286" s="2">
        <v>440</v>
      </c>
      <c r="B286" s="2">
        <v>440149181</v>
      </c>
      <c r="C286" s="3" t="s">
        <v>167</v>
      </c>
      <c r="D286" s="2">
        <v>149</v>
      </c>
      <c r="E286" s="16" t="s">
        <v>103</v>
      </c>
      <c r="F286" s="2">
        <v>181</v>
      </c>
      <c r="G286" s="3" t="s">
        <v>105</v>
      </c>
      <c r="H286" s="17">
        <v>10625</v>
      </c>
      <c r="I286" s="17">
        <v>893</v>
      </c>
      <c r="J286" s="3"/>
      <c r="K286" s="17">
        <v>0</v>
      </c>
      <c r="L286" s="17">
        <v>688.66917953871234</v>
      </c>
    </row>
    <row r="287" spans="1:12" x14ac:dyDescent="0.25">
      <c r="A287" s="2">
        <v>440</v>
      </c>
      <c r="B287" s="2">
        <v>440149211</v>
      </c>
      <c r="C287" s="3" t="s">
        <v>167</v>
      </c>
      <c r="D287" s="2">
        <v>149</v>
      </c>
      <c r="E287" s="16" t="s">
        <v>103</v>
      </c>
      <c r="F287" s="2">
        <v>211</v>
      </c>
      <c r="G287" s="3" t="s">
        <v>80</v>
      </c>
      <c r="H287" s="17">
        <v>10709</v>
      </c>
      <c r="I287" s="17">
        <v>893</v>
      </c>
      <c r="J287" s="3"/>
      <c r="K287" s="17">
        <v>1246.8100461739068</v>
      </c>
      <c r="L287" s="17">
        <v>2122.4188370037191</v>
      </c>
    </row>
    <row r="288" spans="1:12" x14ac:dyDescent="0.25">
      <c r="A288" s="2">
        <v>441</v>
      </c>
      <c r="B288" s="2">
        <v>441281061</v>
      </c>
      <c r="C288" s="3" t="s">
        <v>168</v>
      </c>
      <c r="D288" s="2">
        <v>281</v>
      </c>
      <c r="E288" s="16" t="s">
        <v>169</v>
      </c>
      <c r="F288" s="2">
        <v>61</v>
      </c>
      <c r="G288" s="3" t="s">
        <v>170</v>
      </c>
      <c r="H288" s="17">
        <v>10714</v>
      </c>
      <c r="I288" s="17">
        <v>893</v>
      </c>
      <c r="J288" s="3"/>
      <c r="K288" s="17">
        <v>0</v>
      </c>
      <c r="L288" s="17">
        <v>509.48479100710756</v>
      </c>
    </row>
    <row r="289" spans="1:12" x14ac:dyDescent="0.25">
      <c r="A289" s="2">
        <v>441</v>
      </c>
      <c r="B289" s="2">
        <v>441281087</v>
      </c>
      <c r="C289" s="3" t="s">
        <v>168</v>
      </c>
      <c r="D289" s="2">
        <v>281</v>
      </c>
      <c r="E289" s="16" t="s">
        <v>169</v>
      </c>
      <c r="F289" s="2">
        <v>87</v>
      </c>
      <c r="G289" s="3" t="s">
        <v>171</v>
      </c>
      <c r="H289" s="17">
        <v>10929</v>
      </c>
      <c r="I289" s="17">
        <v>893</v>
      </c>
      <c r="J289" s="3"/>
      <c r="K289" s="17">
        <v>1403.6796732194562</v>
      </c>
      <c r="L289" s="17">
        <v>4044.1598326651965</v>
      </c>
    </row>
    <row r="290" spans="1:12" x14ac:dyDescent="0.25">
      <c r="A290" s="2">
        <v>441</v>
      </c>
      <c r="B290" s="2">
        <v>441281159</v>
      </c>
      <c r="C290" s="3" t="s">
        <v>168</v>
      </c>
      <c r="D290" s="2">
        <v>281</v>
      </c>
      <c r="E290" s="16" t="s">
        <v>169</v>
      </c>
      <c r="F290" s="2">
        <v>159</v>
      </c>
      <c r="G290" s="3" t="s">
        <v>172</v>
      </c>
      <c r="H290" s="17">
        <v>12358</v>
      </c>
      <c r="I290" s="17">
        <v>893</v>
      </c>
      <c r="J290" s="3"/>
      <c r="K290" s="17">
        <v>2862.3630596308431</v>
      </c>
      <c r="L290" s="17">
        <v>5864.6141773884119</v>
      </c>
    </row>
    <row r="291" spans="1:12" x14ac:dyDescent="0.25">
      <c r="A291" s="2">
        <v>441</v>
      </c>
      <c r="B291" s="2">
        <v>441281161</v>
      </c>
      <c r="C291" s="3" t="s">
        <v>168</v>
      </c>
      <c r="D291" s="2">
        <v>281</v>
      </c>
      <c r="E291" s="16" t="s">
        <v>169</v>
      </c>
      <c r="F291" s="2">
        <v>161</v>
      </c>
      <c r="G291" s="3" t="s">
        <v>173</v>
      </c>
      <c r="H291" s="17">
        <v>12703</v>
      </c>
      <c r="I291" s="17">
        <v>893</v>
      </c>
      <c r="J291" s="3"/>
      <c r="K291" s="17">
        <v>1321.3999326512076</v>
      </c>
      <c r="L291" s="17">
        <v>4778.8973785808666</v>
      </c>
    </row>
    <row r="292" spans="1:12" x14ac:dyDescent="0.25">
      <c r="A292" s="2">
        <v>441</v>
      </c>
      <c r="B292" s="2">
        <v>441281281</v>
      </c>
      <c r="C292" s="3" t="s">
        <v>168</v>
      </c>
      <c r="D292" s="2">
        <v>281</v>
      </c>
      <c r="E292" s="16" t="s">
        <v>169</v>
      </c>
      <c r="F292" s="2">
        <v>281</v>
      </c>
      <c r="G292" s="3" t="s">
        <v>169</v>
      </c>
      <c r="H292" s="17">
        <v>10887</v>
      </c>
      <c r="I292" s="17">
        <v>893</v>
      </c>
      <c r="J292" s="3"/>
      <c r="K292" s="17">
        <v>0</v>
      </c>
      <c r="L292" s="17">
        <v>351.67753253532101</v>
      </c>
    </row>
    <row r="293" spans="1:12" x14ac:dyDescent="0.25">
      <c r="A293" s="2">
        <v>441</v>
      </c>
      <c r="B293" s="2">
        <v>441281680</v>
      </c>
      <c r="C293" s="3" t="s">
        <v>168</v>
      </c>
      <c r="D293" s="2">
        <v>281</v>
      </c>
      <c r="E293" s="16" t="s">
        <v>169</v>
      </c>
      <c r="F293" s="2">
        <v>680</v>
      </c>
      <c r="G293" s="3" t="s">
        <v>174</v>
      </c>
      <c r="H293" s="17">
        <v>12703</v>
      </c>
      <c r="I293" s="17">
        <v>893</v>
      </c>
      <c r="J293" s="3"/>
      <c r="K293" s="17">
        <v>1315.3682926318415</v>
      </c>
      <c r="L293" s="17">
        <v>4336.0201466540166</v>
      </c>
    </row>
    <row r="294" spans="1:12" x14ac:dyDescent="0.25">
      <c r="A294" s="2">
        <v>444</v>
      </c>
      <c r="B294" s="2">
        <v>444035001</v>
      </c>
      <c r="C294" s="3" t="s">
        <v>175</v>
      </c>
      <c r="D294" s="2">
        <v>35</v>
      </c>
      <c r="E294" s="16" t="s">
        <v>22</v>
      </c>
      <c r="F294" s="2">
        <v>1</v>
      </c>
      <c r="G294" s="3" t="s">
        <v>161</v>
      </c>
      <c r="H294" s="17">
        <v>8912</v>
      </c>
      <c r="I294" s="17">
        <v>893</v>
      </c>
      <c r="J294" s="3"/>
      <c r="K294" s="17">
        <v>531.18000163266879</v>
      </c>
      <c r="L294" s="17">
        <v>2269.3274073055509</v>
      </c>
    </row>
    <row r="295" spans="1:12" x14ac:dyDescent="0.25">
      <c r="A295" s="2">
        <v>444</v>
      </c>
      <c r="B295" s="2">
        <v>444035035</v>
      </c>
      <c r="C295" s="3" t="s">
        <v>175</v>
      </c>
      <c r="D295" s="2">
        <v>35</v>
      </c>
      <c r="E295" s="16" t="s">
        <v>22</v>
      </c>
      <c r="F295" s="2">
        <v>35</v>
      </c>
      <c r="G295" s="3" t="s">
        <v>22</v>
      </c>
      <c r="H295" s="17">
        <v>11291</v>
      </c>
      <c r="I295" s="17">
        <v>893</v>
      </c>
      <c r="J295" s="3"/>
      <c r="K295" s="17">
        <v>1096.693133369643</v>
      </c>
      <c r="L295" s="17">
        <v>3336.5032987314025</v>
      </c>
    </row>
    <row r="296" spans="1:12" x14ac:dyDescent="0.25">
      <c r="A296" s="2">
        <v>444</v>
      </c>
      <c r="B296" s="2">
        <v>444035040</v>
      </c>
      <c r="C296" s="3" t="s">
        <v>175</v>
      </c>
      <c r="D296" s="2">
        <v>35</v>
      </c>
      <c r="E296" s="16" t="s">
        <v>22</v>
      </c>
      <c r="F296" s="2">
        <v>40</v>
      </c>
      <c r="G296" s="3" t="s">
        <v>95</v>
      </c>
      <c r="H296" s="17">
        <v>8912</v>
      </c>
      <c r="I296" s="17">
        <v>893</v>
      </c>
      <c r="J296" s="3"/>
      <c r="K296" s="17">
        <v>963.52677137923092</v>
      </c>
      <c r="L296" s="17">
        <v>2292.9200064112429</v>
      </c>
    </row>
    <row r="297" spans="1:12" x14ac:dyDescent="0.25">
      <c r="A297" s="2">
        <v>444</v>
      </c>
      <c r="B297" s="2">
        <v>444035044</v>
      </c>
      <c r="C297" s="3" t="s">
        <v>175</v>
      </c>
      <c r="D297" s="2">
        <v>35</v>
      </c>
      <c r="E297" s="16" t="s">
        <v>22</v>
      </c>
      <c r="F297" s="2">
        <v>44</v>
      </c>
      <c r="G297" s="3" t="s">
        <v>35</v>
      </c>
      <c r="H297" s="17">
        <v>10291</v>
      </c>
      <c r="I297" s="17">
        <v>893</v>
      </c>
      <c r="J297" s="3"/>
      <c r="K297" s="17">
        <v>0</v>
      </c>
      <c r="L297" s="17">
        <v>677.84750708030697</v>
      </c>
    </row>
    <row r="298" spans="1:12" x14ac:dyDescent="0.25">
      <c r="A298" s="2">
        <v>444</v>
      </c>
      <c r="B298" s="2">
        <v>444035198</v>
      </c>
      <c r="C298" s="3" t="s">
        <v>175</v>
      </c>
      <c r="D298" s="2">
        <v>35</v>
      </c>
      <c r="E298" s="16" t="s">
        <v>22</v>
      </c>
      <c r="F298" s="2">
        <v>198</v>
      </c>
      <c r="G298" s="3" t="s">
        <v>39</v>
      </c>
      <c r="H298" s="17">
        <v>13177</v>
      </c>
      <c r="I298" s="17">
        <v>893</v>
      </c>
      <c r="J298" s="3"/>
      <c r="K298" s="17">
        <v>2564.9896785911787</v>
      </c>
      <c r="L298" s="17">
        <v>4272.870123064673</v>
      </c>
    </row>
    <row r="299" spans="1:12" x14ac:dyDescent="0.25">
      <c r="A299" s="2">
        <v>444</v>
      </c>
      <c r="B299" s="2">
        <v>444035244</v>
      </c>
      <c r="C299" s="3" t="s">
        <v>175</v>
      </c>
      <c r="D299" s="2">
        <v>35</v>
      </c>
      <c r="E299" s="16" t="s">
        <v>22</v>
      </c>
      <c r="F299" s="2">
        <v>244</v>
      </c>
      <c r="G299" s="3" t="s">
        <v>43</v>
      </c>
      <c r="H299" s="17">
        <v>10648</v>
      </c>
      <c r="I299" s="17">
        <v>893</v>
      </c>
      <c r="J299" s="3"/>
      <c r="K299" s="17">
        <v>780.29098960282681</v>
      </c>
      <c r="L299" s="17">
        <v>3702.9310944571589</v>
      </c>
    </row>
    <row r="300" spans="1:12" x14ac:dyDescent="0.25">
      <c r="A300" s="2">
        <v>444</v>
      </c>
      <c r="B300" s="2">
        <v>444035285</v>
      </c>
      <c r="C300" s="3" t="s">
        <v>175</v>
      </c>
      <c r="D300" s="2">
        <v>35</v>
      </c>
      <c r="E300" s="16" t="s">
        <v>22</v>
      </c>
      <c r="F300" s="2">
        <v>285</v>
      </c>
      <c r="G300" s="3" t="s">
        <v>44</v>
      </c>
      <c r="H300" s="17">
        <v>8912</v>
      </c>
      <c r="I300" s="17">
        <v>893</v>
      </c>
      <c r="J300" s="3"/>
      <c r="K300" s="17">
        <v>708.40914514561337</v>
      </c>
      <c r="L300" s="17">
        <v>2648.3947298046514</v>
      </c>
    </row>
    <row r="301" spans="1:12" x14ac:dyDescent="0.25">
      <c r="A301" s="2">
        <v>444</v>
      </c>
      <c r="B301" s="2">
        <v>444035336</v>
      </c>
      <c r="C301" s="3" t="s">
        <v>175</v>
      </c>
      <c r="D301" s="2">
        <v>35</v>
      </c>
      <c r="E301" s="16" t="s">
        <v>22</v>
      </c>
      <c r="F301" s="2">
        <v>336</v>
      </c>
      <c r="G301" s="3" t="s">
        <v>48</v>
      </c>
      <c r="H301" s="17">
        <v>10163</v>
      </c>
      <c r="I301" s="17">
        <v>893</v>
      </c>
      <c r="J301" s="3"/>
      <c r="K301" s="17">
        <v>0</v>
      </c>
      <c r="L301" s="17">
        <v>1355.4968901293232</v>
      </c>
    </row>
    <row r="302" spans="1:12" x14ac:dyDescent="0.25">
      <c r="A302" s="2">
        <v>445</v>
      </c>
      <c r="B302" s="2">
        <v>445348017</v>
      </c>
      <c r="C302" s="3" t="s">
        <v>176</v>
      </c>
      <c r="D302" s="2">
        <v>348</v>
      </c>
      <c r="E302" s="16" t="s">
        <v>132</v>
      </c>
      <c r="F302" s="2">
        <v>17</v>
      </c>
      <c r="G302" s="3" t="s">
        <v>177</v>
      </c>
      <c r="H302" s="17">
        <v>11144</v>
      </c>
      <c r="I302" s="17">
        <v>893</v>
      </c>
      <c r="J302" s="3"/>
      <c r="K302" s="17">
        <v>2346.4166128470824</v>
      </c>
      <c r="L302" s="17">
        <v>3038.9513098479638</v>
      </c>
    </row>
    <row r="303" spans="1:12" x14ac:dyDescent="0.25">
      <c r="A303" s="2">
        <v>445</v>
      </c>
      <c r="B303" s="2">
        <v>445348064</v>
      </c>
      <c r="C303" s="3" t="s">
        <v>176</v>
      </c>
      <c r="D303" s="2">
        <v>348</v>
      </c>
      <c r="E303" s="16" t="s">
        <v>132</v>
      </c>
      <c r="F303" s="2">
        <v>64</v>
      </c>
      <c r="G303" s="3" t="s">
        <v>121</v>
      </c>
      <c r="H303" s="17">
        <v>9240</v>
      </c>
      <c r="I303" s="17">
        <v>893</v>
      </c>
      <c r="J303" s="3"/>
      <c r="K303" s="17">
        <v>74.9887139277198</v>
      </c>
      <c r="L303" s="17">
        <v>1195.461884008826</v>
      </c>
    </row>
    <row r="304" spans="1:12" x14ac:dyDescent="0.25">
      <c r="A304" s="2">
        <v>445</v>
      </c>
      <c r="B304" s="2">
        <v>445348110</v>
      </c>
      <c r="C304" s="3" t="s">
        <v>176</v>
      </c>
      <c r="D304" s="2">
        <v>348</v>
      </c>
      <c r="E304" s="16" t="s">
        <v>132</v>
      </c>
      <c r="F304" s="2">
        <v>110</v>
      </c>
      <c r="G304" s="3" t="s">
        <v>122</v>
      </c>
      <c r="H304" s="17">
        <v>8724</v>
      </c>
      <c r="I304" s="17">
        <v>893</v>
      </c>
      <c r="J304" s="3"/>
      <c r="K304" s="17">
        <v>238.04271882363537</v>
      </c>
      <c r="L304" s="17">
        <v>1289.6691256689501</v>
      </c>
    </row>
    <row r="305" spans="1:12" x14ac:dyDescent="0.25">
      <c r="A305" s="2">
        <v>445</v>
      </c>
      <c r="B305" s="2">
        <v>445348151</v>
      </c>
      <c r="C305" s="3" t="s">
        <v>176</v>
      </c>
      <c r="D305" s="2">
        <v>348</v>
      </c>
      <c r="E305" s="16" t="s">
        <v>132</v>
      </c>
      <c r="F305" s="2">
        <v>151</v>
      </c>
      <c r="G305" s="3" t="s">
        <v>178</v>
      </c>
      <c r="H305" s="17">
        <v>10812</v>
      </c>
      <c r="I305" s="17">
        <v>893</v>
      </c>
      <c r="J305" s="3"/>
      <c r="K305" s="17">
        <v>84.638611874261187</v>
      </c>
      <c r="L305" s="17">
        <v>2034.6061580878559</v>
      </c>
    </row>
    <row r="306" spans="1:12" x14ac:dyDescent="0.25">
      <c r="A306" s="2">
        <v>445</v>
      </c>
      <c r="B306" s="2">
        <v>445348153</v>
      </c>
      <c r="C306" s="3" t="s">
        <v>176</v>
      </c>
      <c r="D306" s="2">
        <v>348</v>
      </c>
      <c r="E306" s="16" t="s">
        <v>132</v>
      </c>
      <c r="F306" s="2">
        <v>153</v>
      </c>
      <c r="G306" s="3" t="s">
        <v>124</v>
      </c>
      <c r="H306" s="17">
        <v>8378</v>
      </c>
      <c r="I306" s="17">
        <v>893</v>
      </c>
      <c r="J306" s="3"/>
      <c r="K306" s="17">
        <v>0.1045783148274495</v>
      </c>
      <c r="L306" s="17">
        <v>279.51489479457814</v>
      </c>
    </row>
    <row r="307" spans="1:12" x14ac:dyDescent="0.25">
      <c r="A307" s="2">
        <v>445</v>
      </c>
      <c r="B307" s="2">
        <v>445348162</v>
      </c>
      <c r="C307" s="3" t="s">
        <v>176</v>
      </c>
      <c r="D307" s="2">
        <v>348</v>
      </c>
      <c r="E307" s="16" t="s">
        <v>132</v>
      </c>
      <c r="F307" s="2">
        <v>162</v>
      </c>
      <c r="G307" s="3" t="s">
        <v>179</v>
      </c>
      <c r="H307" s="17">
        <v>10102</v>
      </c>
      <c r="I307" s="17">
        <v>893</v>
      </c>
      <c r="J307" s="3"/>
      <c r="K307" s="17">
        <v>1311.4351617689081</v>
      </c>
      <c r="L307" s="17">
        <v>2683.6740596643594</v>
      </c>
    </row>
    <row r="308" spans="1:12" x14ac:dyDescent="0.25">
      <c r="A308" s="2">
        <v>445</v>
      </c>
      <c r="B308" s="2">
        <v>445348186</v>
      </c>
      <c r="C308" s="3" t="s">
        <v>176</v>
      </c>
      <c r="D308" s="2">
        <v>348</v>
      </c>
      <c r="E308" s="16" t="s">
        <v>132</v>
      </c>
      <c r="F308" s="2">
        <v>186</v>
      </c>
      <c r="G308" s="3" t="s">
        <v>180</v>
      </c>
      <c r="H308" s="17">
        <v>10335</v>
      </c>
      <c r="I308" s="17">
        <v>893</v>
      </c>
      <c r="J308" s="3"/>
      <c r="K308" s="17">
        <v>1851.422793460295</v>
      </c>
      <c r="L308" s="17">
        <v>3888.5359930564773</v>
      </c>
    </row>
    <row r="309" spans="1:12" x14ac:dyDescent="0.25">
      <c r="A309" s="2">
        <v>445</v>
      </c>
      <c r="B309" s="2">
        <v>445348226</v>
      </c>
      <c r="C309" s="3" t="s">
        <v>176</v>
      </c>
      <c r="D309" s="2">
        <v>348</v>
      </c>
      <c r="E309" s="16" t="s">
        <v>132</v>
      </c>
      <c r="F309" s="2">
        <v>226</v>
      </c>
      <c r="G309" s="3" t="s">
        <v>181</v>
      </c>
      <c r="H309" s="17">
        <v>10725</v>
      </c>
      <c r="I309" s="17">
        <v>893</v>
      </c>
      <c r="J309" s="3"/>
      <c r="K309" s="17">
        <v>384.7426284324174</v>
      </c>
      <c r="L309" s="17">
        <v>1494.4690429005077</v>
      </c>
    </row>
    <row r="310" spans="1:12" x14ac:dyDescent="0.25">
      <c r="A310" s="2">
        <v>445</v>
      </c>
      <c r="B310" s="2">
        <v>445348271</v>
      </c>
      <c r="C310" s="3" t="s">
        <v>176</v>
      </c>
      <c r="D310" s="2">
        <v>348</v>
      </c>
      <c r="E310" s="16" t="s">
        <v>132</v>
      </c>
      <c r="F310" s="2">
        <v>271</v>
      </c>
      <c r="G310" s="3" t="s">
        <v>129</v>
      </c>
      <c r="H310" s="17">
        <v>11047</v>
      </c>
      <c r="I310" s="17">
        <v>893</v>
      </c>
      <c r="J310" s="3"/>
      <c r="K310" s="17">
        <v>716.88824649317576</v>
      </c>
      <c r="L310" s="17">
        <v>3067.4186635619862</v>
      </c>
    </row>
    <row r="311" spans="1:12" x14ac:dyDescent="0.25">
      <c r="A311" s="2">
        <v>445</v>
      </c>
      <c r="B311" s="2">
        <v>445348316</v>
      </c>
      <c r="C311" s="3" t="s">
        <v>176</v>
      </c>
      <c r="D311" s="2">
        <v>348</v>
      </c>
      <c r="E311" s="16" t="s">
        <v>132</v>
      </c>
      <c r="F311" s="2">
        <v>316</v>
      </c>
      <c r="G311" s="3" t="s">
        <v>182</v>
      </c>
      <c r="H311" s="17">
        <v>10432</v>
      </c>
      <c r="I311" s="17">
        <v>893</v>
      </c>
      <c r="J311" s="3"/>
      <c r="K311" s="17">
        <v>304.56227489597768</v>
      </c>
      <c r="L311" s="17">
        <v>1009.0422173856805</v>
      </c>
    </row>
    <row r="312" spans="1:12" x14ac:dyDescent="0.25">
      <c r="A312" s="2">
        <v>445</v>
      </c>
      <c r="B312" s="2">
        <v>445348322</v>
      </c>
      <c r="C312" s="3" t="s">
        <v>176</v>
      </c>
      <c r="D312" s="2">
        <v>348</v>
      </c>
      <c r="E312" s="16" t="s">
        <v>132</v>
      </c>
      <c r="F312" s="2">
        <v>322</v>
      </c>
      <c r="G312" s="3" t="s">
        <v>131</v>
      </c>
      <c r="H312" s="17">
        <v>8724</v>
      </c>
      <c r="I312" s="17">
        <v>893</v>
      </c>
      <c r="J312" s="3"/>
      <c r="K312" s="17">
        <v>2198.4807699692392</v>
      </c>
      <c r="L312" s="17">
        <v>4517.6410845102509</v>
      </c>
    </row>
    <row r="313" spans="1:12" x14ac:dyDescent="0.25">
      <c r="A313" s="2">
        <v>445</v>
      </c>
      <c r="B313" s="2">
        <v>445348348</v>
      </c>
      <c r="C313" s="3" t="s">
        <v>176</v>
      </c>
      <c r="D313" s="2">
        <v>348</v>
      </c>
      <c r="E313" s="16" t="s">
        <v>132</v>
      </c>
      <c r="F313" s="2">
        <v>348</v>
      </c>
      <c r="G313" s="3" t="s">
        <v>132</v>
      </c>
      <c r="H313" s="17">
        <v>11090</v>
      </c>
      <c r="I313" s="17">
        <v>893</v>
      </c>
      <c r="J313" s="3"/>
      <c r="K313" s="17">
        <v>0</v>
      </c>
      <c r="L313" s="17">
        <v>159.60454779493011</v>
      </c>
    </row>
    <row r="314" spans="1:12" x14ac:dyDescent="0.25">
      <c r="A314" s="2">
        <v>445</v>
      </c>
      <c r="B314" s="2">
        <v>445348616</v>
      </c>
      <c r="C314" s="3" t="s">
        <v>176</v>
      </c>
      <c r="D314" s="2">
        <v>348</v>
      </c>
      <c r="E314" s="16" t="s">
        <v>132</v>
      </c>
      <c r="F314" s="2">
        <v>616</v>
      </c>
      <c r="G314" s="3" t="s">
        <v>133</v>
      </c>
      <c r="H314" s="17">
        <v>14082</v>
      </c>
      <c r="I314" s="17">
        <v>893</v>
      </c>
      <c r="J314" s="3"/>
      <c r="K314" s="17">
        <v>1587.9432750291726</v>
      </c>
      <c r="L314" s="17">
        <v>4464.5622525271501</v>
      </c>
    </row>
    <row r="315" spans="1:12" x14ac:dyDescent="0.25">
      <c r="A315" s="2">
        <v>445</v>
      </c>
      <c r="B315" s="2">
        <v>445348658</v>
      </c>
      <c r="C315" s="3" t="s">
        <v>176</v>
      </c>
      <c r="D315" s="2">
        <v>348</v>
      </c>
      <c r="E315" s="16" t="s">
        <v>132</v>
      </c>
      <c r="F315" s="2">
        <v>658</v>
      </c>
      <c r="G315" s="3" t="s">
        <v>183</v>
      </c>
      <c r="H315" s="17">
        <v>8724</v>
      </c>
      <c r="I315" s="17">
        <v>893</v>
      </c>
      <c r="J315" s="3"/>
      <c r="K315" s="17">
        <v>232.56631978841506</v>
      </c>
      <c r="L315" s="17">
        <v>878.2960417026261</v>
      </c>
    </row>
    <row r="316" spans="1:12" x14ac:dyDescent="0.25">
      <c r="A316" s="2">
        <v>445</v>
      </c>
      <c r="B316" s="2">
        <v>445348735</v>
      </c>
      <c r="C316" s="3" t="s">
        <v>176</v>
      </c>
      <c r="D316" s="2">
        <v>348</v>
      </c>
      <c r="E316" s="16" t="s">
        <v>132</v>
      </c>
      <c r="F316" s="2">
        <v>735</v>
      </c>
      <c r="G316" s="3" t="s">
        <v>138</v>
      </c>
      <c r="H316" s="17">
        <v>10541</v>
      </c>
      <c r="I316" s="17">
        <v>893</v>
      </c>
      <c r="J316" s="3"/>
      <c r="K316" s="17">
        <v>738.33147022000594</v>
      </c>
      <c r="L316" s="17">
        <v>3712.0785196264769</v>
      </c>
    </row>
    <row r="317" spans="1:12" x14ac:dyDescent="0.25">
      <c r="A317" s="2">
        <v>445</v>
      </c>
      <c r="B317" s="2">
        <v>445348767</v>
      </c>
      <c r="C317" s="3" t="s">
        <v>176</v>
      </c>
      <c r="D317" s="2">
        <v>348</v>
      </c>
      <c r="E317" s="16" t="s">
        <v>132</v>
      </c>
      <c r="F317" s="2">
        <v>767</v>
      </c>
      <c r="G317" s="3" t="s">
        <v>184</v>
      </c>
      <c r="H317" s="17">
        <v>8982</v>
      </c>
      <c r="I317" s="17">
        <v>893</v>
      </c>
      <c r="J317" s="3"/>
      <c r="K317" s="17">
        <v>447.72652630503217</v>
      </c>
      <c r="L317" s="17">
        <v>1618.1321997495288</v>
      </c>
    </row>
    <row r="318" spans="1:12" x14ac:dyDescent="0.25">
      <c r="A318" s="2">
        <v>445</v>
      </c>
      <c r="B318" s="2">
        <v>445348775</v>
      </c>
      <c r="C318" s="3" t="s">
        <v>176</v>
      </c>
      <c r="D318" s="2">
        <v>348</v>
      </c>
      <c r="E318" s="16" t="s">
        <v>132</v>
      </c>
      <c r="F318" s="2">
        <v>775</v>
      </c>
      <c r="G318" s="3" t="s">
        <v>77</v>
      </c>
      <c r="H318" s="17">
        <v>10002</v>
      </c>
      <c r="I318" s="17">
        <v>893</v>
      </c>
      <c r="J318" s="3"/>
      <c r="K318" s="17">
        <v>771.67322778708331</v>
      </c>
      <c r="L318" s="17">
        <v>1807.8235471696516</v>
      </c>
    </row>
    <row r="319" spans="1:12" x14ac:dyDescent="0.25">
      <c r="A319" s="2">
        <v>446</v>
      </c>
      <c r="B319" s="2">
        <v>446099016</v>
      </c>
      <c r="C319" s="3" t="s">
        <v>185</v>
      </c>
      <c r="D319" s="2">
        <v>99</v>
      </c>
      <c r="E319" s="16" t="s">
        <v>186</v>
      </c>
      <c r="F319" s="2">
        <v>16</v>
      </c>
      <c r="G319" s="3" t="s">
        <v>187</v>
      </c>
      <c r="H319" s="17">
        <v>10048</v>
      </c>
      <c r="I319" s="17">
        <v>893</v>
      </c>
      <c r="J319" s="3"/>
      <c r="K319" s="17">
        <v>0</v>
      </c>
      <c r="L319" s="17">
        <v>589.59475138542984</v>
      </c>
    </row>
    <row r="320" spans="1:12" x14ac:dyDescent="0.25">
      <c r="A320" s="2">
        <v>446</v>
      </c>
      <c r="B320" s="2">
        <v>446099018</v>
      </c>
      <c r="C320" s="3" t="s">
        <v>185</v>
      </c>
      <c r="D320" s="2">
        <v>99</v>
      </c>
      <c r="E320" s="16" t="s">
        <v>186</v>
      </c>
      <c r="F320" s="2">
        <v>18</v>
      </c>
      <c r="G320" s="3" t="s">
        <v>188</v>
      </c>
      <c r="H320" s="17">
        <v>11254</v>
      </c>
      <c r="I320" s="17">
        <v>893</v>
      </c>
      <c r="J320" s="3"/>
      <c r="K320" s="17">
        <v>3909.7523055032725</v>
      </c>
      <c r="L320" s="17">
        <v>7394.9925870401457</v>
      </c>
    </row>
    <row r="321" spans="1:12" x14ac:dyDescent="0.25">
      <c r="A321" s="2">
        <v>446</v>
      </c>
      <c r="B321" s="2">
        <v>446099035</v>
      </c>
      <c r="C321" s="3" t="s">
        <v>185</v>
      </c>
      <c r="D321" s="2">
        <v>99</v>
      </c>
      <c r="E321" s="16" t="s">
        <v>186</v>
      </c>
      <c r="F321" s="2">
        <v>35</v>
      </c>
      <c r="G321" s="3" t="s">
        <v>22</v>
      </c>
      <c r="H321" s="17">
        <v>12471</v>
      </c>
      <c r="I321" s="17">
        <v>893</v>
      </c>
      <c r="J321" s="3"/>
      <c r="K321" s="17">
        <v>1211.3063560581722</v>
      </c>
      <c r="L321" s="17">
        <v>3685.1946363014195</v>
      </c>
    </row>
    <row r="322" spans="1:12" x14ac:dyDescent="0.25">
      <c r="A322" s="2">
        <v>446</v>
      </c>
      <c r="B322" s="2">
        <v>446099044</v>
      </c>
      <c r="C322" s="3" t="s">
        <v>185</v>
      </c>
      <c r="D322" s="2">
        <v>99</v>
      </c>
      <c r="E322" s="16" t="s">
        <v>186</v>
      </c>
      <c r="F322" s="2">
        <v>44</v>
      </c>
      <c r="G322" s="3" t="s">
        <v>35</v>
      </c>
      <c r="H322" s="17">
        <v>11305</v>
      </c>
      <c r="I322" s="17">
        <v>893</v>
      </c>
      <c r="J322" s="3"/>
      <c r="K322" s="17">
        <v>0</v>
      </c>
      <c r="L322" s="17">
        <v>744.63765110707027</v>
      </c>
    </row>
    <row r="323" spans="1:12" x14ac:dyDescent="0.25">
      <c r="A323" s="2">
        <v>446</v>
      </c>
      <c r="B323" s="2">
        <v>446099050</v>
      </c>
      <c r="C323" s="3" t="s">
        <v>185</v>
      </c>
      <c r="D323" s="2">
        <v>99</v>
      </c>
      <c r="E323" s="16" t="s">
        <v>186</v>
      </c>
      <c r="F323" s="2">
        <v>50</v>
      </c>
      <c r="G323" s="3" t="s">
        <v>112</v>
      </c>
      <c r="H323" s="17">
        <v>10315</v>
      </c>
      <c r="I323" s="17">
        <v>893</v>
      </c>
      <c r="J323" s="3"/>
      <c r="K323" s="17">
        <v>1985.9515891755345</v>
      </c>
      <c r="L323" s="17">
        <v>4387.1893370134931</v>
      </c>
    </row>
    <row r="324" spans="1:12" x14ac:dyDescent="0.25">
      <c r="A324" s="2">
        <v>446</v>
      </c>
      <c r="B324" s="2">
        <v>446099083</v>
      </c>
      <c r="C324" s="3" t="s">
        <v>185</v>
      </c>
      <c r="D324" s="2">
        <v>99</v>
      </c>
      <c r="E324" s="16" t="s">
        <v>186</v>
      </c>
      <c r="F324" s="2">
        <v>83</v>
      </c>
      <c r="G324" s="3" t="s">
        <v>189</v>
      </c>
      <c r="H324" s="17">
        <v>11036</v>
      </c>
      <c r="I324" s="17">
        <v>893</v>
      </c>
      <c r="J324" s="3"/>
      <c r="K324" s="17">
        <v>392.08144089297275</v>
      </c>
      <c r="L324" s="17">
        <v>1582.9010265947309</v>
      </c>
    </row>
    <row r="325" spans="1:12" x14ac:dyDescent="0.25">
      <c r="A325" s="2">
        <v>446</v>
      </c>
      <c r="B325" s="2">
        <v>446099088</v>
      </c>
      <c r="C325" s="3" t="s">
        <v>185</v>
      </c>
      <c r="D325" s="2">
        <v>99</v>
      </c>
      <c r="E325" s="16" t="s">
        <v>186</v>
      </c>
      <c r="F325" s="2">
        <v>88</v>
      </c>
      <c r="G325" s="3" t="s">
        <v>190</v>
      </c>
      <c r="H325" s="17">
        <v>10762</v>
      </c>
      <c r="I325" s="17">
        <v>893</v>
      </c>
      <c r="J325" s="3"/>
      <c r="K325" s="17">
        <v>1235.8923097611078</v>
      </c>
      <c r="L325" s="17">
        <v>3075.5421036102089</v>
      </c>
    </row>
    <row r="326" spans="1:12" x14ac:dyDescent="0.25">
      <c r="A326" s="2">
        <v>446</v>
      </c>
      <c r="B326" s="2">
        <v>446099099</v>
      </c>
      <c r="C326" s="3" t="s">
        <v>185</v>
      </c>
      <c r="D326" s="2">
        <v>99</v>
      </c>
      <c r="E326" s="16" t="s">
        <v>186</v>
      </c>
      <c r="F326" s="2">
        <v>99</v>
      </c>
      <c r="G326" s="3" t="s">
        <v>186</v>
      </c>
      <c r="H326" s="17">
        <v>10269</v>
      </c>
      <c r="I326" s="17">
        <v>893</v>
      </c>
      <c r="J326" s="3"/>
      <c r="K326" s="17">
        <v>1224.46066413259</v>
      </c>
      <c r="L326" s="17">
        <v>5398.136253573919</v>
      </c>
    </row>
    <row r="327" spans="1:12" x14ac:dyDescent="0.25">
      <c r="A327" s="2">
        <v>446</v>
      </c>
      <c r="B327" s="2">
        <v>446099133</v>
      </c>
      <c r="C327" s="3" t="s">
        <v>185</v>
      </c>
      <c r="D327" s="2">
        <v>99</v>
      </c>
      <c r="E327" s="16" t="s">
        <v>186</v>
      </c>
      <c r="F327" s="2">
        <v>133</v>
      </c>
      <c r="G327" s="3" t="s">
        <v>73</v>
      </c>
      <c r="H327" s="17">
        <v>14854</v>
      </c>
      <c r="I327" s="17">
        <v>893</v>
      </c>
      <c r="J327" s="3"/>
      <c r="K327" s="17">
        <v>2076.6056932038882</v>
      </c>
      <c r="L327" s="17">
        <v>3967.2445922684383</v>
      </c>
    </row>
    <row r="328" spans="1:12" x14ac:dyDescent="0.25">
      <c r="A328" s="2">
        <v>446</v>
      </c>
      <c r="B328" s="2">
        <v>446099167</v>
      </c>
      <c r="C328" s="3" t="s">
        <v>185</v>
      </c>
      <c r="D328" s="2">
        <v>99</v>
      </c>
      <c r="E328" s="16" t="s">
        <v>186</v>
      </c>
      <c r="F328" s="2">
        <v>167</v>
      </c>
      <c r="G328" s="3" t="s">
        <v>191</v>
      </c>
      <c r="H328" s="17">
        <v>10340</v>
      </c>
      <c r="I328" s="17">
        <v>893</v>
      </c>
      <c r="J328" s="3"/>
      <c r="K328" s="17">
        <v>120.99268202318126</v>
      </c>
      <c r="L328" s="17">
        <v>3437.7157304540469</v>
      </c>
    </row>
    <row r="329" spans="1:12" x14ac:dyDescent="0.25">
      <c r="A329" s="2">
        <v>446</v>
      </c>
      <c r="B329" s="2">
        <v>446099170</v>
      </c>
      <c r="C329" s="3" t="s">
        <v>185</v>
      </c>
      <c r="D329" s="2">
        <v>99</v>
      </c>
      <c r="E329" s="16" t="s">
        <v>186</v>
      </c>
      <c r="F329" s="2">
        <v>170</v>
      </c>
      <c r="G329" s="3" t="s">
        <v>87</v>
      </c>
      <c r="H329" s="17">
        <v>9112</v>
      </c>
      <c r="I329" s="17">
        <v>893</v>
      </c>
      <c r="J329" s="3"/>
      <c r="K329" s="17">
        <v>1965.7390816619227</v>
      </c>
      <c r="L329" s="17">
        <v>3353.3446984407874</v>
      </c>
    </row>
    <row r="330" spans="1:12" x14ac:dyDescent="0.25">
      <c r="A330" s="2">
        <v>446</v>
      </c>
      <c r="B330" s="2">
        <v>446099177</v>
      </c>
      <c r="C330" s="3" t="s">
        <v>185</v>
      </c>
      <c r="D330" s="2">
        <v>99</v>
      </c>
      <c r="E330" s="16" t="s">
        <v>186</v>
      </c>
      <c r="F330" s="2">
        <v>177</v>
      </c>
      <c r="G330" s="3" t="s">
        <v>127</v>
      </c>
      <c r="H330" s="17">
        <v>12308</v>
      </c>
      <c r="I330" s="17">
        <v>893</v>
      </c>
      <c r="J330" s="3"/>
      <c r="K330" s="17">
        <v>1241.3349193674439</v>
      </c>
      <c r="L330" s="17">
        <v>4199.7980567001396</v>
      </c>
    </row>
    <row r="331" spans="1:12" x14ac:dyDescent="0.25">
      <c r="A331" s="2">
        <v>446</v>
      </c>
      <c r="B331" s="2">
        <v>446099208</v>
      </c>
      <c r="C331" s="3" t="s">
        <v>185</v>
      </c>
      <c r="D331" s="2">
        <v>99</v>
      </c>
      <c r="E331" s="16" t="s">
        <v>186</v>
      </c>
      <c r="F331" s="2">
        <v>208</v>
      </c>
      <c r="G331" s="3" t="s">
        <v>192</v>
      </c>
      <c r="H331" s="17">
        <v>9065</v>
      </c>
      <c r="I331" s="17">
        <v>893</v>
      </c>
      <c r="J331" s="3"/>
      <c r="K331" s="17">
        <v>2878.5604492642797</v>
      </c>
      <c r="L331" s="17">
        <v>6194.3158071127036</v>
      </c>
    </row>
    <row r="332" spans="1:12" x14ac:dyDescent="0.25">
      <c r="A332" s="2">
        <v>446</v>
      </c>
      <c r="B332" s="2">
        <v>446099212</v>
      </c>
      <c r="C332" s="3" t="s">
        <v>185</v>
      </c>
      <c r="D332" s="2">
        <v>99</v>
      </c>
      <c r="E332" s="16" t="s">
        <v>186</v>
      </c>
      <c r="F332" s="2">
        <v>212</v>
      </c>
      <c r="G332" s="3" t="s">
        <v>41</v>
      </c>
      <c r="H332" s="17">
        <v>10280</v>
      </c>
      <c r="I332" s="17">
        <v>893</v>
      </c>
      <c r="J332" s="3"/>
      <c r="K332" s="17">
        <v>516.51184191823813</v>
      </c>
      <c r="L332" s="17">
        <v>1438.0397038469218</v>
      </c>
    </row>
    <row r="333" spans="1:12" x14ac:dyDescent="0.25">
      <c r="A333" s="2">
        <v>446</v>
      </c>
      <c r="B333" s="2">
        <v>446099218</v>
      </c>
      <c r="C333" s="3" t="s">
        <v>185</v>
      </c>
      <c r="D333" s="2">
        <v>99</v>
      </c>
      <c r="E333" s="16" t="s">
        <v>186</v>
      </c>
      <c r="F333" s="2">
        <v>218</v>
      </c>
      <c r="G333" s="3" t="s">
        <v>193</v>
      </c>
      <c r="H333" s="17">
        <v>9788</v>
      </c>
      <c r="I333" s="17">
        <v>893</v>
      </c>
      <c r="J333" s="3"/>
      <c r="K333" s="17">
        <v>1231.878375955861</v>
      </c>
      <c r="L333" s="17">
        <v>2610.2808985183419</v>
      </c>
    </row>
    <row r="334" spans="1:12" x14ac:dyDescent="0.25">
      <c r="A334" s="2">
        <v>446</v>
      </c>
      <c r="B334" s="2">
        <v>446099220</v>
      </c>
      <c r="C334" s="3" t="s">
        <v>185</v>
      </c>
      <c r="D334" s="2">
        <v>99</v>
      </c>
      <c r="E334" s="16" t="s">
        <v>186</v>
      </c>
      <c r="F334" s="2">
        <v>220</v>
      </c>
      <c r="G334" s="3" t="s">
        <v>42</v>
      </c>
      <c r="H334" s="17">
        <v>10585</v>
      </c>
      <c r="I334" s="17">
        <v>893</v>
      </c>
      <c r="J334" s="3"/>
      <c r="K334" s="17">
        <v>2016.563899337958</v>
      </c>
      <c r="L334" s="17">
        <v>3767.4692059208719</v>
      </c>
    </row>
    <row r="335" spans="1:12" x14ac:dyDescent="0.25">
      <c r="A335" s="2">
        <v>446</v>
      </c>
      <c r="B335" s="2">
        <v>446099238</v>
      </c>
      <c r="C335" s="3" t="s">
        <v>185</v>
      </c>
      <c r="D335" s="2">
        <v>99</v>
      </c>
      <c r="E335" s="16" t="s">
        <v>186</v>
      </c>
      <c r="F335" s="2">
        <v>238</v>
      </c>
      <c r="G335" s="3" t="s">
        <v>194</v>
      </c>
      <c r="H335" s="17">
        <v>10471</v>
      </c>
      <c r="I335" s="17">
        <v>893</v>
      </c>
      <c r="J335" s="3"/>
      <c r="K335" s="17">
        <v>2083.4174719401362</v>
      </c>
      <c r="L335" s="17">
        <v>5253.1496629894846</v>
      </c>
    </row>
    <row r="336" spans="1:12" x14ac:dyDescent="0.25">
      <c r="A336" s="2">
        <v>446</v>
      </c>
      <c r="B336" s="2">
        <v>446099244</v>
      </c>
      <c r="C336" s="3" t="s">
        <v>185</v>
      </c>
      <c r="D336" s="2">
        <v>99</v>
      </c>
      <c r="E336" s="16" t="s">
        <v>186</v>
      </c>
      <c r="F336" s="2">
        <v>244</v>
      </c>
      <c r="G336" s="3" t="s">
        <v>43</v>
      </c>
      <c r="H336" s="17">
        <v>12406</v>
      </c>
      <c r="I336" s="17">
        <v>893</v>
      </c>
      <c r="J336" s="3"/>
      <c r="K336" s="17">
        <v>909.11814585017601</v>
      </c>
      <c r="L336" s="17">
        <v>4314.2903040792189</v>
      </c>
    </row>
    <row r="337" spans="1:12" x14ac:dyDescent="0.25">
      <c r="A337" s="2">
        <v>446</v>
      </c>
      <c r="B337" s="2">
        <v>446099266</v>
      </c>
      <c r="C337" s="3" t="s">
        <v>185</v>
      </c>
      <c r="D337" s="2">
        <v>99</v>
      </c>
      <c r="E337" s="16" t="s">
        <v>186</v>
      </c>
      <c r="F337" s="2">
        <v>266</v>
      </c>
      <c r="G337" s="3" t="s">
        <v>195</v>
      </c>
      <c r="H337" s="17">
        <v>8991</v>
      </c>
      <c r="I337" s="17">
        <v>893</v>
      </c>
      <c r="J337" s="3"/>
      <c r="K337" s="17">
        <v>3351.3457269468927</v>
      </c>
      <c r="L337" s="17">
        <v>3946.7428731955479</v>
      </c>
    </row>
    <row r="338" spans="1:12" x14ac:dyDescent="0.25">
      <c r="A338" s="2">
        <v>446</v>
      </c>
      <c r="B338" s="2">
        <v>446099285</v>
      </c>
      <c r="C338" s="3" t="s">
        <v>185</v>
      </c>
      <c r="D338" s="2">
        <v>99</v>
      </c>
      <c r="E338" s="16" t="s">
        <v>186</v>
      </c>
      <c r="F338" s="2">
        <v>285</v>
      </c>
      <c r="G338" s="3" t="s">
        <v>44</v>
      </c>
      <c r="H338" s="17">
        <v>10546</v>
      </c>
      <c r="I338" s="17">
        <v>893</v>
      </c>
      <c r="J338" s="3"/>
      <c r="K338" s="17">
        <v>838.29475366984298</v>
      </c>
      <c r="L338" s="17">
        <v>3133.9733865035741</v>
      </c>
    </row>
    <row r="339" spans="1:12" x14ac:dyDescent="0.25">
      <c r="A339" s="2">
        <v>446</v>
      </c>
      <c r="B339" s="2">
        <v>446099293</v>
      </c>
      <c r="C339" s="3" t="s">
        <v>185</v>
      </c>
      <c r="D339" s="2">
        <v>99</v>
      </c>
      <c r="E339" s="16" t="s">
        <v>186</v>
      </c>
      <c r="F339" s="2">
        <v>293</v>
      </c>
      <c r="G339" s="3" t="s">
        <v>45</v>
      </c>
      <c r="H339" s="17">
        <v>11424</v>
      </c>
      <c r="I339" s="17">
        <v>893</v>
      </c>
      <c r="J339" s="3"/>
      <c r="K339" s="17">
        <v>0</v>
      </c>
      <c r="L339" s="17">
        <v>693.95401811075317</v>
      </c>
    </row>
    <row r="340" spans="1:12" x14ac:dyDescent="0.25">
      <c r="A340" s="2">
        <v>446</v>
      </c>
      <c r="B340" s="2">
        <v>446099307</v>
      </c>
      <c r="C340" s="3" t="s">
        <v>185</v>
      </c>
      <c r="D340" s="2">
        <v>99</v>
      </c>
      <c r="E340" s="16" t="s">
        <v>186</v>
      </c>
      <c r="F340" s="2">
        <v>307</v>
      </c>
      <c r="G340" s="3" t="s">
        <v>76</v>
      </c>
      <c r="H340" s="17">
        <v>10971</v>
      </c>
      <c r="I340" s="17">
        <v>893</v>
      </c>
      <c r="J340" s="3"/>
      <c r="K340" s="17">
        <v>1174.1966083053321</v>
      </c>
      <c r="L340" s="17">
        <v>3768.5684222762029</v>
      </c>
    </row>
    <row r="341" spans="1:12" x14ac:dyDescent="0.25">
      <c r="A341" s="2">
        <v>446</v>
      </c>
      <c r="B341" s="2">
        <v>446099323</v>
      </c>
      <c r="C341" s="3" t="s">
        <v>185</v>
      </c>
      <c r="D341" s="2">
        <v>99</v>
      </c>
      <c r="E341" s="16" t="s">
        <v>186</v>
      </c>
      <c r="F341" s="2">
        <v>323</v>
      </c>
      <c r="G341" s="3" t="s">
        <v>196</v>
      </c>
      <c r="H341" s="17">
        <v>13073</v>
      </c>
      <c r="I341" s="17">
        <v>893</v>
      </c>
      <c r="J341" s="3"/>
      <c r="K341" s="17">
        <v>2028.1416115940356</v>
      </c>
      <c r="L341" s="17">
        <v>3712.1434946299778</v>
      </c>
    </row>
    <row r="342" spans="1:12" x14ac:dyDescent="0.25">
      <c r="A342" s="2">
        <v>446</v>
      </c>
      <c r="B342" s="2">
        <v>446099336</v>
      </c>
      <c r="C342" s="3" t="s">
        <v>185</v>
      </c>
      <c r="D342" s="2">
        <v>99</v>
      </c>
      <c r="E342" s="16" t="s">
        <v>186</v>
      </c>
      <c r="F342" s="2">
        <v>336</v>
      </c>
      <c r="G342" s="3" t="s">
        <v>48</v>
      </c>
      <c r="H342" s="17">
        <v>13290</v>
      </c>
      <c r="I342" s="17">
        <v>893</v>
      </c>
      <c r="J342" s="3"/>
      <c r="K342" s="17">
        <v>0</v>
      </c>
      <c r="L342" s="17">
        <v>1772.562596656373</v>
      </c>
    </row>
    <row r="343" spans="1:12" x14ac:dyDescent="0.25">
      <c r="A343" s="2">
        <v>446</v>
      </c>
      <c r="B343" s="2">
        <v>446099350</v>
      </c>
      <c r="C343" s="3" t="s">
        <v>185</v>
      </c>
      <c r="D343" s="2">
        <v>99</v>
      </c>
      <c r="E343" s="16" t="s">
        <v>186</v>
      </c>
      <c r="F343" s="2">
        <v>350</v>
      </c>
      <c r="G343" s="3" t="s">
        <v>197</v>
      </c>
      <c r="H343" s="17">
        <v>11897</v>
      </c>
      <c r="I343" s="17">
        <v>893</v>
      </c>
      <c r="J343" s="3"/>
      <c r="K343" s="17">
        <v>713.66418211402561</v>
      </c>
      <c r="L343" s="17">
        <v>5522.0126956711683</v>
      </c>
    </row>
    <row r="344" spans="1:12" x14ac:dyDescent="0.25">
      <c r="A344" s="2">
        <v>446</v>
      </c>
      <c r="B344" s="2">
        <v>446099352</v>
      </c>
      <c r="C344" s="3" t="s">
        <v>185</v>
      </c>
      <c r="D344" s="2">
        <v>99</v>
      </c>
      <c r="E344" s="16" t="s">
        <v>186</v>
      </c>
      <c r="F344" s="2">
        <v>352</v>
      </c>
      <c r="G344" s="3" t="s">
        <v>198</v>
      </c>
      <c r="H344" s="17">
        <v>8930</v>
      </c>
      <c r="I344" s="17">
        <v>893</v>
      </c>
      <c r="J344" s="3"/>
      <c r="K344" s="17">
        <v>0</v>
      </c>
      <c r="L344" s="17">
        <v>2938.9452216037262</v>
      </c>
    </row>
    <row r="345" spans="1:12" x14ac:dyDescent="0.25">
      <c r="A345" s="2">
        <v>446</v>
      </c>
      <c r="B345" s="2">
        <v>446099625</v>
      </c>
      <c r="C345" s="3" t="s">
        <v>185</v>
      </c>
      <c r="D345" s="2">
        <v>99</v>
      </c>
      <c r="E345" s="16" t="s">
        <v>186</v>
      </c>
      <c r="F345" s="2">
        <v>625</v>
      </c>
      <c r="G345" s="3" t="s">
        <v>49</v>
      </c>
      <c r="H345" s="17">
        <v>11446</v>
      </c>
      <c r="I345" s="17">
        <v>893</v>
      </c>
      <c r="J345" s="3"/>
      <c r="K345" s="17">
        <v>705.36389630022859</v>
      </c>
      <c r="L345" s="17">
        <v>2143.548094550697</v>
      </c>
    </row>
    <row r="346" spans="1:12" x14ac:dyDescent="0.25">
      <c r="A346" s="2">
        <v>446</v>
      </c>
      <c r="B346" s="2">
        <v>446099650</v>
      </c>
      <c r="C346" s="3" t="s">
        <v>185</v>
      </c>
      <c r="D346" s="2">
        <v>99</v>
      </c>
      <c r="E346" s="16" t="s">
        <v>186</v>
      </c>
      <c r="F346" s="2">
        <v>650</v>
      </c>
      <c r="G346" s="3" t="s">
        <v>199</v>
      </c>
      <c r="H346" s="17">
        <v>13290</v>
      </c>
      <c r="I346" s="17">
        <v>893</v>
      </c>
      <c r="J346" s="3"/>
      <c r="K346" s="17">
        <v>1045.5297237846717</v>
      </c>
      <c r="L346" s="17">
        <v>3057.7291903572132</v>
      </c>
    </row>
    <row r="347" spans="1:12" x14ac:dyDescent="0.25">
      <c r="A347" s="2">
        <v>446</v>
      </c>
      <c r="B347" s="2">
        <v>446099690</v>
      </c>
      <c r="C347" s="3" t="s">
        <v>185</v>
      </c>
      <c r="D347" s="2">
        <v>99</v>
      </c>
      <c r="E347" s="16" t="s">
        <v>186</v>
      </c>
      <c r="F347" s="2">
        <v>690</v>
      </c>
      <c r="G347" s="3" t="s">
        <v>200</v>
      </c>
      <c r="H347" s="17">
        <v>11047</v>
      </c>
      <c r="I347" s="17">
        <v>893</v>
      </c>
      <c r="J347" s="3"/>
      <c r="K347" s="17">
        <v>1133.3776823423159</v>
      </c>
      <c r="L347" s="17">
        <v>2869.5463308076614</v>
      </c>
    </row>
    <row r="348" spans="1:12" x14ac:dyDescent="0.25">
      <c r="A348" s="2">
        <v>447</v>
      </c>
      <c r="B348" s="2">
        <v>447101016</v>
      </c>
      <c r="C348" s="3" t="s">
        <v>201</v>
      </c>
      <c r="D348" s="2">
        <v>101</v>
      </c>
      <c r="E348" s="16" t="s">
        <v>84</v>
      </c>
      <c r="F348" s="2">
        <v>16</v>
      </c>
      <c r="G348" s="3" t="s">
        <v>187</v>
      </c>
      <c r="H348" s="17">
        <v>8741</v>
      </c>
      <c r="I348" s="17">
        <v>893</v>
      </c>
      <c r="J348" s="3"/>
      <c r="K348" s="17">
        <v>0</v>
      </c>
      <c r="L348" s="17">
        <v>512.90283856091264</v>
      </c>
    </row>
    <row r="349" spans="1:12" x14ac:dyDescent="0.25">
      <c r="A349" s="2">
        <v>447</v>
      </c>
      <c r="B349" s="2">
        <v>447101025</v>
      </c>
      <c r="C349" s="3" t="s">
        <v>201</v>
      </c>
      <c r="D349" s="2">
        <v>101</v>
      </c>
      <c r="E349" s="16" t="s">
        <v>84</v>
      </c>
      <c r="F349" s="2">
        <v>25</v>
      </c>
      <c r="G349" s="3" t="s">
        <v>120</v>
      </c>
      <c r="H349" s="17">
        <v>9934</v>
      </c>
      <c r="I349" s="17">
        <v>893</v>
      </c>
      <c r="J349" s="3"/>
      <c r="K349" s="17">
        <v>1001.5124809008339</v>
      </c>
      <c r="L349" s="17">
        <v>3327.5491772037713</v>
      </c>
    </row>
    <row r="350" spans="1:12" x14ac:dyDescent="0.25">
      <c r="A350" s="2">
        <v>447</v>
      </c>
      <c r="B350" s="2">
        <v>447101101</v>
      </c>
      <c r="C350" s="3" t="s">
        <v>201</v>
      </c>
      <c r="D350" s="2">
        <v>101</v>
      </c>
      <c r="E350" s="16" t="s">
        <v>84</v>
      </c>
      <c r="F350" s="2">
        <v>101</v>
      </c>
      <c r="G350" s="3" t="s">
        <v>84</v>
      </c>
      <c r="H350" s="17">
        <v>9305</v>
      </c>
      <c r="I350" s="17">
        <v>893</v>
      </c>
      <c r="J350" s="3"/>
      <c r="K350" s="17">
        <v>286.60013846794391</v>
      </c>
      <c r="L350" s="17">
        <v>1818.9548211545407</v>
      </c>
    </row>
    <row r="351" spans="1:12" x14ac:dyDescent="0.25">
      <c r="A351" s="2">
        <v>447</v>
      </c>
      <c r="B351" s="2">
        <v>447101138</v>
      </c>
      <c r="C351" s="3" t="s">
        <v>201</v>
      </c>
      <c r="D351" s="2">
        <v>101</v>
      </c>
      <c r="E351" s="16" t="s">
        <v>84</v>
      </c>
      <c r="F351" s="2">
        <v>138</v>
      </c>
      <c r="G351" s="3" t="s">
        <v>202</v>
      </c>
      <c r="H351" s="17">
        <v>9014</v>
      </c>
      <c r="I351" s="17">
        <v>893</v>
      </c>
      <c r="J351" s="3"/>
      <c r="K351" s="17">
        <v>1196.7498830829354</v>
      </c>
      <c r="L351" s="17">
        <v>3010.5301342595558</v>
      </c>
    </row>
    <row r="352" spans="1:12" x14ac:dyDescent="0.25">
      <c r="A352" s="2">
        <v>447</v>
      </c>
      <c r="B352" s="2">
        <v>447101177</v>
      </c>
      <c r="C352" s="3" t="s">
        <v>201</v>
      </c>
      <c r="D352" s="2">
        <v>101</v>
      </c>
      <c r="E352" s="16" t="s">
        <v>84</v>
      </c>
      <c r="F352" s="2">
        <v>177</v>
      </c>
      <c r="G352" s="3" t="s">
        <v>127</v>
      </c>
      <c r="H352" s="17">
        <v>9451</v>
      </c>
      <c r="I352" s="17">
        <v>893</v>
      </c>
      <c r="J352" s="3"/>
      <c r="K352" s="17">
        <v>953.18949650160175</v>
      </c>
      <c r="L352" s="17">
        <v>3224.9180560507812</v>
      </c>
    </row>
    <row r="353" spans="1:12" x14ac:dyDescent="0.25">
      <c r="A353" s="2">
        <v>447</v>
      </c>
      <c r="B353" s="2">
        <v>447101185</v>
      </c>
      <c r="C353" s="3" t="s">
        <v>201</v>
      </c>
      <c r="D353" s="2">
        <v>101</v>
      </c>
      <c r="E353" s="16" t="s">
        <v>84</v>
      </c>
      <c r="F353" s="2">
        <v>185</v>
      </c>
      <c r="G353" s="3" t="s">
        <v>88</v>
      </c>
      <c r="H353" s="17">
        <v>10086</v>
      </c>
      <c r="I353" s="17">
        <v>893</v>
      </c>
      <c r="J353" s="3"/>
      <c r="K353" s="17">
        <v>787.31002631847332</v>
      </c>
      <c r="L353" s="17">
        <v>1660.623383309905</v>
      </c>
    </row>
    <row r="354" spans="1:12" x14ac:dyDescent="0.25">
      <c r="A354" s="2">
        <v>447</v>
      </c>
      <c r="B354" s="2">
        <v>447101187</v>
      </c>
      <c r="C354" s="3" t="s">
        <v>201</v>
      </c>
      <c r="D354" s="2">
        <v>101</v>
      </c>
      <c r="E354" s="16" t="s">
        <v>84</v>
      </c>
      <c r="F354" s="2">
        <v>187</v>
      </c>
      <c r="G354" s="3" t="s">
        <v>89</v>
      </c>
      <c r="H354" s="17">
        <v>9823</v>
      </c>
      <c r="I354" s="17">
        <v>893</v>
      </c>
      <c r="J354" s="3"/>
      <c r="K354" s="17">
        <v>996.70502714436589</v>
      </c>
      <c r="L354" s="17">
        <v>3789.0379525901844</v>
      </c>
    </row>
    <row r="355" spans="1:12" x14ac:dyDescent="0.25">
      <c r="A355" s="2">
        <v>447</v>
      </c>
      <c r="B355" s="2">
        <v>447101212</v>
      </c>
      <c r="C355" s="3" t="s">
        <v>201</v>
      </c>
      <c r="D355" s="2">
        <v>101</v>
      </c>
      <c r="E355" s="16" t="s">
        <v>84</v>
      </c>
      <c r="F355" s="2">
        <v>212</v>
      </c>
      <c r="G355" s="3" t="s">
        <v>41</v>
      </c>
      <c r="H355" s="17">
        <v>9105</v>
      </c>
      <c r="I355" s="17">
        <v>893</v>
      </c>
      <c r="J355" s="3"/>
      <c r="K355" s="17">
        <v>457.47473936435381</v>
      </c>
      <c r="L355" s="17">
        <v>1273.6723252457414</v>
      </c>
    </row>
    <row r="356" spans="1:12" x14ac:dyDescent="0.25">
      <c r="A356" s="2">
        <v>447</v>
      </c>
      <c r="B356" s="2">
        <v>447101214</v>
      </c>
      <c r="C356" s="3" t="s">
        <v>201</v>
      </c>
      <c r="D356" s="2">
        <v>101</v>
      </c>
      <c r="E356" s="16" t="s">
        <v>84</v>
      </c>
      <c r="F356" s="2">
        <v>214</v>
      </c>
      <c r="G356" s="3" t="s">
        <v>203</v>
      </c>
      <c r="H356" s="17">
        <v>8741</v>
      </c>
      <c r="I356" s="17">
        <v>893</v>
      </c>
      <c r="J356" s="3"/>
      <c r="K356" s="17">
        <v>366.06658824345868</v>
      </c>
      <c r="L356" s="17">
        <v>1347.1898491394568</v>
      </c>
    </row>
    <row r="357" spans="1:12" x14ac:dyDescent="0.25">
      <c r="A357" s="2">
        <v>447</v>
      </c>
      <c r="B357" s="2">
        <v>447101218</v>
      </c>
      <c r="C357" s="3" t="s">
        <v>201</v>
      </c>
      <c r="D357" s="2">
        <v>101</v>
      </c>
      <c r="E357" s="16" t="s">
        <v>84</v>
      </c>
      <c r="F357" s="2">
        <v>218</v>
      </c>
      <c r="G357" s="3" t="s">
        <v>193</v>
      </c>
      <c r="H357" s="17">
        <v>12914</v>
      </c>
      <c r="I357" s="17">
        <v>893</v>
      </c>
      <c r="J357" s="3"/>
      <c r="K357" s="17">
        <v>1625.3041833974239</v>
      </c>
      <c r="L357" s="17">
        <v>3443.928026508569</v>
      </c>
    </row>
    <row r="358" spans="1:12" x14ac:dyDescent="0.25">
      <c r="A358" s="2">
        <v>447</v>
      </c>
      <c r="B358" s="2">
        <v>447101238</v>
      </c>
      <c r="C358" s="3" t="s">
        <v>201</v>
      </c>
      <c r="D358" s="2">
        <v>101</v>
      </c>
      <c r="E358" s="16" t="s">
        <v>84</v>
      </c>
      <c r="F358" s="2">
        <v>238</v>
      </c>
      <c r="G358" s="3" t="s">
        <v>194</v>
      </c>
      <c r="H358" s="17">
        <v>9683</v>
      </c>
      <c r="I358" s="17">
        <v>893</v>
      </c>
      <c r="J358" s="3"/>
      <c r="K358" s="17">
        <v>1926.6289161299155</v>
      </c>
      <c r="L358" s="17">
        <v>4857.821429350317</v>
      </c>
    </row>
    <row r="359" spans="1:12" x14ac:dyDescent="0.25">
      <c r="A359" s="2">
        <v>447</v>
      </c>
      <c r="B359" s="2">
        <v>447101307</v>
      </c>
      <c r="C359" s="3" t="s">
        <v>201</v>
      </c>
      <c r="D359" s="2">
        <v>101</v>
      </c>
      <c r="E359" s="16" t="s">
        <v>84</v>
      </c>
      <c r="F359" s="2">
        <v>307</v>
      </c>
      <c r="G359" s="3" t="s">
        <v>76</v>
      </c>
      <c r="H359" s="17">
        <v>9399</v>
      </c>
      <c r="I359" s="17">
        <v>893</v>
      </c>
      <c r="J359" s="3"/>
      <c r="K359" s="17">
        <v>1005.9496783758841</v>
      </c>
      <c r="L359" s="17">
        <v>3228.5821348075879</v>
      </c>
    </row>
    <row r="360" spans="1:12" x14ac:dyDescent="0.25">
      <c r="A360" s="2">
        <v>447</v>
      </c>
      <c r="B360" s="2">
        <v>447101350</v>
      </c>
      <c r="C360" s="3" t="s">
        <v>201</v>
      </c>
      <c r="D360" s="2">
        <v>101</v>
      </c>
      <c r="E360" s="16" t="s">
        <v>84</v>
      </c>
      <c r="F360" s="2">
        <v>350</v>
      </c>
      <c r="G360" s="3" t="s">
        <v>197</v>
      </c>
      <c r="H360" s="17">
        <v>9275</v>
      </c>
      <c r="I360" s="17">
        <v>893</v>
      </c>
      <c r="J360" s="3"/>
      <c r="K360" s="17">
        <v>556.37852308208676</v>
      </c>
      <c r="L360" s="17">
        <v>4305.006955732546</v>
      </c>
    </row>
    <row r="361" spans="1:12" x14ac:dyDescent="0.25">
      <c r="A361" s="2">
        <v>447</v>
      </c>
      <c r="B361" s="2">
        <v>447101622</v>
      </c>
      <c r="C361" s="3" t="s">
        <v>201</v>
      </c>
      <c r="D361" s="2">
        <v>101</v>
      </c>
      <c r="E361" s="16" t="s">
        <v>84</v>
      </c>
      <c r="F361" s="2">
        <v>622</v>
      </c>
      <c r="G361" s="3" t="s">
        <v>204</v>
      </c>
      <c r="H361" s="17">
        <v>9081</v>
      </c>
      <c r="I361" s="17">
        <v>893</v>
      </c>
      <c r="J361" s="3"/>
      <c r="K361" s="17">
        <v>613.561727899998</v>
      </c>
      <c r="L361" s="17">
        <v>1933.4403709556245</v>
      </c>
    </row>
    <row r="362" spans="1:12" x14ac:dyDescent="0.25">
      <c r="A362" s="2">
        <v>447</v>
      </c>
      <c r="B362" s="2">
        <v>447101690</v>
      </c>
      <c r="C362" s="3" t="s">
        <v>201</v>
      </c>
      <c r="D362" s="2">
        <v>101</v>
      </c>
      <c r="E362" s="16" t="s">
        <v>84</v>
      </c>
      <c r="F362" s="2">
        <v>690</v>
      </c>
      <c r="G362" s="3" t="s">
        <v>200</v>
      </c>
      <c r="H362" s="17">
        <v>9532</v>
      </c>
      <c r="I362" s="17">
        <v>893</v>
      </c>
      <c r="J362" s="3"/>
      <c r="K362" s="17">
        <v>977.94478755199998</v>
      </c>
      <c r="L362" s="17">
        <v>2476.013001290723</v>
      </c>
    </row>
    <row r="363" spans="1:12" x14ac:dyDescent="0.25">
      <c r="A363" s="2">
        <v>449</v>
      </c>
      <c r="B363" s="2">
        <v>449035016</v>
      </c>
      <c r="C363" s="3" t="s">
        <v>205</v>
      </c>
      <c r="D363" s="2">
        <v>35</v>
      </c>
      <c r="E363" s="16" t="s">
        <v>22</v>
      </c>
      <c r="F363" s="2">
        <v>16</v>
      </c>
      <c r="G363" s="3" t="s">
        <v>187</v>
      </c>
      <c r="H363" s="17">
        <v>13177</v>
      </c>
      <c r="I363" s="17">
        <v>893</v>
      </c>
      <c r="J363" s="3"/>
      <c r="K363" s="17">
        <v>0</v>
      </c>
      <c r="L363" s="17">
        <v>773.19765515583276</v>
      </c>
    </row>
    <row r="364" spans="1:12" x14ac:dyDescent="0.25">
      <c r="A364" s="2">
        <v>449</v>
      </c>
      <c r="B364" s="2">
        <v>449035035</v>
      </c>
      <c r="C364" s="3" t="s">
        <v>205</v>
      </c>
      <c r="D364" s="2">
        <v>35</v>
      </c>
      <c r="E364" s="16" t="s">
        <v>22</v>
      </c>
      <c r="F364" s="2">
        <v>35</v>
      </c>
      <c r="G364" s="3" t="s">
        <v>22</v>
      </c>
      <c r="H364" s="17">
        <v>11334</v>
      </c>
      <c r="I364" s="17">
        <v>893</v>
      </c>
      <c r="J364" s="3"/>
      <c r="K364" s="17">
        <v>1100.8697169082916</v>
      </c>
      <c r="L364" s="17">
        <v>3349.2098474733612</v>
      </c>
    </row>
    <row r="365" spans="1:12" x14ac:dyDescent="0.25">
      <c r="A365" s="2">
        <v>449</v>
      </c>
      <c r="B365" s="2">
        <v>449035243</v>
      </c>
      <c r="C365" s="3" t="s">
        <v>205</v>
      </c>
      <c r="D365" s="2">
        <v>35</v>
      </c>
      <c r="E365" s="16" t="s">
        <v>22</v>
      </c>
      <c r="F365" s="2">
        <v>243</v>
      </c>
      <c r="G365" s="3" t="s">
        <v>74</v>
      </c>
      <c r="H365" s="17">
        <v>13450</v>
      </c>
      <c r="I365" s="17">
        <v>893</v>
      </c>
      <c r="J365" s="3"/>
      <c r="K365" s="17">
        <v>1931.2286081804377</v>
      </c>
      <c r="L365" s="17">
        <v>3299.0775948562077</v>
      </c>
    </row>
    <row r="366" spans="1:12" x14ac:dyDescent="0.25">
      <c r="A366" s="2">
        <v>449</v>
      </c>
      <c r="B366" s="2">
        <v>449035244</v>
      </c>
      <c r="C366" s="3" t="s">
        <v>205</v>
      </c>
      <c r="D366" s="2">
        <v>35</v>
      </c>
      <c r="E366" s="16" t="s">
        <v>22</v>
      </c>
      <c r="F366" s="2">
        <v>244</v>
      </c>
      <c r="G366" s="3" t="s">
        <v>43</v>
      </c>
      <c r="H366" s="17">
        <v>10294</v>
      </c>
      <c r="I366" s="17">
        <v>893</v>
      </c>
      <c r="J366" s="3"/>
      <c r="K366" s="17">
        <v>754.34968510250656</v>
      </c>
      <c r="L366" s="17">
        <v>3579.8246324513511</v>
      </c>
    </row>
    <row r="367" spans="1:12" x14ac:dyDescent="0.25">
      <c r="A367" s="2">
        <v>449</v>
      </c>
      <c r="B367" s="2">
        <v>449035248</v>
      </c>
      <c r="C367" s="3" t="s">
        <v>205</v>
      </c>
      <c r="D367" s="2">
        <v>35</v>
      </c>
      <c r="E367" s="16" t="s">
        <v>22</v>
      </c>
      <c r="F367" s="2">
        <v>248</v>
      </c>
      <c r="G367" s="3" t="s">
        <v>30</v>
      </c>
      <c r="H367" s="17">
        <v>10755</v>
      </c>
      <c r="I367" s="17">
        <v>893</v>
      </c>
      <c r="J367" s="3"/>
      <c r="K367" s="17">
        <v>0</v>
      </c>
      <c r="L367" s="17">
        <v>1166.7691218760865</v>
      </c>
    </row>
    <row r="368" spans="1:12" x14ac:dyDescent="0.25">
      <c r="A368" s="2">
        <v>449</v>
      </c>
      <c r="B368" s="2">
        <v>449035285</v>
      </c>
      <c r="C368" s="3" t="s">
        <v>205</v>
      </c>
      <c r="D368" s="2">
        <v>35</v>
      </c>
      <c r="E368" s="16" t="s">
        <v>22</v>
      </c>
      <c r="F368" s="2">
        <v>285</v>
      </c>
      <c r="G368" s="3" t="s">
        <v>44</v>
      </c>
      <c r="H368" s="17">
        <v>9834</v>
      </c>
      <c r="I368" s="17">
        <v>893</v>
      </c>
      <c r="J368" s="3"/>
      <c r="K368" s="17">
        <v>781.69833184043455</v>
      </c>
      <c r="L368" s="17">
        <v>2922.3870930093071</v>
      </c>
    </row>
    <row r="369" spans="1:12" x14ac:dyDescent="0.25">
      <c r="A369" s="2">
        <v>449</v>
      </c>
      <c r="B369" s="2">
        <v>449035336</v>
      </c>
      <c r="C369" s="3" t="s">
        <v>205</v>
      </c>
      <c r="D369" s="2">
        <v>35</v>
      </c>
      <c r="E369" s="16" t="s">
        <v>22</v>
      </c>
      <c r="F369" s="2">
        <v>336</v>
      </c>
      <c r="G369" s="3" t="s">
        <v>48</v>
      </c>
      <c r="H369" s="17">
        <v>15021</v>
      </c>
      <c r="I369" s="17">
        <v>893</v>
      </c>
      <c r="J369" s="3"/>
      <c r="K369" s="17">
        <v>0</v>
      </c>
      <c r="L369" s="17">
        <v>2003.4358739183881</v>
      </c>
    </row>
    <row r="370" spans="1:12" x14ac:dyDescent="0.25">
      <c r="A370" s="2">
        <v>450</v>
      </c>
      <c r="B370" s="2">
        <v>450086008</v>
      </c>
      <c r="C370" s="3" t="s">
        <v>206</v>
      </c>
      <c r="D370" s="2">
        <v>86</v>
      </c>
      <c r="E370" s="16" t="s">
        <v>207</v>
      </c>
      <c r="F370" s="2">
        <v>8</v>
      </c>
      <c r="G370" s="3" t="s">
        <v>208</v>
      </c>
      <c r="H370" s="17">
        <v>8612</v>
      </c>
      <c r="I370" s="17">
        <v>893</v>
      </c>
      <c r="J370" s="3"/>
      <c r="K370" s="17">
        <v>5081.4603740981784</v>
      </c>
      <c r="L370" s="17">
        <v>7961.9603660195098</v>
      </c>
    </row>
    <row r="371" spans="1:12" x14ac:dyDescent="0.25">
      <c r="A371" s="2">
        <v>450</v>
      </c>
      <c r="B371" s="2">
        <v>450086086</v>
      </c>
      <c r="C371" s="3" t="s">
        <v>206</v>
      </c>
      <c r="D371" s="2">
        <v>86</v>
      </c>
      <c r="E371" s="16" t="s">
        <v>207</v>
      </c>
      <c r="F371" s="2">
        <v>86</v>
      </c>
      <c r="G371" s="3" t="s">
        <v>207</v>
      </c>
      <c r="H371" s="17">
        <v>9657</v>
      </c>
      <c r="I371" s="17">
        <v>893</v>
      </c>
      <c r="J371" s="3"/>
      <c r="K371" s="17">
        <v>733.66757718328154</v>
      </c>
      <c r="L371" s="17">
        <v>1383.2473289565878</v>
      </c>
    </row>
    <row r="372" spans="1:12" x14ac:dyDescent="0.25">
      <c r="A372" s="2">
        <v>450</v>
      </c>
      <c r="B372" s="2">
        <v>450086117</v>
      </c>
      <c r="C372" s="3" t="s">
        <v>206</v>
      </c>
      <c r="D372" s="2">
        <v>86</v>
      </c>
      <c r="E372" s="16" t="s">
        <v>207</v>
      </c>
      <c r="F372" s="2">
        <v>117</v>
      </c>
      <c r="G372" s="3" t="s">
        <v>53</v>
      </c>
      <c r="H372" s="17">
        <v>10541</v>
      </c>
      <c r="I372" s="17">
        <v>893</v>
      </c>
      <c r="J372" s="3"/>
      <c r="K372" s="17">
        <v>1126.0748763852862</v>
      </c>
      <c r="L372" s="17">
        <v>4597.5628771082047</v>
      </c>
    </row>
    <row r="373" spans="1:12" x14ac:dyDescent="0.25">
      <c r="A373" s="2">
        <v>450</v>
      </c>
      <c r="B373" s="2">
        <v>450086127</v>
      </c>
      <c r="C373" s="3" t="s">
        <v>206</v>
      </c>
      <c r="D373" s="2">
        <v>86</v>
      </c>
      <c r="E373" s="16" t="s">
        <v>207</v>
      </c>
      <c r="F373" s="2">
        <v>127</v>
      </c>
      <c r="G373" s="3" t="s">
        <v>209</v>
      </c>
      <c r="H373" s="17">
        <v>9100</v>
      </c>
      <c r="I373" s="17">
        <v>893</v>
      </c>
      <c r="J373" s="3"/>
      <c r="K373" s="17">
        <v>2094.5778776105144</v>
      </c>
      <c r="L373" s="17">
        <v>4381.5772519555612</v>
      </c>
    </row>
    <row r="374" spans="1:12" x14ac:dyDescent="0.25">
      <c r="A374" s="2">
        <v>450</v>
      </c>
      <c r="B374" s="2">
        <v>450086137</v>
      </c>
      <c r="C374" s="3" t="s">
        <v>206</v>
      </c>
      <c r="D374" s="2">
        <v>86</v>
      </c>
      <c r="E374" s="16" t="s">
        <v>207</v>
      </c>
      <c r="F374" s="2">
        <v>137</v>
      </c>
      <c r="G374" s="3" t="s">
        <v>210</v>
      </c>
      <c r="H374" s="17">
        <v>12358</v>
      </c>
      <c r="I374" s="17">
        <v>893</v>
      </c>
      <c r="J374" s="3"/>
      <c r="K374" s="17">
        <v>6.3747694439371116E-3</v>
      </c>
      <c r="L374" s="17">
        <v>846.74168067968276</v>
      </c>
    </row>
    <row r="375" spans="1:12" x14ac:dyDescent="0.25">
      <c r="A375" s="2">
        <v>450</v>
      </c>
      <c r="B375" s="2">
        <v>450086210</v>
      </c>
      <c r="C375" s="3" t="s">
        <v>206</v>
      </c>
      <c r="D375" s="2">
        <v>86</v>
      </c>
      <c r="E375" s="16" t="s">
        <v>207</v>
      </c>
      <c r="F375" s="2">
        <v>210</v>
      </c>
      <c r="G375" s="3" t="s">
        <v>54</v>
      </c>
      <c r="H375" s="17">
        <v>9242</v>
      </c>
      <c r="I375" s="17">
        <v>893</v>
      </c>
      <c r="J375" s="3"/>
      <c r="K375" s="17">
        <v>973.09257492937286</v>
      </c>
      <c r="L375" s="17">
        <v>2968.0198054577413</v>
      </c>
    </row>
    <row r="376" spans="1:12" x14ac:dyDescent="0.25">
      <c r="A376" s="2">
        <v>450</v>
      </c>
      <c r="B376" s="2">
        <v>450086275</v>
      </c>
      <c r="C376" s="3" t="s">
        <v>206</v>
      </c>
      <c r="D376" s="2">
        <v>86</v>
      </c>
      <c r="E376" s="16" t="s">
        <v>207</v>
      </c>
      <c r="F376" s="2">
        <v>275</v>
      </c>
      <c r="G376" s="3" t="s">
        <v>211</v>
      </c>
      <c r="H376" s="17">
        <v>8724</v>
      </c>
      <c r="I376" s="17">
        <v>893</v>
      </c>
      <c r="J376" s="3"/>
      <c r="K376" s="17">
        <v>1254.6924353800678</v>
      </c>
      <c r="L376" s="17">
        <v>1968.1780625589799</v>
      </c>
    </row>
    <row r="377" spans="1:12" x14ac:dyDescent="0.25">
      <c r="A377" s="2">
        <v>450</v>
      </c>
      <c r="B377" s="2">
        <v>450086278</v>
      </c>
      <c r="C377" s="3" t="s">
        <v>206</v>
      </c>
      <c r="D377" s="2">
        <v>86</v>
      </c>
      <c r="E377" s="16" t="s">
        <v>207</v>
      </c>
      <c r="F377" s="2">
        <v>278</v>
      </c>
      <c r="G377" s="3" t="s">
        <v>212</v>
      </c>
      <c r="H377" s="17">
        <v>9055</v>
      </c>
      <c r="I377" s="17">
        <v>893</v>
      </c>
      <c r="J377" s="3"/>
      <c r="K377" s="17">
        <v>1093.6089832594644</v>
      </c>
      <c r="L377" s="17">
        <v>2918.3072119183835</v>
      </c>
    </row>
    <row r="378" spans="1:12" x14ac:dyDescent="0.25">
      <c r="A378" s="2">
        <v>450</v>
      </c>
      <c r="B378" s="2">
        <v>450086327</v>
      </c>
      <c r="C378" s="3" t="s">
        <v>206</v>
      </c>
      <c r="D378" s="2">
        <v>86</v>
      </c>
      <c r="E378" s="16" t="s">
        <v>207</v>
      </c>
      <c r="F378" s="2">
        <v>327</v>
      </c>
      <c r="G378" s="3" t="s">
        <v>213</v>
      </c>
      <c r="H378" s="17">
        <v>8609</v>
      </c>
      <c r="I378" s="17">
        <v>893</v>
      </c>
      <c r="J378" s="3"/>
      <c r="K378" s="17">
        <v>2594.7100910426016</v>
      </c>
      <c r="L378" s="17">
        <v>6162.5193779539895</v>
      </c>
    </row>
    <row r="379" spans="1:12" x14ac:dyDescent="0.25">
      <c r="A379" s="2">
        <v>450</v>
      </c>
      <c r="B379" s="2">
        <v>450086337</v>
      </c>
      <c r="C379" s="3" t="s">
        <v>206</v>
      </c>
      <c r="D379" s="2">
        <v>86</v>
      </c>
      <c r="E379" s="16" t="s">
        <v>207</v>
      </c>
      <c r="F379" s="2">
        <v>337</v>
      </c>
      <c r="G379" s="3" t="s">
        <v>214</v>
      </c>
      <c r="H379" s="17">
        <v>12703</v>
      </c>
      <c r="I379" s="17">
        <v>893</v>
      </c>
      <c r="J379" s="3"/>
      <c r="K379" s="17">
        <v>11597.988381977371</v>
      </c>
      <c r="L379" s="17">
        <v>18772.161031226322</v>
      </c>
    </row>
    <row r="380" spans="1:12" x14ac:dyDescent="0.25">
      <c r="A380" s="2">
        <v>450</v>
      </c>
      <c r="B380" s="2">
        <v>450086340</v>
      </c>
      <c r="C380" s="3" t="s">
        <v>206</v>
      </c>
      <c r="D380" s="2">
        <v>86</v>
      </c>
      <c r="E380" s="16" t="s">
        <v>207</v>
      </c>
      <c r="F380" s="2">
        <v>340</v>
      </c>
      <c r="G380" s="3" t="s">
        <v>215</v>
      </c>
      <c r="H380" s="17">
        <v>8688</v>
      </c>
      <c r="I380" s="17">
        <v>893</v>
      </c>
      <c r="J380" s="3"/>
      <c r="K380" s="17">
        <v>2726.8462256936691</v>
      </c>
      <c r="L380" s="17">
        <v>5941.7823065714492</v>
      </c>
    </row>
    <row r="381" spans="1:12" x14ac:dyDescent="0.25">
      <c r="A381" s="2">
        <v>450</v>
      </c>
      <c r="B381" s="2">
        <v>450086605</v>
      </c>
      <c r="C381" s="3" t="s">
        <v>206</v>
      </c>
      <c r="D381" s="2">
        <v>86</v>
      </c>
      <c r="E381" s="16" t="s">
        <v>207</v>
      </c>
      <c r="F381" s="2">
        <v>605</v>
      </c>
      <c r="G381" s="3" t="s">
        <v>216</v>
      </c>
      <c r="H381" s="17">
        <v>8378</v>
      </c>
      <c r="I381" s="17">
        <v>893</v>
      </c>
      <c r="J381" s="3"/>
      <c r="K381" s="17">
        <v>4252.8246444667038</v>
      </c>
      <c r="L381" s="17">
        <v>6458.4204718627643</v>
      </c>
    </row>
    <row r="382" spans="1:12" x14ac:dyDescent="0.25">
      <c r="A382" s="2">
        <v>450</v>
      </c>
      <c r="B382" s="2">
        <v>450086632</v>
      </c>
      <c r="C382" s="3" t="s">
        <v>206</v>
      </c>
      <c r="D382" s="2">
        <v>86</v>
      </c>
      <c r="E382" s="16" t="s">
        <v>207</v>
      </c>
      <c r="F382" s="2">
        <v>632</v>
      </c>
      <c r="G382" s="3" t="s">
        <v>217</v>
      </c>
      <c r="H382" s="17">
        <v>8724</v>
      </c>
      <c r="I382" s="17">
        <v>893</v>
      </c>
      <c r="J382" s="3"/>
      <c r="K382" s="17">
        <v>2577.2010864410804</v>
      </c>
      <c r="L382" s="17">
        <v>7464.5949004395861</v>
      </c>
    </row>
    <row r="383" spans="1:12" x14ac:dyDescent="0.25">
      <c r="A383" s="2">
        <v>450</v>
      </c>
      <c r="B383" s="2">
        <v>450086683</v>
      </c>
      <c r="C383" s="3" t="s">
        <v>206</v>
      </c>
      <c r="D383" s="2">
        <v>86</v>
      </c>
      <c r="E383" s="16" t="s">
        <v>207</v>
      </c>
      <c r="F383" s="2">
        <v>683</v>
      </c>
      <c r="G383" s="3" t="s">
        <v>58</v>
      </c>
      <c r="H383" s="17">
        <v>8711</v>
      </c>
      <c r="I383" s="17">
        <v>893</v>
      </c>
      <c r="J383" s="3"/>
      <c r="K383" s="17">
        <v>2537.4647724035531</v>
      </c>
      <c r="L383" s="17">
        <v>5262.7811085029607</v>
      </c>
    </row>
    <row r="384" spans="1:12" x14ac:dyDescent="0.25">
      <c r="A384" s="2">
        <v>453</v>
      </c>
      <c r="B384" s="2">
        <v>453137005</v>
      </c>
      <c r="C384" s="3" t="s">
        <v>218</v>
      </c>
      <c r="D384" s="2">
        <v>137</v>
      </c>
      <c r="E384" s="16" t="s">
        <v>210</v>
      </c>
      <c r="F384" s="2">
        <v>5</v>
      </c>
      <c r="G384" s="3" t="s">
        <v>219</v>
      </c>
      <c r="H384" s="17">
        <v>12703</v>
      </c>
      <c r="I384" s="17">
        <v>893</v>
      </c>
      <c r="J384" s="3"/>
      <c r="K384" s="17">
        <v>2078.1068726335343</v>
      </c>
      <c r="L384" s="17">
        <v>4969.0278106404112</v>
      </c>
    </row>
    <row r="385" spans="1:12" x14ac:dyDescent="0.25">
      <c r="A385" s="2">
        <v>453</v>
      </c>
      <c r="B385" s="2">
        <v>453137008</v>
      </c>
      <c r="C385" s="3" t="s">
        <v>218</v>
      </c>
      <c r="D385" s="2">
        <v>137</v>
      </c>
      <c r="E385" s="16" t="s">
        <v>210</v>
      </c>
      <c r="F385" s="2">
        <v>8</v>
      </c>
      <c r="G385" s="3" t="s">
        <v>208</v>
      </c>
      <c r="H385" s="17">
        <v>12703</v>
      </c>
      <c r="I385" s="17">
        <v>893</v>
      </c>
      <c r="J385" s="3"/>
      <c r="K385" s="17">
        <v>7495.3310650451858</v>
      </c>
      <c r="L385" s="17">
        <v>11744.168895674153</v>
      </c>
    </row>
    <row r="386" spans="1:12" x14ac:dyDescent="0.25">
      <c r="A386" s="2">
        <v>453</v>
      </c>
      <c r="B386" s="2">
        <v>453137061</v>
      </c>
      <c r="C386" s="3" t="s">
        <v>218</v>
      </c>
      <c r="D386" s="2">
        <v>137</v>
      </c>
      <c r="E386" s="16" t="s">
        <v>210</v>
      </c>
      <c r="F386" s="2">
        <v>61</v>
      </c>
      <c r="G386" s="3" t="s">
        <v>170</v>
      </c>
      <c r="H386" s="17">
        <v>11755</v>
      </c>
      <c r="I386" s="17">
        <v>893</v>
      </c>
      <c r="J386" s="3"/>
      <c r="K386" s="17">
        <v>0</v>
      </c>
      <c r="L386" s="17">
        <v>558.98765337768782</v>
      </c>
    </row>
    <row r="387" spans="1:12" x14ac:dyDescent="0.25">
      <c r="A387" s="2">
        <v>453</v>
      </c>
      <c r="B387" s="2">
        <v>453137086</v>
      </c>
      <c r="C387" s="3" t="s">
        <v>218</v>
      </c>
      <c r="D387" s="2">
        <v>137</v>
      </c>
      <c r="E387" s="16" t="s">
        <v>210</v>
      </c>
      <c r="F387" s="2">
        <v>86</v>
      </c>
      <c r="G387" s="3" t="s">
        <v>207</v>
      </c>
      <c r="H387" s="17">
        <v>11124</v>
      </c>
      <c r="I387" s="17">
        <v>893</v>
      </c>
      <c r="J387" s="3"/>
      <c r="K387" s="17">
        <v>845.11940857272748</v>
      </c>
      <c r="L387" s="17">
        <v>1593.3771655082401</v>
      </c>
    </row>
    <row r="388" spans="1:12" x14ac:dyDescent="0.25">
      <c r="A388" s="2">
        <v>453</v>
      </c>
      <c r="B388" s="2">
        <v>453137137</v>
      </c>
      <c r="C388" s="3" t="s">
        <v>218</v>
      </c>
      <c r="D388" s="2">
        <v>137</v>
      </c>
      <c r="E388" s="16" t="s">
        <v>210</v>
      </c>
      <c r="F388" s="2">
        <v>137</v>
      </c>
      <c r="G388" s="3" t="s">
        <v>210</v>
      </c>
      <c r="H388" s="17">
        <v>12051</v>
      </c>
      <c r="I388" s="17">
        <v>893</v>
      </c>
      <c r="J388" s="3"/>
      <c r="K388" s="17">
        <v>6.2164060982468072E-3</v>
      </c>
      <c r="L388" s="17">
        <v>825.7067481688664</v>
      </c>
    </row>
    <row r="389" spans="1:12" x14ac:dyDescent="0.25">
      <c r="A389" s="2">
        <v>453</v>
      </c>
      <c r="B389" s="2">
        <v>453137210</v>
      </c>
      <c r="C389" s="3" t="s">
        <v>218</v>
      </c>
      <c r="D389" s="2">
        <v>137</v>
      </c>
      <c r="E389" s="16" t="s">
        <v>210</v>
      </c>
      <c r="F389" s="2">
        <v>210</v>
      </c>
      <c r="G389" s="3" t="s">
        <v>54</v>
      </c>
      <c r="H389" s="17">
        <v>11377</v>
      </c>
      <c r="I389" s="17">
        <v>893</v>
      </c>
      <c r="J389" s="3"/>
      <c r="K389" s="17">
        <v>1197.8872781834525</v>
      </c>
      <c r="L389" s="17">
        <v>3653.663852704256</v>
      </c>
    </row>
    <row r="390" spans="1:12" x14ac:dyDescent="0.25">
      <c r="A390" s="2">
        <v>453</v>
      </c>
      <c r="B390" s="2">
        <v>453137278</v>
      </c>
      <c r="C390" s="3" t="s">
        <v>218</v>
      </c>
      <c r="D390" s="2">
        <v>137</v>
      </c>
      <c r="E390" s="16" t="s">
        <v>210</v>
      </c>
      <c r="F390" s="2">
        <v>278</v>
      </c>
      <c r="G390" s="3" t="s">
        <v>212</v>
      </c>
      <c r="H390" s="17">
        <v>12083</v>
      </c>
      <c r="I390" s="17">
        <v>893</v>
      </c>
      <c r="J390" s="3"/>
      <c r="K390" s="17">
        <v>1459.3127934537952</v>
      </c>
      <c r="L390" s="17">
        <v>3894.191721878502</v>
      </c>
    </row>
    <row r="391" spans="1:12" x14ac:dyDescent="0.25">
      <c r="A391" s="2">
        <v>453</v>
      </c>
      <c r="B391" s="2">
        <v>453137281</v>
      </c>
      <c r="C391" s="3" t="s">
        <v>218</v>
      </c>
      <c r="D391" s="2">
        <v>137</v>
      </c>
      <c r="E391" s="16" t="s">
        <v>210</v>
      </c>
      <c r="F391" s="2">
        <v>281</v>
      </c>
      <c r="G391" s="3" t="s">
        <v>169</v>
      </c>
      <c r="H391" s="17">
        <v>12054</v>
      </c>
      <c r="I391" s="17">
        <v>893</v>
      </c>
      <c r="J391" s="3"/>
      <c r="K391" s="17">
        <v>0</v>
      </c>
      <c r="L391" s="17">
        <v>389.3745730854007</v>
      </c>
    </row>
    <row r="392" spans="1:12" x14ac:dyDescent="0.25">
      <c r="A392" s="2">
        <v>453</v>
      </c>
      <c r="B392" s="2">
        <v>453137325</v>
      </c>
      <c r="C392" s="3" t="s">
        <v>218</v>
      </c>
      <c r="D392" s="2">
        <v>137</v>
      </c>
      <c r="E392" s="16" t="s">
        <v>210</v>
      </c>
      <c r="F392" s="2">
        <v>325</v>
      </c>
      <c r="G392" s="3" t="s">
        <v>220</v>
      </c>
      <c r="H392" s="17">
        <v>8724</v>
      </c>
      <c r="I392" s="17">
        <v>893</v>
      </c>
      <c r="J392" s="3"/>
      <c r="K392" s="17">
        <v>428.56136132446773</v>
      </c>
      <c r="L392" s="17">
        <v>1269.1994854210843</v>
      </c>
    </row>
    <row r="393" spans="1:12" x14ac:dyDescent="0.25">
      <c r="A393" s="2">
        <v>453</v>
      </c>
      <c r="B393" s="2">
        <v>453137332</v>
      </c>
      <c r="C393" s="3" t="s">
        <v>218</v>
      </c>
      <c r="D393" s="2">
        <v>137</v>
      </c>
      <c r="E393" s="16" t="s">
        <v>210</v>
      </c>
      <c r="F393" s="2">
        <v>332</v>
      </c>
      <c r="G393" s="3" t="s">
        <v>221</v>
      </c>
      <c r="H393" s="17">
        <v>11454</v>
      </c>
      <c r="I393" s="17">
        <v>893</v>
      </c>
      <c r="J393" s="3"/>
      <c r="K393" s="17">
        <v>708.46779367570343</v>
      </c>
      <c r="L393" s="17">
        <v>1375.6183924433226</v>
      </c>
    </row>
    <row r="394" spans="1:12" x14ac:dyDescent="0.25">
      <c r="A394" s="2">
        <v>454</v>
      </c>
      <c r="B394" s="2">
        <v>454149009</v>
      </c>
      <c r="C394" s="3" t="s">
        <v>222</v>
      </c>
      <c r="D394" s="2">
        <v>149</v>
      </c>
      <c r="E394" s="16" t="s">
        <v>103</v>
      </c>
      <c r="F394" s="2">
        <v>9</v>
      </c>
      <c r="G394" s="3" t="s">
        <v>108</v>
      </c>
      <c r="H394" s="17">
        <v>11363</v>
      </c>
      <c r="I394" s="17">
        <v>893</v>
      </c>
      <c r="J394" s="3"/>
      <c r="K394" s="17">
        <v>3321.7096501631368</v>
      </c>
      <c r="L394" s="17">
        <v>5731.6958569673225</v>
      </c>
    </row>
    <row r="395" spans="1:12" x14ac:dyDescent="0.25">
      <c r="A395" s="2">
        <v>454</v>
      </c>
      <c r="B395" s="2">
        <v>454149128</v>
      </c>
      <c r="C395" s="3" t="s">
        <v>222</v>
      </c>
      <c r="D395" s="2">
        <v>149</v>
      </c>
      <c r="E395" s="16" t="s">
        <v>103</v>
      </c>
      <c r="F395" s="2">
        <v>128</v>
      </c>
      <c r="G395" s="3" t="s">
        <v>110</v>
      </c>
      <c r="H395" s="17">
        <v>12179</v>
      </c>
      <c r="I395" s="17">
        <v>893</v>
      </c>
      <c r="J395" s="3"/>
      <c r="K395" s="17">
        <v>0</v>
      </c>
      <c r="L395" s="17">
        <v>582.226829118963</v>
      </c>
    </row>
    <row r="396" spans="1:12" x14ac:dyDescent="0.25">
      <c r="A396" s="2">
        <v>454</v>
      </c>
      <c r="B396" s="2">
        <v>454149149</v>
      </c>
      <c r="C396" s="3" t="s">
        <v>222</v>
      </c>
      <c r="D396" s="2">
        <v>149</v>
      </c>
      <c r="E396" s="16" t="s">
        <v>103</v>
      </c>
      <c r="F396" s="2">
        <v>149</v>
      </c>
      <c r="G396" s="3" t="s">
        <v>103</v>
      </c>
      <c r="H396" s="17">
        <v>11879</v>
      </c>
      <c r="I396" s="17">
        <v>893</v>
      </c>
      <c r="J396" s="3"/>
      <c r="K396" s="17">
        <v>0</v>
      </c>
      <c r="L396" s="17">
        <v>260.63485119209508</v>
      </c>
    </row>
    <row r="397" spans="1:12" x14ac:dyDescent="0.25">
      <c r="A397" s="2">
        <v>454</v>
      </c>
      <c r="B397" s="2">
        <v>454149181</v>
      </c>
      <c r="C397" s="3" t="s">
        <v>222</v>
      </c>
      <c r="D397" s="2">
        <v>149</v>
      </c>
      <c r="E397" s="16" t="s">
        <v>103</v>
      </c>
      <c r="F397" s="2">
        <v>181</v>
      </c>
      <c r="G397" s="3" t="s">
        <v>105</v>
      </c>
      <c r="H397" s="17">
        <v>10751</v>
      </c>
      <c r="I397" s="17">
        <v>893</v>
      </c>
      <c r="J397" s="3"/>
      <c r="K397" s="17">
        <v>0</v>
      </c>
      <c r="L397" s="17">
        <v>696.83598580900798</v>
      </c>
    </row>
    <row r="398" spans="1:12" x14ac:dyDescent="0.25">
      <c r="A398" s="2">
        <v>455</v>
      </c>
      <c r="B398" s="2">
        <v>455128007</v>
      </c>
      <c r="C398" s="3" t="s">
        <v>223</v>
      </c>
      <c r="D398" s="2">
        <v>128</v>
      </c>
      <c r="E398" s="16" t="s">
        <v>110</v>
      </c>
      <c r="F398" s="2">
        <v>7</v>
      </c>
      <c r="G398" s="3" t="s">
        <v>224</v>
      </c>
      <c r="H398" s="17">
        <v>8378</v>
      </c>
      <c r="I398" s="17">
        <v>893</v>
      </c>
      <c r="J398" s="3"/>
      <c r="K398" s="17">
        <v>1434.4769384612446</v>
      </c>
      <c r="L398" s="17">
        <v>2755.0284326079109</v>
      </c>
    </row>
    <row r="399" spans="1:12" x14ac:dyDescent="0.25">
      <c r="A399" s="2">
        <v>455</v>
      </c>
      <c r="B399" s="2">
        <v>455128128</v>
      </c>
      <c r="C399" s="3" t="s">
        <v>223</v>
      </c>
      <c r="D399" s="2">
        <v>128</v>
      </c>
      <c r="E399" s="16" t="s">
        <v>110</v>
      </c>
      <c r="F399" s="2">
        <v>128</v>
      </c>
      <c r="G399" s="3" t="s">
        <v>110</v>
      </c>
      <c r="H399" s="17">
        <v>9494</v>
      </c>
      <c r="I399" s="17">
        <v>893</v>
      </c>
      <c r="J399" s="3"/>
      <c r="K399" s="17">
        <v>0</v>
      </c>
      <c r="L399" s="17">
        <v>453.86825812098141</v>
      </c>
    </row>
    <row r="400" spans="1:12" x14ac:dyDescent="0.25">
      <c r="A400" s="2">
        <v>455</v>
      </c>
      <c r="B400" s="2">
        <v>455128745</v>
      </c>
      <c r="C400" s="3" t="s">
        <v>223</v>
      </c>
      <c r="D400" s="2">
        <v>128</v>
      </c>
      <c r="E400" s="16" t="s">
        <v>110</v>
      </c>
      <c r="F400" s="2">
        <v>745</v>
      </c>
      <c r="G400" s="3" t="s">
        <v>225</v>
      </c>
      <c r="H400" s="17">
        <v>12703</v>
      </c>
      <c r="I400" s="17">
        <v>893</v>
      </c>
      <c r="J400" s="3"/>
      <c r="K400" s="17">
        <v>1818.4569801999842</v>
      </c>
      <c r="L400" s="17">
        <v>5808.3255467621238</v>
      </c>
    </row>
    <row r="401" spans="1:12" x14ac:dyDescent="0.25">
      <c r="A401" s="2">
        <v>456</v>
      </c>
      <c r="B401" s="2">
        <v>456160009</v>
      </c>
      <c r="C401" s="3" t="s">
        <v>226</v>
      </c>
      <c r="D401" s="2">
        <v>160</v>
      </c>
      <c r="E401" s="16" t="s">
        <v>104</v>
      </c>
      <c r="F401" s="2">
        <v>9</v>
      </c>
      <c r="G401" s="3" t="s">
        <v>108</v>
      </c>
      <c r="H401" s="17">
        <v>8724</v>
      </c>
      <c r="I401" s="17">
        <v>893</v>
      </c>
      <c r="J401" s="3"/>
      <c r="K401" s="17">
        <v>2550.2591734597554</v>
      </c>
      <c r="L401" s="17">
        <v>4400.5381198788109</v>
      </c>
    </row>
    <row r="402" spans="1:12" x14ac:dyDescent="0.25">
      <c r="A402" s="2">
        <v>456</v>
      </c>
      <c r="B402" s="2">
        <v>456160031</v>
      </c>
      <c r="C402" s="3" t="s">
        <v>226</v>
      </c>
      <c r="D402" s="2">
        <v>160</v>
      </c>
      <c r="E402" s="16" t="s">
        <v>104</v>
      </c>
      <c r="F402" s="2">
        <v>31</v>
      </c>
      <c r="G402" s="3" t="s">
        <v>101</v>
      </c>
      <c r="H402" s="17">
        <v>11043</v>
      </c>
      <c r="I402" s="17">
        <v>893</v>
      </c>
      <c r="J402" s="3"/>
      <c r="K402" s="17">
        <v>1836.1031227957174</v>
      </c>
      <c r="L402" s="17">
        <v>4717.8508283471401</v>
      </c>
    </row>
    <row r="403" spans="1:12" x14ac:dyDescent="0.25">
      <c r="A403" s="2">
        <v>456</v>
      </c>
      <c r="B403" s="2">
        <v>456160056</v>
      </c>
      <c r="C403" s="3" t="s">
        <v>226</v>
      </c>
      <c r="D403" s="2">
        <v>160</v>
      </c>
      <c r="E403" s="16" t="s">
        <v>104</v>
      </c>
      <c r="F403" s="2">
        <v>56</v>
      </c>
      <c r="G403" s="3" t="s">
        <v>153</v>
      </c>
      <c r="H403" s="17">
        <v>10709</v>
      </c>
      <c r="I403" s="17">
        <v>893</v>
      </c>
      <c r="J403" s="3"/>
      <c r="K403" s="17">
        <v>572.27677092722843</v>
      </c>
      <c r="L403" s="17">
        <v>3744.993290371056</v>
      </c>
    </row>
    <row r="404" spans="1:12" x14ac:dyDescent="0.25">
      <c r="A404" s="2">
        <v>456</v>
      </c>
      <c r="B404" s="2">
        <v>456160079</v>
      </c>
      <c r="C404" s="3" t="s">
        <v>226</v>
      </c>
      <c r="D404" s="2">
        <v>160</v>
      </c>
      <c r="E404" s="16" t="s">
        <v>104</v>
      </c>
      <c r="F404" s="2">
        <v>79</v>
      </c>
      <c r="G404" s="3" t="s">
        <v>109</v>
      </c>
      <c r="H404" s="17">
        <v>9720</v>
      </c>
      <c r="I404" s="17">
        <v>893</v>
      </c>
      <c r="J404" s="3"/>
      <c r="K404" s="17">
        <v>0</v>
      </c>
      <c r="L404" s="17">
        <v>623.89577578456374</v>
      </c>
    </row>
    <row r="405" spans="1:12" x14ac:dyDescent="0.25">
      <c r="A405" s="2">
        <v>456</v>
      </c>
      <c r="B405" s="2">
        <v>456160128</v>
      </c>
      <c r="C405" s="3" t="s">
        <v>226</v>
      </c>
      <c r="D405" s="2">
        <v>160</v>
      </c>
      <c r="E405" s="16" t="s">
        <v>104</v>
      </c>
      <c r="F405" s="2">
        <v>128</v>
      </c>
      <c r="G405" s="3" t="s">
        <v>110</v>
      </c>
      <c r="H405" s="17">
        <v>8724</v>
      </c>
      <c r="I405" s="17">
        <v>893</v>
      </c>
      <c r="J405" s="3"/>
      <c r="K405" s="17">
        <v>0</v>
      </c>
      <c r="L405" s="17">
        <v>417.05779269511731</v>
      </c>
    </row>
    <row r="406" spans="1:12" x14ac:dyDescent="0.25">
      <c r="A406" s="2">
        <v>456</v>
      </c>
      <c r="B406" s="2">
        <v>456160149</v>
      </c>
      <c r="C406" s="3" t="s">
        <v>226</v>
      </c>
      <c r="D406" s="2">
        <v>160</v>
      </c>
      <c r="E406" s="16" t="s">
        <v>104</v>
      </c>
      <c r="F406" s="2">
        <v>149</v>
      </c>
      <c r="G406" s="3" t="s">
        <v>103</v>
      </c>
      <c r="H406" s="17">
        <v>10709</v>
      </c>
      <c r="I406" s="17">
        <v>893</v>
      </c>
      <c r="J406" s="3"/>
      <c r="K406" s="17">
        <v>0</v>
      </c>
      <c r="L406" s="17">
        <v>234.96410652547638</v>
      </c>
    </row>
    <row r="407" spans="1:12" x14ac:dyDescent="0.25">
      <c r="A407" s="2">
        <v>456</v>
      </c>
      <c r="B407" s="2">
        <v>456160160</v>
      </c>
      <c r="C407" s="3" t="s">
        <v>226</v>
      </c>
      <c r="D407" s="2">
        <v>160</v>
      </c>
      <c r="E407" s="16" t="s">
        <v>104</v>
      </c>
      <c r="F407" s="2">
        <v>160</v>
      </c>
      <c r="G407" s="3" t="s">
        <v>104</v>
      </c>
      <c r="H407" s="17">
        <v>12052</v>
      </c>
      <c r="I407" s="17">
        <v>893</v>
      </c>
      <c r="J407" s="3"/>
      <c r="K407" s="17">
        <v>0</v>
      </c>
      <c r="L407" s="17">
        <v>527.59430122363483</v>
      </c>
    </row>
    <row r="408" spans="1:12" x14ac:dyDescent="0.25">
      <c r="A408" s="2">
        <v>456</v>
      </c>
      <c r="B408" s="2">
        <v>456160170</v>
      </c>
      <c r="C408" s="3" t="s">
        <v>226</v>
      </c>
      <c r="D408" s="2">
        <v>160</v>
      </c>
      <c r="E408" s="16" t="s">
        <v>104</v>
      </c>
      <c r="F408" s="2">
        <v>170</v>
      </c>
      <c r="G408" s="3" t="s">
        <v>87</v>
      </c>
      <c r="H408" s="17">
        <v>10709</v>
      </c>
      <c r="I408" s="17">
        <v>893</v>
      </c>
      <c r="J408" s="3"/>
      <c r="K408" s="17">
        <v>2310.2611748812051</v>
      </c>
      <c r="L408" s="17">
        <v>3941.0632545656699</v>
      </c>
    </row>
    <row r="409" spans="1:12" x14ac:dyDescent="0.25">
      <c r="A409" s="2">
        <v>456</v>
      </c>
      <c r="B409" s="2">
        <v>456160262</v>
      </c>
      <c r="C409" s="3" t="s">
        <v>226</v>
      </c>
      <c r="D409" s="2">
        <v>160</v>
      </c>
      <c r="E409" s="16" t="s">
        <v>104</v>
      </c>
      <c r="F409" s="2">
        <v>262</v>
      </c>
      <c r="G409" s="3" t="s">
        <v>31</v>
      </c>
      <c r="H409" s="17">
        <v>10709</v>
      </c>
      <c r="I409" s="17">
        <v>893</v>
      </c>
      <c r="J409" s="3"/>
      <c r="K409" s="17">
        <v>1358.9166088145903</v>
      </c>
      <c r="L409" s="17">
        <v>3988.9830172176771</v>
      </c>
    </row>
    <row r="410" spans="1:12" x14ac:dyDescent="0.25">
      <c r="A410" s="2">
        <v>456</v>
      </c>
      <c r="B410" s="2">
        <v>456160295</v>
      </c>
      <c r="C410" s="3" t="s">
        <v>226</v>
      </c>
      <c r="D410" s="2">
        <v>160</v>
      </c>
      <c r="E410" s="16" t="s">
        <v>104</v>
      </c>
      <c r="F410" s="2">
        <v>295</v>
      </c>
      <c r="G410" s="3" t="s">
        <v>155</v>
      </c>
      <c r="H410" s="17">
        <v>11214</v>
      </c>
      <c r="I410" s="17">
        <v>893</v>
      </c>
      <c r="J410" s="3"/>
      <c r="K410" s="17">
        <v>790.75935547884546</v>
      </c>
      <c r="L410" s="17">
        <v>5240.6124602857308</v>
      </c>
    </row>
    <row r="411" spans="1:12" x14ac:dyDescent="0.25">
      <c r="A411" s="2">
        <v>456</v>
      </c>
      <c r="B411" s="2">
        <v>456160301</v>
      </c>
      <c r="C411" s="3" t="s">
        <v>226</v>
      </c>
      <c r="D411" s="2">
        <v>160</v>
      </c>
      <c r="E411" s="16" t="s">
        <v>104</v>
      </c>
      <c r="F411" s="2">
        <v>301</v>
      </c>
      <c r="G411" s="3" t="s">
        <v>151</v>
      </c>
      <c r="H411" s="17">
        <v>10518</v>
      </c>
      <c r="I411" s="17">
        <v>893</v>
      </c>
      <c r="J411" s="3"/>
      <c r="K411" s="17">
        <v>757.34984753391291</v>
      </c>
      <c r="L411" s="17">
        <v>3672.2442676149931</v>
      </c>
    </row>
    <row r="412" spans="1:12" x14ac:dyDescent="0.25">
      <c r="A412" s="2">
        <v>456</v>
      </c>
      <c r="B412" s="2">
        <v>456160616</v>
      </c>
      <c r="C412" s="3" t="s">
        <v>226</v>
      </c>
      <c r="D412" s="2">
        <v>160</v>
      </c>
      <c r="E412" s="16" t="s">
        <v>104</v>
      </c>
      <c r="F412" s="2">
        <v>616</v>
      </c>
      <c r="G412" s="3" t="s">
        <v>133</v>
      </c>
      <c r="H412" s="17">
        <v>10709</v>
      </c>
      <c r="I412" s="17">
        <v>893</v>
      </c>
      <c r="J412" s="3"/>
      <c r="K412" s="17">
        <v>1207.5901528396116</v>
      </c>
      <c r="L412" s="17">
        <v>3395.1851414794237</v>
      </c>
    </row>
    <row r="413" spans="1:12" x14ac:dyDescent="0.25">
      <c r="A413" s="2">
        <v>458</v>
      </c>
      <c r="B413" s="2">
        <v>458160031</v>
      </c>
      <c r="C413" s="3" t="s">
        <v>227</v>
      </c>
      <c r="D413" s="2">
        <v>160</v>
      </c>
      <c r="E413" s="16" t="s">
        <v>104</v>
      </c>
      <c r="F413" s="2">
        <v>31</v>
      </c>
      <c r="G413" s="3" t="s">
        <v>101</v>
      </c>
      <c r="H413" s="17">
        <v>10102</v>
      </c>
      <c r="I413" s="17">
        <v>893</v>
      </c>
      <c r="J413" s="3"/>
      <c r="K413" s="17">
        <v>1679.6444577091661</v>
      </c>
      <c r="L413" s="17">
        <v>4315.8316642183108</v>
      </c>
    </row>
    <row r="414" spans="1:12" x14ac:dyDescent="0.25">
      <c r="A414" s="2">
        <v>458</v>
      </c>
      <c r="B414" s="2">
        <v>458160056</v>
      </c>
      <c r="C414" s="3" t="s">
        <v>227</v>
      </c>
      <c r="D414" s="2">
        <v>160</v>
      </c>
      <c r="E414" s="16" t="s">
        <v>104</v>
      </c>
      <c r="F414" s="2">
        <v>56</v>
      </c>
      <c r="G414" s="3" t="s">
        <v>153</v>
      </c>
      <c r="H414" s="17">
        <v>14082</v>
      </c>
      <c r="I414" s="17">
        <v>893</v>
      </c>
      <c r="J414" s="3"/>
      <c r="K414" s="17">
        <v>752.52605175060489</v>
      </c>
      <c r="L414" s="17">
        <v>4924.5490255864424</v>
      </c>
    </row>
    <row r="415" spans="1:12" x14ac:dyDescent="0.25">
      <c r="A415" s="2">
        <v>458</v>
      </c>
      <c r="B415" s="2">
        <v>458160079</v>
      </c>
      <c r="C415" s="3" t="s">
        <v>227</v>
      </c>
      <c r="D415" s="2">
        <v>160</v>
      </c>
      <c r="E415" s="16" t="s">
        <v>104</v>
      </c>
      <c r="F415" s="2">
        <v>79</v>
      </c>
      <c r="G415" s="3" t="s">
        <v>109</v>
      </c>
      <c r="H415" s="17">
        <v>12945</v>
      </c>
      <c r="I415" s="17">
        <v>893</v>
      </c>
      <c r="J415" s="3"/>
      <c r="K415" s="17">
        <v>0</v>
      </c>
      <c r="L415" s="17">
        <v>830.89823225629334</v>
      </c>
    </row>
    <row r="416" spans="1:12" x14ac:dyDescent="0.25">
      <c r="A416" s="2">
        <v>458</v>
      </c>
      <c r="B416" s="2">
        <v>458160149</v>
      </c>
      <c r="C416" s="3" t="s">
        <v>227</v>
      </c>
      <c r="D416" s="2">
        <v>160</v>
      </c>
      <c r="E416" s="16" t="s">
        <v>104</v>
      </c>
      <c r="F416" s="2">
        <v>149</v>
      </c>
      <c r="G416" s="3" t="s">
        <v>103</v>
      </c>
      <c r="H416" s="17">
        <v>14082</v>
      </c>
      <c r="I416" s="17">
        <v>893</v>
      </c>
      <c r="J416" s="3"/>
      <c r="K416" s="17">
        <v>0</v>
      </c>
      <c r="L416" s="17">
        <v>308.97044991052098</v>
      </c>
    </row>
    <row r="417" spans="1:12" x14ac:dyDescent="0.25">
      <c r="A417" s="2">
        <v>458</v>
      </c>
      <c r="B417" s="2">
        <v>458160160</v>
      </c>
      <c r="C417" s="3" t="s">
        <v>227</v>
      </c>
      <c r="D417" s="2">
        <v>160</v>
      </c>
      <c r="E417" s="16" t="s">
        <v>104</v>
      </c>
      <c r="F417" s="2">
        <v>160</v>
      </c>
      <c r="G417" s="3" t="s">
        <v>104</v>
      </c>
      <c r="H417" s="17">
        <v>13308</v>
      </c>
      <c r="I417" s="17">
        <v>893</v>
      </c>
      <c r="J417" s="3"/>
      <c r="K417" s="17">
        <v>0</v>
      </c>
      <c r="L417" s="17">
        <v>582.57757722238239</v>
      </c>
    </row>
    <row r="418" spans="1:12" x14ac:dyDescent="0.25">
      <c r="A418" s="2">
        <v>458</v>
      </c>
      <c r="B418" s="2">
        <v>458160181</v>
      </c>
      <c r="C418" s="3" t="s">
        <v>227</v>
      </c>
      <c r="D418" s="2">
        <v>160</v>
      </c>
      <c r="E418" s="16" t="s">
        <v>104</v>
      </c>
      <c r="F418" s="2">
        <v>181</v>
      </c>
      <c r="G418" s="3" t="s">
        <v>105</v>
      </c>
      <c r="H418" s="17">
        <v>11389</v>
      </c>
      <c r="I418" s="17">
        <v>893</v>
      </c>
      <c r="J418" s="3"/>
      <c r="K418" s="17">
        <v>0</v>
      </c>
      <c r="L418" s="17">
        <v>738.18854454271968</v>
      </c>
    </row>
    <row r="419" spans="1:12" x14ac:dyDescent="0.25">
      <c r="A419" s="2">
        <v>458</v>
      </c>
      <c r="B419" s="2">
        <v>458160301</v>
      </c>
      <c r="C419" s="3" t="s">
        <v>227</v>
      </c>
      <c r="D419" s="2">
        <v>160</v>
      </c>
      <c r="E419" s="16" t="s">
        <v>104</v>
      </c>
      <c r="F419" s="2">
        <v>301</v>
      </c>
      <c r="G419" s="3" t="s">
        <v>151</v>
      </c>
      <c r="H419" s="17">
        <v>11389</v>
      </c>
      <c r="I419" s="17">
        <v>893</v>
      </c>
      <c r="J419" s="3"/>
      <c r="K419" s="17">
        <v>820.06630667082572</v>
      </c>
      <c r="L419" s="17">
        <v>3976.3443586106823</v>
      </c>
    </row>
    <row r="420" spans="1:12" x14ac:dyDescent="0.25">
      <c r="A420" s="2">
        <v>458</v>
      </c>
      <c r="B420" s="2">
        <v>458160342</v>
      </c>
      <c r="C420" s="3" t="s">
        <v>227</v>
      </c>
      <c r="D420" s="2">
        <v>160</v>
      </c>
      <c r="E420" s="16" t="s">
        <v>104</v>
      </c>
      <c r="F420" s="2">
        <v>342</v>
      </c>
      <c r="G420" s="3" t="s">
        <v>228</v>
      </c>
      <c r="H420" s="17">
        <v>10102</v>
      </c>
      <c r="I420" s="17">
        <v>893</v>
      </c>
      <c r="J420" s="3"/>
      <c r="K420" s="17">
        <v>1203.9212314458146</v>
      </c>
      <c r="L420" s="17">
        <v>5501.5739952003696</v>
      </c>
    </row>
    <row r="421" spans="1:12" x14ac:dyDescent="0.25">
      <c r="A421" s="2">
        <v>463</v>
      </c>
      <c r="B421" s="2">
        <v>463035035</v>
      </c>
      <c r="C421" s="3" t="s">
        <v>229</v>
      </c>
      <c r="D421" s="2">
        <v>35</v>
      </c>
      <c r="E421" s="16" t="s">
        <v>22</v>
      </c>
      <c r="F421" s="2">
        <v>35</v>
      </c>
      <c r="G421" s="3" t="s">
        <v>22</v>
      </c>
      <c r="H421" s="17">
        <v>12995</v>
      </c>
      <c r="I421" s="17">
        <v>893</v>
      </c>
      <c r="J421" s="3"/>
      <c r="K421" s="17">
        <v>1262.2023973198575</v>
      </c>
      <c r="L421" s="17">
        <v>3840.0372302731885</v>
      </c>
    </row>
    <row r="422" spans="1:12" x14ac:dyDescent="0.25">
      <c r="A422" s="2">
        <v>463</v>
      </c>
      <c r="B422" s="2">
        <v>463035207</v>
      </c>
      <c r="C422" s="3" t="s">
        <v>229</v>
      </c>
      <c r="D422" s="2">
        <v>35</v>
      </c>
      <c r="E422" s="16" t="s">
        <v>22</v>
      </c>
      <c r="F422" s="2">
        <v>207</v>
      </c>
      <c r="G422" s="3" t="s">
        <v>40</v>
      </c>
      <c r="H422" s="17">
        <v>13550</v>
      </c>
      <c r="I422" s="17">
        <v>893</v>
      </c>
      <c r="J422" s="3"/>
      <c r="K422" s="17">
        <v>5950.1030736037574</v>
      </c>
      <c r="L422" s="17">
        <v>9095.7932481967</v>
      </c>
    </row>
    <row r="423" spans="1:12" x14ac:dyDescent="0.25">
      <c r="A423" s="2">
        <v>464</v>
      </c>
      <c r="B423" s="2">
        <v>464168163</v>
      </c>
      <c r="C423" s="3" t="s">
        <v>230</v>
      </c>
      <c r="D423" s="2">
        <v>168</v>
      </c>
      <c r="E423" s="16" t="s">
        <v>117</v>
      </c>
      <c r="F423" s="2">
        <v>163</v>
      </c>
      <c r="G423" s="3" t="s">
        <v>27</v>
      </c>
      <c r="H423" s="17">
        <v>9218</v>
      </c>
      <c r="I423" s="17">
        <v>893</v>
      </c>
      <c r="J423" s="3"/>
      <c r="K423" s="17">
        <v>0</v>
      </c>
      <c r="L423" s="17">
        <v>585.32590104892734</v>
      </c>
    </row>
    <row r="424" spans="1:12" x14ac:dyDescent="0.25">
      <c r="A424" s="2">
        <v>464</v>
      </c>
      <c r="B424" s="2">
        <v>464168168</v>
      </c>
      <c r="C424" s="3" t="s">
        <v>230</v>
      </c>
      <c r="D424" s="2">
        <v>168</v>
      </c>
      <c r="E424" s="16" t="s">
        <v>117</v>
      </c>
      <c r="F424" s="2">
        <v>168</v>
      </c>
      <c r="G424" s="3" t="s">
        <v>117</v>
      </c>
      <c r="H424" s="17">
        <v>8839</v>
      </c>
      <c r="I424" s="17">
        <v>893</v>
      </c>
      <c r="J424" s="3"/>
      <c r="K424" s="17">
        <v>2534.2345316130704</v>
      </c>
      <c r="L424" s="17">
        <v>4154.9796818217892</v>
      </c>
    </row>
    <row r="425" spans="1:12" x14ac:dyDescent="0.25">
      <c r="A425" s="2">
        <v>464</v>
      </c>
      <c r="B425" s="2">
        <v>464168196</v>
      </c>
      <c r="C425" s="3" t="s">
        <v>230</v>
      </c>
      <c r="D425" s="2">
        <v>168</v>
      </c>
      <c r="E425" s="16" t="s">
        <v>117</v>
      </c>
      <c r="F425" s="2">
        <v>196</v>
      </c>
      <c r="G425" s="3" t="s">
        <v>231</v>
      </c>
      <c r="H425" s="17">
        <v>8551</v>
      </c>
      <c r="I425" s="17">
        <v>893</v>
      </c>
      <c r="J425" s="3"/>
      <c r="K425" s="17">
        <v>661.98666269293972</v>
      </c>
      <c r="L425" s="17">
        <v>4318.0787549207398</v>
      </c>
    </row>
    <row r="426" spans="1:12" x14ac:dyDescent="0.25">
      <c r="A426" s="2">
        <v>464</v>
      </c>
      <c r="B426" s="2">
        <v>464168229</v>
      </c>
      <c r="C426" s="3" t="s">
        <v>230</v>
      </c>
      <c r="D426" s="2">
        <v>168</v>
      </c>
      <c r="E426" s="16" t="s">
        <v>117</v>
      </c>
      <c r="F426" s="2">
        <v>229</v>
      </c>
      <c r="G426" s="3" t="s">
        <v>113</v>
      </c>
      <c r="H426" s="17">
        <v>9257</v>
      </c>
      <c r="I426" s="17">
        <v>893</v>
      </c>
      <c r="J426" s="3"/>
      <c r="K426" s="17">
        <v>147.0692756523913</v>
      </c>
      <c r="L426" s="17">
        <v>1324.0962356351283</v>
      </c>
    </row>
    <row r="427" spans="1:12" x14ac:dyDescent="0.25">
      <c r="A427" s="2">
        <v>464</v>
      </c>
      <c r="B427" s="2">
        <v>464168258</v>
      </c>
      <c r="C427" s="3" t="s">
        <v>230</v>
      </c>
      <c r="D427" s="2">
        <v>168</v>
      </c>
      <c r="E427" s="16" t="s">
        <v>117</v>
      </c>
      <c r="F427" s="2">
        <v>258</v>
      </c>
      <c r="G427" s="3" t="s">
        <v>97</v>
      </c>
      <c r="H427" s="17">
        <v>10022</v>
      </c>
      <c r="I427" s="17">
        <v>893</v>
      </c>
      <c r="J427" s="3"/>
      <c r="K427" s="17">
        <v>1403.3821439328276</v>
      </c>
      <c r="L427" s="17">
        <v>3921.8633844743217</v>
      </c>
    </row>
    <row r="428" spans="1:12" x14ac:dyDescent="0.25">
      <c r="A428" s="2">
        <v>464</v>
      </c>
      <c r="B428" s="2">
        <v>464168291</v>
      </c>
      <c r="C428" s="3" t="s">
        <v>230</v>
      </c>
      <c r="D428" s="2">
        <v>168</v>
      </c>
      <c r="E428" s="16" t="s">
        <v>117</v>
      </c>
      <c r="F428" s="2">
        <v>291</v>
      </c>
      <c r="G428" s="3" t="s">
        <v>118</v>
      </c>
      <c r="H428" s="17">
        <v>8582</v>
      </c>
      <c r="I428" s="17">
        <v>893</v>
      </c>
      <c r="J428" s="3"/>
      <c r="K428" s="17">
        <v>3099.4267737359278</v>
      </c>
      <c r="L428" s="17">
        <v>4808.0190235127375</v>
      </c>
    </row>
    <row r="429" spans="1:12" x14ac:dyDescent="0.25">
      <c r="A429" s="2">
        <v>466</v>
      </c>
      <c r="B429" s="2">
        <v>466700096</v>
      </c>
      <c r="C429" s="3" t="s">
        <v>232</v>
      </c>
      <c r="D429" s="2">
        <v>700</v>
      </c>
      <c r="E429" s="16" t="s">
        <v>233</v>
      </c>
      <c r="F429" s="2">
        <v>96</v>
      </c>
      <c r="G429" s="3" t="s">
        <v>234</v>
      </c>
      <c r="H429" s="17">
        <v>10102</v>
      </c>
      <c r="I429" s="17">
        <v>893</v>
      </c>
      <c r="J429" s="3"/>
      <c r="K429" s="17">
        <v>3892.7936495967297</v>
      </c>
      <c r="L429" s="17">
        <v>4975.7375857916577</v>
      </c>
    </row>
    <row r="430" spans="1:12" x14ac:dyDescent="0.25">
      <c r="A430" s="2">
        <v>466</v>
      </c>
      <c r="B430" s="2">
        <v>466700700</v>
      </c>
      <c r="C430" s="3" t="s">
        <v>232</v>
      </c>
      <c r="D430" s="2">
        <v>700</v>
      </c>
      <c r="E430" s="16" t="s">
        <v>233</v>
      </c>
      <c r="F430" s="2">
        <v>700</v>
      </c>
      <c r="G430" s="3" t="s">
        <v>233</v>
      </c>
      <c r="H430" s="17">
        <v>11716</v>
      </c>
      <c r="I430" s="17">
        <v>893</v>
      </c>
      <c r="J430" s="3"/>
      <c r="K430" s="17">
        <v>8526.3130886701474</v>
      </c>
      <c r="L430" s="17">
        <v>12951.28103396645</v>
      </c>
    </row>
    <row r="431" spans="1:12" x14ac:dyDescent="0.25">
      <c r="A431" s="2">
        <v>466</v>
      </c>
      <c r="B431" s="2">
        <v>466774089</v>
      </c>
      <c r="C431" s="3" t="s">
        <v>232</v>
      </c>
      <c r="D431" s="2">
        <v>774</v>
      </c>
      <c r="E431" s="16" t="s">
        <v>235</v>
      </c>
      <c r="F431" s="2">
        <v>89</v>
      </c>
      <c r="G431" s="3" t="s">
        <v>236</v>
      </c>
      <c r="H431" s="17">
        <v>10657</v>
      </c>
      <c r="I431" s="17">
        <v>893</v>
      </c>
      <c r="J431" s="3"/>
      <c r="K431" s="17">
        <v>13027.298676305014</v>
      </c>
      <c r="L431" s="17">
        <v>16094.835440483661</v>
      </c>
    </row>
    <row r="432" spans="1:12" x14ac:dyDescent="0.25">
      <c r="A432" s="2">
        <v>466</v>
      </c>
      <c r="B432" s="2">
        <v>466774221</v>
      </c>
      <c r="C432" s="3" t="s">
        <v>232</v>
      </c>
      <c r="D432" s="2">
        <v>774</v>
      </c>
      <c r="E432" s="16" t="s">
        <v>235</v>
      </c>
      <c r="F432" s="2">
        <v>221</v>
      </c>
      <c r="G432" s="3" t="s">
        <v>237</v>
      </c>
      <c r="H432" s="17">
        <v>10832</v>
      </c>
      <c r="I432" s="17">
        <v>893</v>
      </c>
      <c r="J432" s="3"/>
      <c r="K432" s="17">
        <v>10708.25331834377</v>
      </c>
      <c r="L432" s="17">
        <v>14037.330852106155</v>
      </c>
    </row>
    <row r="433" spans="1:12" x14ac:dyDescent="0.25">
      <c r="A433" s="2">
        <v>466</v>
      </c>
      <c r="B433" s="2">
        <v>466774296</v>
      </c>
      <c r="C433" s="3" t="s">
        <v>232</v>
      </c>
      <c r="D433" s="2">
        <v>774</v>
      </c>
      <c r="E433" s="16" t="s">
        <v>235</v>
      </c>
      <c r="F433" s="2">
        <v>296</v>
      </c>
      <c r="G433" s="3" t="s">
        <v>238</v>
      </c>
      <c r="H433" s="17">
        <v>10220</v>
      </c>
      <c r="I433" s="17">
        <v>893</v>
      </c>
      <c r="J433" s="3"/>
      <c r="K433" s="17">
        <v>10832.793689963801</v>
      </c>
      <c r="L433" s="17">
        <v>13719.788218090773</v>
      </c>
    </row>
    <row r="434" spans="1:12" x14ac:dyDescent="0.25">
      <c r="A434" s="2">
        <v>466</v>
      </c>
      <c r="B434" s="2">
        <v>466774774</v>
      </c>
      <c r="C434" s="3" t="s">
        <v>232</v>
      </c>
      <c r="D434" s="2">
        <v>774</v>
      </c>
      <c r="E434" s="16" t="s">
        <v>235</v>
      </c>
      <c r="F434" s="2">
        <v>774</v>
      </c>
      <c r="G434" s="3" t="s">
        <v>235</v>
      </c>
      <c r="H434" s="17">
        <v>9973</v>
      </c>
      <c r="I434" s="17">
        <v>893</v>
      </c>
      <c r="J434" s="3"/>
      <c r="K434" s="17">
        <v>17667.146734390757</v>
      </c>
      <c r="L434" s="17">
        <v>21890.339278257288</v>
      </c>
    </row>
    <row r="435" spans="1:12" x14ac:dyDescent="0.25">
      <c r="A435" s="2">
        <v>469</v>
      </c>
      <c r="B435" s="2">
        <v>469035035</v>
      </c>
      <c r="C435" s="3" t="s">
        <v>239</v>
      </c>
      <c r="D435" s="2">
        <v>35</v>
      </c>
      <c r="E435" s="16" t="s">
        <v>22</v>
      </c>
      <c r="F435" s="2">
        <v>35</v>
      </c>
      <c r="G435" s="3" t="s">
        <v>22</v>
      </c>
      <c r="H435" s="17">
        <v>13079</v>
      </c>
      <c r="I435" s="17">
        <v>893</v>
      </c>
      <c r="J435" s="3"/>
      <c r="K435" s="17">
        <v>1270.3613046976843</v>
      </c>
      <c r="L435" s="17">
        <v>3864.859325490037</v>
      </c>
    </row>
    <row r="436" spans="1:12" x14ac:dyDescent="0.25">
      <c r="A436" s="2">
        <v>469</v>
      </c>
      <c r="B436" s="2">
        <v>469035057</v>
      </c>
      <c r="C436" s="3" t="s">
        <v>239</v>
      </c>
      <c r="D436" s="2">
        <v>35</v>
      </c>
      <c r="E436" s="16" t="s">
        <v>22</v>
      </c>
      <c r="F436" s="2">
        <v>57</v>
      </c>
      <c r="G436" s="3" t="s">
        <v>23</v>
      </c>
      <c r="H436" s="17">
        <v>13550</v>
      </c>
      <c r="I436" s="17">
        <v>893</v>
      </c>
      <c r="J436" s="3"/>
      <c r="K436" s="17">
        <v>0</v>
      </c>
      <c r="L436" s="17">
        <v>713.90350325089639</v>
      </c>
    </row>
    <row r="437" spans="1:12" x14ac:dyDescent="0.25">
      <c r="A437" s="2">
        <v>469</v>
      </c>
      <c r="B437" s="2">
        <v>469035093</v>
      </c>
      <c r="C437" s="3" t="s">
        <v>239</v>
      </c>
      <c r="D437" s="2">
        <v>35</v>
      </c>
      <c r="E437" s="16" t="s">
        <v>22</v>
      </c>
      <c r="F437" s="2">
        <v>93</v>
      </c>
      <c r="G437" s="3" t="s">
        <v>25</v>
      </c>
      <c r="H437" s="17">
        <v>10755</v>
      </c>
      <c r="I437" s="17">
        <v>893</v>
      </c>
      <c r="J437" s="3"/>
      <c r="K437" s="17">
        <v>0</v>
      </c>
      <c r="L437" s="17">
        <v>478.52399812691147</v>
      </c>
    </row>
    <row r="438" spans="1:12" x14ac:dyDescent="0.25">
      <c r="A438" s="2">
        <v>469</v>
      </c>
      <c r="B438" s="2">
        <v>469035243</v>
      </c>
      <c r="C438" s="3" t="s">
        <v>239</v>
      </c>
      <c r="D438" s="2">
        <v>35</v>
      </c>
      <c r="E438" s="16" t="s">
        <v>22</v>
      </c>
      <c r="F438" s="2">
        <v>243</v>
      </c>
      <c r="G438" s="3" t="s">
        <v>74</v>
      </c>
      <c r="H438" s="17">
        <v>15021</v>
      </c>
      <c r="I438" s="17">
        <v>893</v>
      </c>
      <c r="J438" s="3"/>
      <c r="K438" s="17">
        <v>2156.8018530467198</v>
      </c>
      <c r="L438" s="17">
        <v>3684.4196693185913</v>
      </c>
    </row>
    <row r="439" spans="1:12" x14ac:dyDescent="0.25">
      <c r="A439" s="2">
        <v>469</v>
      </c>
      <c r="B439" s="2">
        <v>469035244</v>
      </c>
      <c r="C439" s="3" t="s">
        <v>239</v>
      </c>
      <c r="D439" s="2">
        <v>35</v>
      </c>
      <c r="E439" s="16" t="s">
        <v>22</v>
      </c>
      <c r="F439" s="2">
        <v>244</v>
      </c>
      <c r="G439" s="3" t="s">
        <v>43</v>
      </c>
      <c r="H439" s="17">
        <v>8912</v>
      </c>
      <c r="I439" s="17">
        <v>893</v>
      </c>
      <c r="J439" s="3"/>
      <c r="K439" s="17">
        <v>653.07600482159978</v>
      </c>
      <c r="L439" s="17">
        <v>3099.2225689145562</v>
      </c>
    </row>
    <row r="440" spans="1:12" x14ac:dyDescent="0.25">
      <c r="A440" s="2">
        <v>470</v>
      </c>
      <c r="B440" s="2">
        <v>470165035</v>
      </c>
      <c r="C440" s="3" t="s">
        <v>240</v>
      </c>
      <c r="D440" s="2">
        <v>165</v>
      </c>
      <c r="E440" s="16" t="s">
        <v>28</v>
      </c>
      <c r="F440" s="2">
        <v>35</v>
      </c>
      <c r="G440" s="3" t="s">
        <v>22</v>
      </c>
      <c r="H440" s="17">
        <v>8976</v>
      </c>
      <c r="I440" s="17">
        <v>893</v>
      </c>
      <c r="J440" s="3"/>
      <c r="K440" s="17">
        <v>871.8375312307071</v>
      </c>
      <c r="L440" s="17">
        <v>2652.418174600396</v>
      </c>
    </row>
    <row r="441" spans="1:12" x14ac:dyDescent="0.25">
      <c r="A441" s="2">
        <v>470</v>
      </c>
      <c r="B441" s="2">
        <v>470165048</v>
      </c>
      <c r="C441" s="3" t="s">
        <v>240</v>
      </c>
      <c r="D441" s="2">
        <v>165</v>
      </c>
      <c r="E441" s="16" t="s">
        <v>28</v>
      </c>
      <c r="F441" s="2">
        <v>48</v>
      </c>
      <c r="G441" s="3" t="s">
        <v>152</v>
      </c>
      <c r="H441" s="17">
        <v>8618</v>
      </c>
      <c r="I441" s="17">
        <v>893</v>
      </c>
      <c r="J441" s="3"/>
      <c r="K441" s="17">
        <v>3319.3142113916147</v>
      </c>
      <c r="L441" s="17">
        <v>6788.4769759056562</v>
      </c>
    </row>
    <row r="442" spans="1:12" x14ac:dyDescent="0.25">
      <c r="A442" s="2">
        <v>470</v>
      </c>
      <c r="B442" s="2">
        <v>470165057</v>
      </c>
      <c r="C442" s="3" t="s">
        <v>240</v>
      </c>
      <c r="D442" s="2">
        <v>165</v>
      </c>
      <c r="E442" s="16" t="s">
        <v>28</v>
      </c>
      <c r="F442" s="2">
        <v>57</v>
      </c>
      <c r="G442" s="3" t="s">
        <v>23</v>
      </c>
      <c r="H442" s="17">
        <v>10571</v>
      </c>
      <c r="I442" s="17">
        <v>893</v>
      </c>
      <c r="J442" s="3"/>
      <c r="K442" s="17">
        <v>0</v>
      </c>
      <c r="L442" s="17">
        <v>556.95010574651133</v>
      </c>
    </row>
    <row r="443" spans="1:12" x14ac:dyDescent="0.25">
      <c r="A443" s="2">
        <v>470</v>
      </c>
      <c r="B443" s="2">
        <v>470165093</v>
      </c>
      <c r="C443" s="3" t="s">
        <v>240</v>
      </c>
      <c r="D443" s="2">
        <v>165</v>
      </c>
      <c r="E443" s="16" t="s">
        <v>28</v>
      </c>
      <c r="F443" s="2">
        <v>93</v>
      </c>
      <c r="G443" s="3" t="s">
        <v>25</v>
      </c>
      <c r="H443" s="17">
        <v>10653</v>
      </c>
      <c r="I443" s="17">
        <v>893</v>
      </c>
      <c r="J443" s="3"/>
      <c r="K443" s="17">
        <v>0</v>
      </c>
      <c r="L443" s="17">
        <v>473.98569521580612</v>
      </c>
    </row>
    <row r="444" spans="1:12" x14ac:dyDescent="0.25">
      <c r="A444" s="2">
        <v>470</v>
      </c>
      <c r="B444" s="2">
        <v>470165163</v>
      </c>
      <c r="C444" s="3" t="s">
        <v>240</v>
      </c>
      <c r="D444" s="2">
        <v>165</v>
      </c>
      <c r="E444" s="16" t="s">
        <v>28</v>
      </c>
      <c r="F444" s="2">
        <v>163</v>
      </c>
      <c r="G444" s="3" t="s">
        <v>27</v>
      </c>
      <c r="H444" s="17">
        <v>11413</v>
      </c>
      <c r="I444" s="17">
        <v>893</v>
      </c>
      <c r="J444" s="3"/>
      <c r="K444" s="17">
        <v>0</v>
      </c>
      <c r="L444" s="17">
        <v>724.70432942844673</v>
      </c>
    </row>
    <row r="445" spans="1:12" x14ac:dyDescent="0.25">
      <c r="A445" s="2">
        <v>470</v>
      </c>
      <c r="B445" s="2">
        <v>470165165</v>
      </c>
      <c r="C445" s="3" t="s">
        <v>240</v>
      </c>
      <c r="D445" s="2">
        <v>165</v>
      </c>
      <c r="E445" s="16" t="s">
        <v>28</v>
      </c>
      <c r="F445" s="2">
        <v>165</v>
      </c>
      <c r="G445" s="3" t="s">
        <v>28</v>
      </c>
      <c r="H445" s="17">
        <v>10279</v>
      </c>
      <c r="I445" s="17">
        <v>893</v>
      </c>
      <c r="J445" s="3"/>
      <c r="K445" s="17">
        <v>0</v>
      </c>
      <c r="L445" s="17">
        <v>840.53815061180285</v>
      </c>
    </row>
    <row r="446" spans="1:12" x14ac:dyDescent="0.25">
      <c r="A446" s="2">
        <v>470</v>
      </c>
      <c r="B446" s="2">
        <v>470165176</v>
      </c>
      <c r="C446" s="3" t="s">
        <v>240</v>
      </c>
      <c r="D446" s="2">
        <v>165</v>
      </c>
      <c r="E446" s="16" t="s">
        <v>28</v>
      </c>
      <c r="F446" s="2">
        <v>176</v>
      </c>
      <c r="G446" s="3" t="s">
        <v>29</v>
      </c>
      <c r="H446" s="17">
        <v>9893</v>
      </c>
      <c r="I446" s="17">
        <v>893</v>
      </c>
      <c r="J446" s="3"/>
      <c r="K446" s="17">
        <v>1266.226838387056</v>
      </c>
      <c r="L446" s="17">
        <v>3221.9394114707266</v>
      </c>
    </row>
    <row r="447" spans="1:12" x14ac:dyDescent="0.25">
      <c r="A447" s="2">
        <v>470</v>
      </c>
      <c r="B447" s="2">
        <v>470165178</v>
      </c>
      <c r="C447" s="3" t="s">
        <v>240</v>
      </c>
      <c r="D447" s="2">
        <v>165</v>
      </c>
      <c r="E447" s="16" t="s">
        <v>28</v>
      </c>
      <c r="F447" s="2">
        <v>178</v>
      </c>
      <c r="G447" s="3" t="s">
        <v>241</v>
      </c>
      <c r="H447" s="17">
        <v>9669</v>
      </c>
      <c r="I447" s="17">
        <v>893</v>
      </c>
      <c r="J447" s="3"/>
      <c r="K447" s="17">
        <v>3.633392066029046</v>
      </c>
      <c r="L447" s="17">
        <v>2230.7995611295664</v>
      </c>
    </row>
    <row r="448" spans="1:12" x14ac:dyDescent="0.25">
      <c r="A448" s="2">
        <v>470</v>
      </c>
      <c r="B448" s="2">
        <v>470165229</v>
      </c>
      <c r="C448" s="3" t="s">
        <v>240</v>
      </c>
      <c r="D448" s="2">
        <v>165</v>
      </c>
      <c r="E448" s="16" t="s">
        <v>28</v>
      </c>
      <c r="F448" s="2">
        <v>229</v>
      </c>
      <c r="G448" s="3" t="s">
        <v>113</v>
      </c>
      <c r="H448" s="17">
        <v>9888</v>
      </c>
      <c r="I448" s="17">
        <v>893</v>
      </c>
      <c r="J448" s="3"/>
      <c r="K448" s="17">
        <v>157.0941987307815</v>
      </c>
      <c r="L448" s="17">
        <v>1414.3527684952096</v>
      </c>
    </row>
    <row r="449" spans="1:12" x14ac:dyDescent="0.25">
      <c r="A449" s="2">
        <v>470</v>
      </c>
      <c r="B449" s="2">
        <v>470165246</v>
      </c>
      <c r="C449" s="3" t="s">
        <v>240</v>
      </c>
      <c r="D449" s="2">
        <v>165</v>
      </c>
      <c r="E449" s="16" t="s">
        <v>28</v>
      </c>
      <c r="F449" s="2">
        <v>246</v>
      </c>
      <c r="G449" s="3" t="s">
        <v>242</v>
      </c>
      <c r="H449" s="17">
        <v>10395</v>
      </c>
      <c r="I449" s="17">
        <v>893</v>
      </c>
      <c r="J449" s="3"/>
      <c r="K449" s="17">
        <v>1425.2903586477987</v>
      </c>
      <c r="L449" s="17">
        <v>2832.2440376851846</v>
      </c>
    </row>
    <row r="450" spans="1:12" x14ac:dyDescent="0.25">
      <c r="A450" s="2">
        <v>470</v>
      </c>
      <c r="B450" s="2">
        <v>470165248</v>
      </c>
      <c r="C450" s="3" t="s">
        <v>240</v>
      </c>
      <c r="D450" s="2">
        <v>165</v>
      </c>
      <c r="E450" s="16" t="s">
        <v>28</v>
      </c>
      <c r="F450" s="2">
        <v>248</v>
      </c>
      <c r="G450" s="3" t="s">
        <v>30</v>
      </c>
      <c r="H450" s="17">
        <v>10099</v>
      </c>
      <c r="I450" s="17">
        <v>893</v>
      </c>
      <c r="J450" s="3"/>
      <c r="K450" s="17">
        <v>0</v>
      </c>
      <c r="L450" s="17">
        <v>1095.6021721828547</v>
      </c>
    </row>
    <row r="451" spans="1:12" x14ac:dyDescent="0.25">
      <c r="A451" s="2">
        <v>470</v>
      </c>
      <c r="B451" s="2">
        <v>470165262</v>
      </c>
      <c r="C451" s="3" t="s">
        <v>240</v>
      </c>
      <c r="D451" s="2">
        <v>165</v>
      </c>
      <c r="E451" s="16" t="s">
        <v>28</v>
      </c>
      <c r="F451" s="2">
        <v>262</v>
      </c>
      <c r="G451" s="3" t="s">
        <v>31</v>
      </c>
      <c r="H451" s="17">
        <v>10039</v>
      </c>
      <c r="I451" s="17">
        <v>893</v>
      </c>
      <c r="J451" s="3"/>
      <c r="K451" s="17">
        <v>1273.8970805761201</v>
      </c>
      <c r="L451" s="17">
        <v>3739.4154925621697</v>
      </c>
    </row>
    <row r="452" spans="1:12" x14ac:dyDescent="0.25">
      <c r="A452" s="2">
        <v>470</v>
      </c>
      <c r="B452" s="2">
        <v>470165274</v>
      </c>
      <c r="C452" s="3" t="s">
        <v>240</v>
      </c>
      <c r="D452" s="2">
        <v>165</v>
      </c>
      <c r="E452" s="16" t="s">
        <v>28</v>
      </c>
      <c r="F452" s="2">
        <v>274</v>
      </c>
      <c r="G452" s="3" t="s">
        <v>81</v>
      </c>
      <c r="H452" s="17">
        <v>8976</v>
      </c>
      <c r="I452" s="17">
        <v>893</v>
      </c>
      <c r="J452" s="3"/>
      <c r="K452" s="17">
        <v>1984.9140753663505</v>
      </c>
      <c r="L452" s="17">
        <v>4127.2283350480775</v>
      </c>
    </row>
    <row r="453" spans="1:12" x14ac:dyDescent="0.25">
      <c r="A453" s="2">
        <v>470</v>
      </c>
      <c r="B453" s="2">
        <v>470165284</v>
      </c>
      <c r="C453" s="3" t="s">
        <v>240</v>
      </c>
      <c r="D453" s="2">
        <v>165</v>
      </c>
      <c r="E453" s="16" t="s">
        <v>28</v>
      </c>
      <c r="F453" s="2">
        <v>284</v>
      </c>
      <c r="G453" s="3" t="s">
        <v>163</v>
      </c>
      <c r="H453" s="17">
        <v>9432</v>
      </c>
      <c r="I453" s="17">
        <v>893</v>
      </c>
      <c r="J453" s="3"/>
      <c r="K453" s="17">
        <v>951.80824350464354</v>
      </c>
      <c r="L453" s="17">
        <v>3047.596903929234</v>
      </c>
    </row>
    <row r="454" spans="1:12" x14ac:dyDescent="0.25">
      <c r="A454" s="2">
        <v>470</v>
      </c>
      <c r="B454" s="2">
        <v>470165305</v>
      </c>
      <c r="C454" s="3" t="s">
        <v>240</v>
      </c>
      <c r="D454" s="2">
        <v>165</v>
      </c>
      <c r="E454" s="16" t="s">
        <v>28</v>
      </c>
      <c r="F454" s="2">
        <v>305</v>
      </c>
      <c r="G454" s="3" t="s">
        <v>75</v>
      </c>
      <c r="H454" s="17">
        <v>9588</v>
      </c>
      <c r="I454" s="17">
        <v>893</v>
      </c>
      <c r="J454" s="3"/>
      <c r="K454" s="17">
        <v>1029.7594097242418</v>
      </c>
      <c r="L454" s="17">
        <v>3111.4865282760111</v>
      </c>
    </row>
    <row r="455" spans="1:12" x14ac:dyDescent="0.25">
      <c r="A455" s="2">
        <v>470</v>
      </c>
      <c r="B455" s="2">
        <v>470165314</v>
      </c>
      <c r="C455" s="3" t="s">
        <v>240</v>
      </c>
      <c r="D455" s="2">
        <v>165</v>
      </c>
      <c r="E455" s="16" t="s">
        <v>28</v>
      </c>
      <c r="F455" s="2">
        <v>314</v>
      </c>
      <c r="G455" s="3" t="s">
        <v>46</v>
      </c>
      <c r="H455" s="17">
        <v>14503</v>
      </c>
      <c r="I455" s="17">
        <v>893</v>
      </c>
      <c r="J455" s="3"/>
      <c r="K455" s="17">
        <v>5969.3926092993497</v>
      </c>
      <c r="L455" s="17">
        <v>11502.958970834363</v>
      </c>
    </row>
    <row r="456" spans="1:12" x14ac:dyDescent="0.25">
      <c r="A456" s="2">
        <v>470</v>
      </c>
      <c r="B456" s="2">
        <v>470165342</v>
      </c>
      <c r="C456" s="3" t="s">
        <v>240</v>
      </c>
      <c r="D456" s="2">
        <v>165</v>
      </c>
      <c r="E456" s="16" t="s">
        <v>28</v>
      </c>
      <c r="F456" s="2">
        <v>342</v>
      </c>
      <c r="G456" s="3" t="s">
        <v>228</v>
      </c>
      <c r="H456" s="17">
        <v>9229</v>
      </c>
      <c r="I456" s="17">
        <v>893</v>
      </c>
      <c r="J456" s="3"/>
      <c r="K456" s="17">
        <v>1099.8801272038618</v>
      </c>
      <c r="L456" s="17">
        <v>5026.1360524355787</v>
      </c>
    </row>
    <row r="457" spans="1:12" x14ac:dyDescent="0.25">
      <c r="A457" s="2">
        <v>470</v>
      </c>
      <c r="B457" s="2">
        <v>470165344</v>
      </c>
      <c r="C457" s="3" t="s">
        <v>240</v>
      </c>
      <c r="D457" s="2">
        <v>165</v>
      </c>
      <c r="E457" s="16" t="s">
        <v>28</v>
      </c>
      <c r="F457" s="2">
        <v>344</v>
      </c>
      <c r="G457" s="3" t="s">
        <v>243</v>
      </c>
      <c r="H457" s="17">
        <v>8976</v>
      </c>
      <c r="I457" s="17">
        <v>893</v>
      </c>
      <c r="J457" s="3"/>
      <c r="K457" s="17">
        <v>2272.0139665768638</v>
      </c>
      <c r="L457" s="17">
        <v>2884.0633493933983</v>
      </c>
    </row>
    <row r="458" spans="1:12" x14ac:dyDescent="0.25">
      <c r="A458" s="2">
        <v>470</v>
      </c>
      <c r="B458" s="2">
        <v>470165347</v>
      </c>
      <c r="C458" s="3" t="s">
        <v>240</v>
      </c>
      <c r="D458" s="2">
        <v>165</v>
      </c>
      <c r="E458" s="16" t="s">
        <v>28</v>
      </c>
      <c r="F458" s="2">
        <v>347</v>
      </c>
      <c r="G458" s="3" t="s">
        <v>106</v>
      </c>
      <c r="H458" s="17">
        <v>12449</v>
      </c>
      <c r="I458" s="17">
        <v>893</v>
      </c>
      <c r="J458" s="3"/>
      <c r="K458" s="17">
        <v>3601.084983114155</v>
      </c>
      <c r="L458" s="17">
        <v>5235.1245324091287</v>
      </c>
    </row>
    <row r="459" spans="1:12" x14ac:dyDescent="0.25">
      <c r="A459" s="2">
        <v>474</v>
      </c>
      <c r="B459" s="2">
        <v>474097017</v>
      </c>
      <c r="C459" s="3" t="s">
        <v>244</v>
      </c>
      <c r="D459" s="2">
        <v>97</v>
      </c>
      <c r="E459" s="16" t="s">
        <v>245</v>
      </c>
      <c r="F459" s="2">
        <v>17</v>
      </c>
      <c r="G459" s="3" t="s">
        <v>177</v>
      </c>
      <c r="H459" s="17">
        <v>10102</v>
      </c>
      <c r="I459" s="17">
        <v>893</v>
      </c>
      <c r="J459" s="3"/>
      <c r="K459" s="17">
        <v>2127.0190795927156</v>
      </c>
      <c r="L459" s="17">
        <v>2754.79954523368</v>
      </c>
    </row>
    <row r="460" spans="1:12" x14ac:dyDescent="0.25">
      <c r="A460" s="2">
        <v>474</v>
      </c>
      <c r="B460" s="2">
        <v>474097057</v>
      </c>
      <c r="C460" s="3" t="s">
        <v>244</v>
      </c>
      <c r="D460" s="2">
        <v>97</v>
      </c>
      <c r="E460" s="16" t="s">
        <v>245</v>
      </c>
      <c r="F460" s="2">
        <v>57</v>
      </c>
      <c r="G460" s="3" t="s">
        <v>23</v>
      </c>
      <c r="H460" s="17">
        <v>14082</v>
      </c>
      <c r="I460" s="17">
        <v>893</v>
      </c>
      <c r="J460" s="3"/>
      <c r="K460" s="17">
        <v>0</v>
      </c>
      <c r="L460" s="17">
        <v>741.93277732687238</v>
      </c>
    </row>
    <row r="461" spans="1:12" x14ac:dyDescent="0.25">
      <c r="A461" s="2">
        <v>474</v>
      </c>
      <c r="B461" s="2">
        <v>474097064</v>
      </c>
      <c r="C461" s="3" t="s">
        <v>244</v>
      </c>
      <c r="D461" s="2">
        <v>97</v>
      </c>
      <c r="E461" s="16" t="s">
        <v>245</v>
      </c>
      <c r="F461" s="2">
        <v>64</v>
      </c>
      <c r="G461" s="3" t="s">
        <v>121</v>
      </c>
      <c r="H461" s="17">
        <v>8378</v>
      </c>
      <c r="I461" s="17">
        <v>893</v>
      </c>
      <c r="J461" s="3"/>
      <c r="K461" s="17">
        <v>67.99301355913849</v>
      </c>
      <c r="L461" s="17">
        <v>1083.9371930980469</v>
      </c>
    </row>
    <row r="462" spans="1:12" x14ac:dyDescent="0.25">
      <c r="A462" s="2">
        <v>474</v>
      </c>
      <c r="B462" s="2">
        <v>474097097</v>
      </c>
      <c r="C462" s="3" t="s">
        <v>244</v>
      </c>
      <c r="D462" s="2">
        <v>97</v>
      </c>
      <c r="E462" s="16" t="s">
        <v>245</v>
      </c>
      <c r="F462" s="2">
        <v>97</v>
      </c>
      <c r="G462" s="3" t="s">
        <v>245</v>
      </c>
      <c r="H462" s="17">
        <v>11547</v>
      </c>
      <c r="I462" s="17">
        <v>893</v>
      </c>
      <c r="J462" s="3"/>
      <c r="K462" s="17">
        <v>0</v>
      </c>
      <c r="L462" s="17">
        <v>449.09276417951878</v>
      </c>
    </row>
    <row r="463" spans="1:12" x14ac:dyDescent="0.25">
      <c r="A463" s="2">
        <v>474</v>
      </c>
      <c r="B463" s="2">
        <v>474097103</v>
      </c>
      <c r="C463" s="3" t="s">
        <v>244</v>
      </c>
      <c r="D463" s="2">
        <v>97</v>
      </c>
      <c r="E463" s="16" t="s">
        <v>245</v>
      </c>
      <c r="F463" s="2">
        <v>103</v>
      </c>
      <c r="G463" s="3" t="s">
        <v>246</v>
      </c>
      <c r="H463" s="17">
        <v>10591</v>
      </c>
      <c r="I463" s="17">
        <v>893</v>
      </c>
      <c r="J463" s="3"/>
      <c r="K463" s="17">
        <v>0</v>
      </c>
      <c r="L463" s="17">
        <v>388.73349877944747</v>
      </c>
    </row>
    <row r="464" spans="1:12" x14ac:dyDescent="0.25">
      <c r="A464" s="2">
        <v>474</v>
      </c>
      <c r="B464" s="2">
        <v>474097153</v>
      </c>
      <c r="C464" s="3" t="s">
        <v>244</v>
      </c>
      <c r="D464" s="2">
        <v>97</v>
      </c>
      <c r="E464" s="16" t="s">
        <v>245</v>
      </c>
      <c r="F464" s="2">
        <v>153</v>
      </c>
      <c r="G464" s="3" t="s">
        <v>124</v>
      </c>
      <c r="H464" s="17">
        <v>10602</v>
      </c>
      <c r="I464" s="17">
        <v>893</v>
      </c>
      <c r="J464" s="3"/>
      <c r="K464" s="17">
        <v>0.13233937619952485</v>
      </c>
      <c r="L464" s="17">
        <v>353.71412205921661</v>
      </c>
    </row>
    <row r="465" spans="1:12" x14ac:dyDescent="0.25">
      <c r="A465" s="2">
        <v>474</v>
      </c>
      <c r="B465" s="2">
        <v>474097162</v>
      </c>
      <c r="C465" s="3" t="s">
        <v>244</v>
      </c>
      <c r="D465" s="2">
        <v>97</v>
      </c>
      <c r="E465" s="16" t="s">
        <v>245</v>
      </c>
      <c r="F465" s="2">
        <v>162</v>
      </c>
      <c r="G465" s="3" t="s">
        <v>179</v>
      </c>
      <c r="H465" s="17">
        <v>9791</v>
      </c>
      <c r="I465" s="17">
        <v>893</v>
      </c>
      <c r="J465" s="3"/>
      <c r="K465" s="17">
        <v>1271.06134120762</v>
      </c>
      <c r="L465" s="17">
        <v>2601.0545157566557</v>
      </c>
    </row>
    <row r="466" spans="1:12" x14ac:dyDescent="0.25">
      <c r="A466" s="2">
        <v>474</v>
      </c>
      <c r="B466" s="2">
        <v>474097343</v>
      </c>
      <c r="C466" s="3" t="s">
        <v>244</v>
      </c>
      <c r="D466" s="2">
        <v>97</v>
      </c>
      <c r="E466" s="16" t="s">
        <v>245</v>
      </c>
      <c r="F466" s="2">
        <v>343</v>
      </c>
      <c r="G466" s="3" t="s">
        <v>247</v>
      </c>
      <c r="H466" s="17">
        <v>10536</v>
      </c>
      <c r="I466" s="17">
        <v>893</v>
      </c>
      <c r="J466" s="3"/>
      <c r="K466" s="17">
        <v>17.880528446657991</v>
      </c>
      <c r="L466" s="17">
        <v>1440.9865605911291</v>
      </c>
    </row>
    <row r="467" spans="1:12" x14ac:dyDescent="0.25">
      <c r="A467" s="2">
        <v>474</v>
      </c>
      <c r="B467" s="2">
        <v>474097600</v>
      </c>
      <c r="C467" s="3" t="s">
        <v>244</v>
      </c>
      <c r="D467" s="2">
        <v>97</v>
      </c>
      <c r="E467" s="16" t="s">
        <v>245</v>
      </c>
      <c r="F467" s="2">
        <v>600</v>
      </c>
      <c r="G467" s="3" t="s">
        <v>157</v>
      </c>
      <c r="H467" s="17">
        <v>8378</v>
      </c>
      <c r="I467" s="17">
        <v>893</v>
      </c>
      <c r="J467" s="3"/>
      <c r="K467" s="17">
        <v>2045.4579457725085</v>
      </c>
      <c r="L467" s="17">
        <v>3254.5618948039955</v>
      </c>
    </row>
    <row r="468" spans="1:12" x14ac:dyDescent="0.25">
      <c r="A468" s="2">
        <v>474</v>
      </c>
      <c r="B468" s="2">
        <v>474097610</v>
      </c>
      <c r="C468" s="3" t="s">
        <v>244</v>
      </c>
      <c r="D468" s="2">
        <v>97</v>
      </c>
      <c r="E468" s="16" t="s">
        <v>245</v>
      </c>
      <c r="F468" s="2">
        <v>610</v>
      </c>
      <c r="G468" s="3" t="s">
        <v>158</v>
      </c>
      <c r="H468" s="17">
        <v>10719</v>
      </c>
      <c r="I468" s="17">
        <v>893</v>
      </c>
      <c r="J468" s="3"/>
      <c r="K468" s="17">
        <v>895.82449242490111</v>
      </c>
      <c r="L468" s="17">
        <v>1547.6222850698123</v>
      </c>
    </row>
    <row r="469" spans="1:12" x14ac:dyDescent="0.25">
      <c r="A469" s="2">
        <v>474</v>
      </c>
      <c r="B469" s="2">
        <v>474097616</v>
      </c>
      <c r="C469" s="3" t="s">
        <v>244</v>
      </c>
      <c r="D469" s="2">
        <v>97</v>
      </c>
      <c r="E469" s="16" t="s">
        <v>245</v>
      </c>
      <c r="F469" s="2">
        <v>616</v>
      </c>
      <c r="G469" s="3" t="s">
        <v>133</v>
      </c>
      <c r="H469" s="17">
        <v>10102</v>
      </c>
      <c r="I469" s="17">
        <v>893</v>
      </c>
      <c r="J469" s="3"/>
      <c r="K469" s="17">
        <v>1139.1423778117241</v>
      </c>
      <c r="L469" s="17">
        <v>3202.7416471402685</v>
      </c>
    </row>
    <row r="470" spans="1:12" x14ac:dyDescent="0.25">
      <c r="A470" s="2">
        <v>474</v>
      </c>
      <c r="B470" s="2">
        <v>474097720</v>
      </c>
      <c r="C470" s="3" t="s">
        <v>244</v>
      </c>
      <c r="D470" s="2">
        <v>97</v>
      </c>
      <c r="E470" s="16" t="s">
        <v>245</v>
      </c>
      <c r="F470" s="2">
        <v>720</v>
      </c>
      <c r="G470" s="3" t="s">
        <v>60</v>
      </c>
      <c r="H470" s="17">
        <v>9918</v>
      </c>
      <c r="I470" s="17">
        <v>893</v>
      </c>
      <c r="J470" s="3"/>
      <c r="K470" s="17">
        <v>1072.1331052917085</v>
      </c>
      <c r="L470" s="17">
        <v>2784.1096058536205</v>
      </c>
    </row>
    <row r="471" spans="1:12" x14ac:dyDescent="0.25">
      <c r="A471" s="2">
        <v>474</v>
      </c>
      <c r="B471" s="2">
        <v>474097725</v>
      </c>
      <c r="C471" s="3" t="s">
        <v>244</v>
      </c>
      <c r="D471" s="2">
        <v>97</v>
      </c>
      <c r="E471" s="16" t="s">
        <v>245</v>
      </c>
      <c r="F471" s="2">
        <v>725</v>
      </c>
      <c r="G471" s="3" t="s">
        <v>136</v>
      </c>
      <c r="H471" s="17">
        <v>10102</v>
      </c>
      <c r="I471" s="17">
        <v>893</v>
      </c>
      <c r="J471" s="3"/>
      <c r="K471" s="17">
        <v>2250.7821957586002</v>
      </c>
      <c r="L471" s="17">
        <v>4440.8913813522977</v>
      </c>
    </row>
    <row r="472" spans="1:12" x14ac:dyDescent="0.25">
      <c r="A472" s="2">
        <v>474</v>
      </c>
      <c r="B472" s="2">
        <v>474097735</v>
      </c>
      <c r="C472" s="3" t="s">
        <v>244</v>
      </c>
      <c r="D472" s="2">
        <v>97</v>
      </c>
      <c r="E472" s="16" t="s">
        <v>245</v>
      </c>
      <c r="F472" s="2">
        <v>735</v>
      </c>
      <c r="G472" s="3" t="s">
        <v>138</v>
      </c>
      <c r="H472" s="17">
        <v>9842</v>
      </c>
      <c r="I472" s="17">
        <v>893</v>
      </c>
      <c r="J472" s="3"/>
      <c r="K472" s="17">
        <v>689.37086897877816</v>
      </c>
      <c r="L472" s="17">
        <v>3465.92133480351</v>
      </c>
    </row>
    <row r="473" spans="1:12" x14ac:dyDescent="0.25">
      <c r="A473" s="2">
        <v>474</v>
      </c>
      <c r="B473" s="2">
        <v>474097753</v>
      </c>
      <c r="C473" s="3" t="s">
        <v>244</v>
      </c>
      <c r="D473" s="2">
        <v>97</v>
      </c>
      <c r="E473" s="16" t="s">
        <v>245</v>
      </c>
      <c r="F473" s="2">
        <v>753</v>
      </c>
      <c r="G473" s="3" t="s">
        <v>248</v>
      </c>
      <c r="H473" s="17">
        <v>9839</v>
      </c>
      <c r="I473" s="17">
        <v>893</v>
      </c>
      <c r="J473" s="3"/>
      <c r="K473" s="17">
        <v>1258.1055691029087</v>
      </c>
      <c r="L473" s="17">
        <v>3080.130643250568</v>
      </c>
    </row>
    <row r="474" spans="1:12" x14ac:dyDescent="0.25">
      <c r="A474" s="2">
        <v>474</v>
      </c>
      <c r="B474" s="2">
        <v>474097775</v>
      </c>
      <c r="C474" s="3" t="s">
        <v>244</v>
      </c>
      <c r="D474" s="2">
        <v>97</v>
      </c>
      <c r="E474" s="16" t="s">
        <v>245</v>
      </c>
      <c r="F474" s="2">
        <v>775</v>
      </c>
      <c r="G474" s="3" t="s">
        <v>77</v>
      </c>
      <c r="H474" s="17">
        <v>9758</v>
      </c>
      <c r="I474" s="17">
        <v>893</v>
      </c>
      <c r="J474" s="3"/>
      <c r="K474" s="17">
        <v>752.84816604142907</v>
      </c>
      <c r="L474" s="17">
        <v>1763.7214730335381</v>
      </c>
    </row>
    <row r="475" spans="1:12" x14ac:dyDescent="0.25">
      <c r="A475" s="2">
        <v>478</v>
      </c>
      <c r="B475" s="2">
        <v>478352064</v>
      </c>
      <c r="C475" s="3" t="s">
        <v>249</v>
      </c>
      <c r="D475" s="2">
        <v>352</v>
      </c>
      <c r="E475" s="16" t="s">
        <v>198</v>
      </c>
      <c r="F475" s="2">
        <v>64</v>
      </c>
      <c r="G475" s="3" t="s">
        <v>121</v>
      </c>
      <c r="H475" s="17">
        <v>8968</v>
      </c>
      <c r="I475" s="17">
        <v>893</v>
      </c>
      <c r="J475" s="3"/>
      <c r="K475" s="17">
        <v>72.781253950626706</v>
      </c>
      <c r="L475" s="17">
        <v>1160.270798245796</v>
      </c>
    </row>
    <row r="476" spans="1:12" x14ac:dyDescent="0.25">
      <c r="A476" s="2">
        <v>478</v>
      </c>
      <c r="B476" s="2">
        <v>478352097</v>
      </c>
      <c r="C476" s="3" t="s">
        <v>249</v>
      </c>
      <c r="D476" s="2">
        <v>352</v>
      </c>
      <c r="E476" s="16" t="s">
        <v>198</v>
      </c>
      <c r="F476" s="2">
        <v>97</v>
      </c>
      <c r="G476" s="3" t="s">
        <v>245</v>
      </c>
      <c r="H476" s="17">
        <v>11249</v>
      </c>
      <c r="I476" s="17">
        <v>893</v>
      </c>
      <c r="J476" s="3"/>
      <c r="K476" s="17">
        <v>0</v>
      </c>
      <c r="L476" s="17">
        <v>437.50277165111402</v>
      </c>
    </row>
    <row r="477" spans="1:12" x14ac:dyDescent="0.25">
      <c r="A477" s="2">
        <v>478</v>
      </c>
      <c r="B477" s="2">
        <v>478352125</v>
      </c>
      <c r="C477" s="3" t="s">
        <v>249</v>
      </c>
      <c r="D477" s="2">
        <v>352</v>
      </c>
      <c r="E477" s="16" t="s">
        <v>198</v>
      </c>
      <c r="F477" s="2">
        <v>125</v>
      </c>
      <c r="G477" s="3" t="s">
        <v>154</v>
      </c>
      <c r="H477" s="17">
        <v>9510</v>
      </c>
      <c r="I477" s="17">
        <v>893</v>
      </c>
      <c r="J477" s="3"/>
      <c r="K477" s="17">
        <v>2355.8082325350842</v>
      </c>
      <c r="L477" s="17">
        <v>4826.6004070444105</v>
      </c>
    </row>
    <row r="478" spans="1:12" x14ac:dyDescent="0.25">
      <c r="A478" s="2">
        <v>478</v>
      </c>
      <c r="B478" s="2">
        <v>478352153</v>
      </c>
      <c r="C478" s="3" t="s">
        <v>249</v>
      </c>
      <c r="D478" s="2">
        <v>352</v>
      </c>
      <c r="E478" s="16" t="s">
        <v>198</v>
      </c>
      <c r="F478" s="2">
        <v>153</v>
      </c>
      <c r="G478" s="3" t="s">
        <v>124</v>
      </c>
      <c r="H478" s="17">
        <v>9892</v>
      </c>
      <c r="I478" s="17">
        <v>893</v>
      </c>
      <c r="J478" s="3"/>
      <c r="K478" s="17">
        <v>0.1234768071462895</v>
      </c>
      <c r="L478" s="17">
        <v>330.02641911052342</v>
      </c>
    </row>
    <row r="479" spans="1:12" x14ac:dyDescent="0.25">
      <c r="A479" s="2">
        <v>478</v>
      </c>
      <c r="B479" s="2">
        <v>478352158</v>
      </c>
      <c r="C479" s="3" t="s">
        <v>249</v>
      </c>
      <c r="D479" s="2">
        <v>352</v>
      </c>
      <c r="E479" s="16" t="s">
        <v>198</v>
      </c>
      <c r="F479" s="2">
        <v>158</v>
      </c>
      <c r="G479" s="3" t="s">
        <v>125</v>
      </c>
      <c r="H479" s="17">
        <v>9783</v>
      </c>
      <c r="I479" s="17">
        <v>893</v>
      </c>
      <c r="J479" s="3"/>
      <c r="K479" s="17">
        <v>2117.1208628189906</v>
      </c>
      <c r="L479" s="17">
        <v>4200.4616041052686</v>
      </c>
    </row>
    <row r="480" spans="1:12" x14ac:dyDescent="0.25">
      <c r="A480" s="2">
        <v>478</v>
      </c>
      <c r="B480" s="2">
        <v>478352162</v>
      </c>
      <c r="C480" s="3" t="s">
        <v>249</v>
      </c>
      <c r="D480" s="2">
        <v>352</v>
      </c>
      <c r="E480" s="16" t="s">
        <v>198</v>
      </c>
      <c r="F480" s="2">
        <v>162</v>
      </c>
      <c r="G480" s="3" t="s">
        <v>179</v>
      </c>
      <c r="H480" s="17">
        <v>9872</v>
      </c>
      <c r="I480" s="17">
        <v>893</v>
      </c>
      <c r="J480" s="3"/>
      <c r="K480" s="17">
        <v>1281.5767092637743</v>
      </c>
      <c r="L480" s="17">
        <v>2622.5727892503019</v>
      </c>
    </row>
    <row r="481" spans="1:12" x14ac:dyDescent="0.25">
      <c r="A481" s="2">
        <v>478</v>
      </c>
      <c r="B481" s="2">
        <v>478352170</v>
      </c>
      <c r="C481" s="3" t="s">
        <v>249</v>
      </c>
      <c r="D481" s="2">
        <v>352</v>
      </c>
      <c r="E481" s="16" t="s">
        <v>198</v>
      </c>
      <c r="F481" s="2">
        <v>170</v>
      </c>
      <c r="G481" s="3" t="s">
        <v>87</v>
      </c>
      <c r="H481" s="17">
        <v>8392</v>
      </c>
      <c r="I481" s="17">
        <v>893</v>
      </c>
      <c r="J481" s="3"/>
      <c r="K481" s="17">
        <v>1810.4129031284956</v>
      </c>
      <c r="L481" s="17">
        <v>3088.3745291171072</v>
      </c>
    </row>
    <row r="482" spans="1:12" x14ac:dyDescent="0.25">
      <c r="A482" s="2">
        <v>478</v>
      </c>
      <c r="B482" s="2">
        <v>478352174</v>
      </c>
      <c r="C482" s="3" t="s">
        <v>249</v>
      </c>
      <c r="D482" s="2">
        <v>352</v>
      </c>
      <c r="E482" s="16" t="s">
        <v>198</v>
      </c>
      <c r="F482" s="2">
        <v>174</v>
      </c>
      <c r="G482" s="3" t="s">
        <v>126</v>
      </c>
      <c r="H482" s="17">
        <v>9774</v>
      </c>
      <c r="I482" s="17">
        <v>893</v>
      </c>
      <c r="J482" s="3"/>
      <c r="K482" s="17">
        <v>2294.417158590597</v>
      </c>
      <c r="L482" s="17">
        <v>3986.4901429825459</v>
      </c>
    </row>
    <row r="483" spans="1:12" x14ac:dyDescent="0.25">
      <c r="A483" s="2">
        <v>478</v>
      </c>
      <c r="B483" s="2">
        <v>478352271</v>
      </c>
      <c r="C483" s="3" t="s">
        <v>249</v>
      </c>
      <c r="D483" s="2">
        <v>352</v>
      </c>
      <c r="E483" s="16" t="s">
        <v>198</v>
      </c>
      <c r="F483" s="2">
        <v>271</v>
      </c>
      <c r="G483" s="3" t="s">
        <v>129</v>
      </c>
      <c r="H483" s="17">
        <v>10119</v>
      </c>
      <c r="I483" s="17">
        <v>893</v>
      </c>
      <c r="J483" s="3"/>
      <c r="K483" s="17">
        <v>656.66625927984569</v>
      </c>
      <c r="L483" s="17">
        <v>2809.7410569913773</v>
      </c>
    </row>
    <row r="484" spans="1:12" x14ac:dyDescent="0.25">
      <c r="A484" s="2">
        <v>478</v>
      </c>
      <c r="B484" s="2">
        <v>478352288</v>
      </c>
      <c r="C484" s="3" t="s">
        <v>249</v>
      </c>
      <c r="D484" s="2">
        <v>352</v>
      </c>
      <c r="E484" s="16" t="s">
        <v>198</v>
      </c>
      <c r="F484" s="2">
        <v>288</v>
      </c>
      <c r="G484" s="3" t="s">
        <v>91</v>
      </c>
      <c r="H484" s="17">
        <v>8392</v>
      </c>
      <c r="I484" s="17">
        <v>893</v>
      </c>
      <c r="J484" s="3"/>
      <c r="K484" s="17">
        <v>2248.5972630460456</v>
      </c>
      <c r="L484" s="17">
        <v>4732.8137513691581</v>
      </c>
    </row>
    <row r="485" spans="1:12" x14ac:dyDescent="0.25">
      <c r="A485" s="2">
        <v>478</v>
      </c>
      <c r="B485" s="2">
        <v>478352326</v>
      </c>
      <c r="C485" s="3" t="s">
        <v>249</v>
      </c>
      <c r="D485" s="2">
        <v>352</v>
      </c>
      <c r="E485" s="16" t="s">
        <v>198</v>
      </c>
      <c r="F485" s="2">
        <v>326</v>
      </c>
      <c r="G485" s="3" t="s">
        <v>156</v>
      </c>
      <c r="H485" s="17">
        <v>8737</v>
      </c>
      <c r="I485" s="17">
        <v>893</v>
      </c>
      <c r="J485" s="3"/>
      <c r="K485" s="17">
        <v>937.23018787627734</v>
      </c>
      <c r="L485" s="17">
        <v>3079.6090501744948</v>
      </c>
    </row>
    <row r="486" spans="1:12" x14ac:dyDescent="0.25">
      <c r="A486" s="2">
        <v>478</v>
      </c>
      <c r="B486" s="2">
        <v>478352348</v>
      </c>
      <c r="C486" s="3" t="s">
        <v>249</v>
      </c>
      <c r="D486" s="2">
        <v>352</v>
      </c>
      <c r="E486" s="16" t="s">
        <v>198</v>
      </c>
      <c r="F486" s="2">
        <v>348</v>
      </c>
      <c r="G486" s="3" t="s">
        <v>132</v>
      </c>
      <c r="H486" s="17">
        <v>10043</v>
      </c>
      <c r="I486" s="17">
        <v>893</v>
      </c>
      <c r="J486" s="3"/>
      <c r="K486" s="17">
        <v>0</v>
      </c>
      <c r="L486" s="17">
        <v>144.53638174071057</v>
      </c>
    </row>
    <row r="487" spans="1:12" x14ac:dyDescent="0.25">
      <c r="A487" s="2">
        <v>478</v>
      </c>
      <c r="B487" s="2">
        <v>478352352</v>
      </c>
      <c r="C487" s="3" t="s">
        <v>249</v>
      </c>
      <c r="D487" s="2">
        <v>352</v>
      </c>
      <c r="E487" s="16" t="s">
        <v>198</v>
      </c>
      <c r="F487" s="2">
        <v>352</v>
      </c>
      <c r="G487" s="3" t="s">
        <v>198</v>
      </c>
      <c r="H487" s="17">
        <v>9083</v>
      </c>
      <c r="I487" s="17">
        <v>893</v>
      </c>
      <c r="J487" s="3"/>
      <c r="K487" s="17">
        <v>0</v>
      </c>
      <c r="L487" s="17">
        <v>2989.2989303277318</v>
      </c>
    </row>
    <row r="488" spans="1:12" x14ac:dyDescent="0.25">
      <c r="A488" s="2">
        <v>478</v>
      </c>
      <c r="B488" s="2">
        <v>478352600</v>
      </c>
      <c r="C488" s="3" t="s">
        <v>249</v>
      </c>
      <c r="D488" s="2">
        <v>352</v>
      </c>
      <c r="E488" s="16" t="s">
        <v>198</v>
      </c>
      <c r="F488" s="2">
        <v>600</v>
      </c>
      <c r="G488" s="3" t="s">
        <v>157</v>
      </c>
      <c r="H488" s="17">
        <v>9991</v>
      </c>
      <c r="I488" s="17">
        <v>893</v>
      </c>
      <c r="J488" s="3"/>
      <c r="K488" s="17">
        <v>2439.265974721071</v>
      </c>
      <c r="L488" s="17">
        <v>3881.1563488883639</v>
      </c>
    </row>
    <row r="489" spans="1:12" x14ac:dyDescent="0.25">
      <c r="A489" s="2">
        <v>478</v>
      </c>
      <c r="B489" s="2">
        <v>478352610</v>
      </c>
      <c r="C489" s="3" t="s">
        <v>249</v>
      </c>
      <c r="D489" s="2">
        <v>352</v>
      </c>
      <c r="E489" s="16" t="s">
        <v>198</v>
      </c>
      <c r="F489" s="2">
        <v>610</v>
      </c>
      <c r="G489" s="3" t="s">
        <v>158</v>
      </c>
      <c r="H489" s="17">
        <v>9256</v>
      </c>
      <c r="I489" s="17">
        <v>893</v>
      </c>
      <c r="J489" s="3"/>
      <c r="K489" s="17">
        <v>773.55644200810639</v>
      </c>
      <c r="L489" s="17">
        <v>1336.3925618626909</v>
      </c>
    </row>
    <row r="490" spans="1:12" x14ac:dyDescent="0.25">
      <c r="A490" s="2">
        <v>478</v>
      </c>
      <c r="B490" s="2">
        <v>478352616</v>
      </c>
      <c r="C490" s="3" t="s">
        <v>249</v>
      </c>
      <c r="D490" s="2">
        <v>352</v>
      </c>
      <c r="E490" s="16" t="s">
        <v>198</v>
      </c>
      <c r="F490" s="2">
        <v>616</v>
      </c>
      <c r="G490" s="3" t="s">
        <v>133</v>
      </c>
      <c r="H490" s="17">
        <v>9858</v>
      </c>
      <c r="I490" s="17">
        <v>893</v>
      </c>
      <c r="J490" s="3"/>
      <c r="K490" s="17">
        <v>1111.6279509471369</v>
      </c>
      <c r="L490" s="17">
        <v>3125.3838009808715</v>
      </c>
    </row>
    <row r="491" spans="1:12" x14ac:dyDescent="0.25">
      <c r="A491" s="2">
        <v>478</v>
      </c>
      <c r="B491" s="2">
        <v>478352620</v>
      </c>
      <c r="C491" s="3" t="s">
        <v>249</v>
      </c>
      <c r="D491" s="2">
        <v>352</v>
      </c>
      <c r="E491" s="16" t="s">
        <v>198</v>
      </c>
      <c r="F491" s="2">
        <v>620</v>
      </c>
      <c r="G491" s="3" t="s">
        <v>134</v>
      </c>
      <c r="H491" s="17">
        <v>9543</v>
      </c>
      <c r="I491" s="17">
        <v>893</v>
      </c>
      <c r="J491" s="3"/>
      <c r="K491" s="17">
        <v>3805.8338035353299</v>
      </c>
      <c r="L491" s="17">
        <v>5131.1164829621739</v>
      </c>
    </row>
    <row r="492" spans="1:12" x14ac:dyDescent="0.25">
      <c r="A492" s="2">
        <v>478</v>
      </c>
      <c r="B492" s="2">
        <v>478352640</v>
      </c>
      <c r="C492" s="3" t="s">
        <v>249</v>
      </c>
      <c r="D492" s="2">
        <v>352</v>
      </c>
      <c r="E492" s="16" t="s">
        <v>198</v>
      </c>
      <c r="F492" s="2">
        <v>640</v>
      </c>
      <c r="G492" s="3" t="s">
        <v>250</v>
      </c>
      <c r="H492" s="17">
        <v>10119</v>
      </c>
      <c r="I492" s="17">
        <v>893</v>
      </c>
      <c r="J492" s="3"/>
      <c r="K492" s="17">
        <v>4518.8177767956186</v>
      </c>
      <c r="L492" s="17">
        <v>7067.7404449222704</v>
      </c>
    </row>
    <row r="493" spans="1:12" x14ac:dyDescent="0.25">
      <c r="A493" s="2">
        <v>478</v>
      </c>
      <c r="B493" s="2">
        <v>478352673</v>
      </c>
      <c r="C493" s="3" t="s">
        <v>249</v>
      </c>
      <c r="D493" s="2">
        <v>352</v>
      </c>
      <c r="E493" s="16" t="s">
        <v>198</v>
      </c>
      <c r="F493" s="2">
        <v>673</v>
      </c>
      <c r="G493" s="3" t="s">
        <v>159</v>
      </c>
      <c r="H493" s="17">
        <v>9607</v>
      </c>
      <c r="I493" s="17">
        <v>893</v>
      </c>
      <c r="J493" s="3"/>
      <c r="K493" s="17">
        <v>1850.8971854511565</v>
      </c>
      <c r="L493" s="17">
        <v>4541.1158044871881</v>
      </c>
    </row>
    <row r="494" spans="1:12" x14ac:dyDescent="0.25">
      <c r="A494" s="2">
        <v>478</v>
      </c>
      <c r="B494" s="2">
        <v>478352720</v>
      </c>
      <c r="C494" s="3" t="s">
        <v>249</v>
      </c>
      <c r="D494" s="2">
        <v>352</v>
      </c>
      <c r="E494" s="16" t="s">
        <v>198</v>
      </c>
      <c r="F494" s="2">
        <v>720</v>
      </c>
      <c r="G494" s="3" t="s">
        <v>60</v>
      </c>
      <c r="H494" s="17">
        <v>9687</v>
      </c>
      <c r="I494" s="17">
        <v>893</v>
      </c>
      <c r="J494" s="3"/>
      <c r="K494" s="17">
        <v>1047.1620680541218</v>
      </c>
      <c r="L494" s="17">
        <v>2719.2649477620507</v>
      </c>
    </row>
    <row r="495" spans="1:12" x14ac:dyDescent="0.25">
      <c r="A495" s="2">
        <v>478</v>
      </c>
      <c r="B495" s="2">
        <v>478352725</v>
      </c>
      <c r="C495" s="3" t="s">
        <v>249</v>
      </c>
      <c r="D495" s="2">
        <v>352</v>
      </c>
      <c r="E495" s="16" t="s">
        <v>198</v>
      </c>
      <c r="F495" s="2">
        <v>725</v>
      </c>
      <c r="G495" s="3" t="s">
        <v>136</v>
      </c>
      <c r="H495" s="17">
        <v>9826</v>
      </c>
      <c r="I495" s="17">
        <v>893</v>
      </c>
      <c r="J495" s="3"/>
      <c r="K495" s="17">
        <v>2189.2878494876277</v>
      </c>
      <c r="L495" s="17">
        <v>4319.5603556887418</v>
      </c>
    </row>
    <row r="496" spans="1:12" x14ac:dyDescent="0.25">
      <c r="A496" s="2">
        <v>478</v>
      </c>
      <c r="B496" s="2">
        <v>478352730</v>
      </c>
      <c r="C496" s="3" t="s">
        <v>249</v>
      </c>
      <c r="D496" s="2">
        <v>352</v>
      </c>
      <c r="E496" s="16" t="s">
        <v>198</v>
      </c>
      <c r="F496" s="2">
        <v>730</v>
      </c>
      <c r="G496" s="3" t="s">
        <v>137</v>
      </c>
      <c r="H496" s="17">
        <v>10119</v>
      </c>
      <c r="I496" s="17">
        <v>893</v>
      </c>
      <c r="J496" s="3"/>
      <c r="K496" s="17">
        <v>1947.2615140614653</v>
      </c>
      <c r="L496" s="17">
        <v>3027.2122329601516</v>
      </c>
    </row>
    <row r="497" spans="1:12" x14ac:dyDescent="0.25">
      <c r="A497" s="2">
        <v>478</v>
      </c>
      <c r="B497" s="2">
        <v>478352735</v>
      </c>
      <c r="C497" s="3" t="s">
        <v>249</v>
      </c>
      <c r="D497" s="2">
        <v>352</v>
      </c>
      <c r="E497" s="16" t="s">
        <v>198</v>
      </c>
      <c r="F497" s="2">
        <v>735</v>
      </c>
      <c r="G497" s="3" t="s">
        <v>138</v>
      </c>
      <c r="H497" s="17">
        <v>9793</v>
      </c>
      <c r="I497" s="17">
        <v>893</v>
      </c>
      <c r="J497" s="3"/>
      <c r="K497" s="17">
        <v>685.93872382739028</v>
      </c>
      <c r="L497" s="17">
        <v>3448.6656809317992</v>
      </c>
    </row>
    <row r="498" spans="1:12" x14ac:dyDescent="0.25">
      <c r="A498" s="2">
        <v>478</v>
      </c>
      <c r="B498" s="2">
        <v>478352753</v>
      </c>
      <c r="C498" s="3" t="s">
        <v>249</v>
      </c>
      <c r="D498" s="2">
        <v>352</v>
      </c>
      <c r="E498" s="16" t="s">
        <v>198</v>
      </c>
      <c r="F498" s="2">
        <v>753</v>
      </c>
      <c r="G498" s="3" t="s">
        <v>248</v>
      </c>
      <c r="H498" s="17">
        <v>10737</v>
      </c>
      <c r="I498" s="17">
        <v>893</v>
      </c>
      <c r="J498" s="3"/>
      <c r="K498" s="17">
        <v>1372.9321572779681</v>
      </c>
      <c r="L498" s="17">
        <v>3361.2524358757346</v>
      </c>
    </row>
    <row r="499" spans="1:12" x14ac:dyDescent="0.25">
      <c r="A499" s="2">
        <v>478</v>
      </c>
      <c r="B499" s="2">
        <v>478352775</v>
      </c>
      <c r="C499" s="3" t="s">
        <v>249</v>
      </c>
      <c r="D499" s="2">
        <v>352</v>
      </c>
      <c r="E499" s="16" t="s">
        <v>198</v>
      </c>
      <c r="F499" s="2">
        <v>775</v>
      </c>
      <c r="G499" s="3" t="s">
        <v>77</v>
      </c>
      <c r="H499" s="17">
        <v>9297</v>
      </c>
      <c r="I499" s="17">
        <v>893</v>
      </c>
      <c r="J499" s="3"/>
      <c r="K499" s="17">
        <v>717.28114364492285</v>
      </c>
      <c r="L499" s="17">
        <v>1680.3974723091633</v>
      </c>
    </row>
    <row r="500" spans="1:12" x14ac:dyDescent="0.25">
      <c r="A500" s="2">
        <v>479</v>
      </c>
      <c r="B500" s="2">
        <v>479278005</v>
      </c>
      <c r="C500" s="3" t="s">
        <v>251</v>
      </c>
      <c r="D500" s="2">
        <v>278</v>
      </c>
      <c r="E500" s="16" t="s">
        <v>212</v>
      </c>
      <c r="F500" s="2">
        <v>5</v>
      </c>
      <c r="G500" s="3" t="s">
        <v>219</v>
      </c>
      <c r="H500" s="17">
        <v>11015</v>
      </c>
      <c r="I500" s="17">
        <v>893</v>
      </c>
      <c r="J500" s="3"/>
      <c r="K500" s="17">
        <v>1801.9638827094695</v>
      </c>
      <c r="L500" s="17">
        <v>4308.7334751006947</v>
      </c>
    </row>
    <row r="501" spans="1:12" x14ac:dyDescent="0.25">
      <c r="A501" s="2">
        <v>479</v>
      </c>
      <c r="B501" s="2">
        <v>479278024</v>
      </c>
      <c r="C501" s="3" t="s">
        <v>251</v>
      </c>
      <c r="D501" s="2">
        <v>278</v>
      </c>
      <c r="E501" s="16" t="s">
        <v>212</v>
      </c>
      <c r="F501" s="2">
        <v>24</v>
      </c>
      <c r="G501" s="3" t="s">
        <v>252</v>
      </c>
      <c r="H501" s="17">
        <v>10002</v>
      </c>
      <c r="I501" s="17">
        <v>893</v>
      </c>
      <c r="J501" s="3"/>
      <c r="K501" s="17">
        <v>598.18173418967854</v>
      </c>
      <c r="L501" s="17">
        <v>2198.1802839448465</v>
      </c>
    </row>
    <row r="502" spans="1:12" x14ac:dyDescent="0.25">
      <c r="A502" s="2">
        <v>479</v>
      </c>
      <c r="B502" s="2">
        <v>479278061</v>
      </c>
      <c r="C502" s="3" t="s">
        <v>251</v>
      </c>
      <c r="D502" s="2">
        <v>278</v>
      </c>
      <c r="E502" s="16" t="s">
        <v>212</v>
      </c>
      <c r="F502" s="2">
        <v>61</v>
      </c>
      <c r="G502" s="3" t="s">
        <v>170</v>
      </c>
      <c r="H502" s="17">
        <v>11600</v>
      </c>
      <c r="I502" s="17">
        <v>893</v>
      </c>
      <c r="J502" s="3"/>
      <c r="K502" s="17">
        <v>0</v>
      </c>
      <c r="L502" s="17">
        <v>551.61691018129932</v>
      </c>
    </row>
    <row r="503" spans="1:12" x14ac:dyDescent="0.25">
      <c r="A503" s="2">
        <v>479</v>
      </c>
      <c r="B503" s="2">
        <v>479278086</v>
      </c>
      <c r="C503" s="3" t="s">
        <v>251</v>
      </c>
      <c r="D503" s="2">
        <v>278</v>
      </c>
      <c r="E503" s="16" t="s">
        <v>212</v>
      </c>
      <c r="F503" s="2">
        <v>86</v>
      </c>
      <c r="G503" s="3" t="s">
        <v>207</v>
      </c>
      <c r="H503" s="17">
        <v>10333</v>
      </c>
      <c r="I503" s="17">
        <v>893</v>
      </c>
      <c r="J503" s="3"/>
      <c r="K503" s="17">
        <v>785.0250673122955</v>
      </c>
      <c r="L503" s="17">
        <v>1480.0760743614392</v>
      </c>
    </row>
    <row r="504" spans="1:12" x14ac:dyDescent="0.25">
      <c r="A504" s="2">
        <v>479</v>
      </c>
      <c r="B504" s="2">
        <v>479278087</v>
      </c>
      <c r="C504" s="3" t="s">
        <v>251</v>
      </c>
      <c r="D504" s="2">
        <v>278</v>
      </c>
      <c r="E504" s="16" t="s">
        <v>212</v>
      </c>
      <c r="F504" s="2">
        <v>87</v>
      </c>
      <c r="G504" s="3" t="s">
        <v>171</v>
      </c>
      <c r="H504" s="17">
        <v>10185</v>
      </c>
      <c r="I504" s="17">
        <v>893</v>
      </c>
      <c r="J504" s="3"/>
      <c r="K504" s="17">
        <v>1308.1231102333386</v>
      </c>
      <c r="L504" s="17">
        <v>3768.8505714790954</v>
      </c>
    </row>
    <row r="505" spans="1:12" x14ac:dyDescent="0.25">
      <c r="A505" s="2">
        <v>479</v>
      </c>
      <c r="B505" s="2">
        <v>479278111</v>
      </c>
      <c r="C505" s="3" t="s">
        <v>251</v>
      </c>
      <c r="D505" s="2">
        <v>278</v>
      </c>
      <c r="E505" s="16" t="s">
        <v>212</v>
      </c>
      <c r="F505" s="2">
        <v>111</v>
      </c>
      <c r="G505" s="3" t="s">
        <v>253</v>
      </c>
      <c r="H505" s="17">
        <v>10616</v>
      </c>
      <c r="I505" s="17">
        <v>893</v>
      </c>
      <c r="J505" s="3"/>
      <c r="K505" s="17">
        <v>267.48511332529415</v>
      </c>
      <c r="L505" s="17">
        <v>4474.8076752022698</v>
      </c>
    </row>
    <row r="506" spans="1:12" x14ac:dyDescent="0.25">
      <c r="A506" s="2">
        <v>479</v>
      </c>
      <c r="B506" s="2">
        <v>479278114</v>
      </c>
      <c r="C506" s="3" t="s">
        <v>251</v>
      </c>
      <c r="D506" s="2">
        <v>278</v>
      </c>
      <c r="E506" s="16" t="s">
        <v>212</v>
      </c>
      <c r="F506" s="2">
        <v>114</v>
      </c>
      <c r="G506" s="3" t="s">
        <v>51</v>
      </c>
      <c r="H506" s="17">
        <v>10674</v>
      </c>
      <c r="I506" s="17">
        <v>893</v>
      </c>
      <c r="J506" s="3"/>
      <c r="K506" s="17">
        <v>1415.1789027521918</v>
      </c>
      <c r="L506" s="17">
        <v>2688.7980246208117</v>
      </c>
    </row>
    <row r="507" spans="1:12" x14ac:dyDescent="0.25">
      <c r="A507" s="2">
        <v>479</v>
      </c>
      <c r="B507" s="2">
        <v>479278117</v>
      </c>
      <c r="C507" s="3" t="s">
        <v>251</v>
      </c>
      <c r="D507" s="2">
        <v>278</v>
      </c>
      <c r="E507" s="16" t="s">
        <v>212</v>
      </c>
      <c r="F507" s="2">
        <v>117</v>
      </c>
      <c r="G507" s="3" t="s">
        <v>53</v>
      </c>
      <c r="H507" s="17">
        <v>9743</v>
      </c>
      <c r="I507" s="17">
        <v>893</v>
      </c>
      <c r="J507" s="3"/>
      <c r="K507" s="17">
        <v>1040.8260621024419</v>
      </c>
      <c r="L507" s="17">
        <v>4249.5071731017215</v>
      </c>
    </row>
    <row r="508" spans="1:12" x14ac:dyDescent="0.25">
      <c r="A508" s="2">
        <v>479</v>
      </c>
      <c r="B508" s="2">
        <v>479278137</v>
      </c>
      <c r="C508" s="3" t="s">
        <v>251</v>
      </c>
      <c r="D508" s="2">
        <v>278</v>
      </c>
      <c r="E508" s="16" t="s">
        <v>212</v>
      </c>
      <c r="F508" s="2">
        <v>137</v>
      </c>
      <c r="G508" s="3" t="s">
        <v>210</v>
      </c>
      <c r="H508" s="17">
        <v>11448</v>
      </c>
      <c r="I508" s="17">
        <v>893</v>
      </c>
      <c r="J508" s="3"/>
      <c r="K508" s="17">
        <v>5.9053536642750259E-3</v>
      </c>
      <c r="L508" s="17">
        <v>784.39057779745963</v>
      </c>
    </row>
    <row r="509" spans="1:12" x14ac:dyDescent="0.25">
      <c r="A509" s="2">
        <v>479</v>
      </c>
      <c r="B509" s="2">
        <v>479278159</v>
      </c>
      <c r="C509" s="3" t="s">
        <v>251</v>
      </c>
      <c r="D509" s="2">
        <v>278</v>
      </c>
      <c r="E509" s="16" t="s">
        <v>212</v>
      </c>
      <c r="F509" s="2">
        <v>159</v>
      </c>
      <c r="G509" s="3" t="s">
        <v>172</v>
      </c>
      <c r="H509" s="17">
        <v>9240</v>
      </c>
      <c r="I509" s="17">
        <v>893</v>
      </c>
      <c r="J509" s="3"/>
      <c r="K509" s="17">
        <v>2140.1711175747696</v>
      </c>
      <c r="L509" s="17">
        <v>4384.9356691267949</v>
      </c>
    </row>
    <row r="510" spans="1:12" x14ac:dyDescent="0.25">
      <c r="A510" s="2">
        <v>479</v>
      </c>
      <c r="B510" s="2">
        <v>479278161</v>
      </c>
      <c r="C510" s="3" t="s">
        <v>251</v>
      </c>
      <c r="D510" s="2">
        <v>278</v>
      </c>
      <c r="E510" s="16" t="s">
        <v>212</v>
      </c>
      <c r="F510" s="2">
        <v>161</v>
      </c>
      <c r="G510" s="3" t="s">
        <v>173</v>
      </c>
      <c r="H510" s="17">
        <v>9758</v>
      </c>
      <c r="I510" s="17">
        <v>893</v>
      </c>
      <c r="J510" s="3"/>
      <c r="K510" s="17">
        <v>1015.053179785129</v>
      </c>
      <c r="L510" s="17">
        <v>3670.9817066985815</v>
      </c>
    </row>
    <row r="511" spans="1:12" x14ac:dyDescent="0.25">
      <c r="A511" s="2">
        <v>479</v>
      </c>
      <c r="B511" s="2">
        <v>479278191</v>
      </c>
      <c r="C511" s="3" t="s">
        <v>251</v>
      </c>
      <c r="D511" s="2">
        <v>278</v>
      </c>
      <c r="E511" s="16" t="s">
        <v>212</v>
      </c>
      <c r="F511" s="2">
        <v>191</v>
      </c>
      <c r="G511" s="3" t="s">
        <v>254</v>
      </c>
      <c r="H511" s="17">
        <v>8953</v>
      </c>
      <c r="I511" s="17">
        <v>893</v>
      </c>
      <c r="J511" s="3"/>
      <c r="K511" s="17">
        <v>197.2172818147701</v>
      </c>
      <c r="L511" s="17">
        <v>2694.9143613872311</v>
      </c>
    </row>
    <row r="512" spans="1:12" x14ac:dyDescent="0.25">
      <c r="A512" s="2">
        <v>479</v>
      </c>
      <c r="B512" s="2">
        <v>479278210</v>
      </c>
      <c r="C512" s="3" t="s">
        <v>251</v>
      </c>
      <c r="D512" s="2">
        <v>278</v>
      </c>
      <c r="E512" s="16" t="s">
        <v>212</v>
      </c>
      <c r="F512" s="2">
        <v>210</v>
      </c>
      <c r="G512" s="3" t="s">
        <v>54</v>
      </c>
      <c r="H512" s="17">
        <v>10212</v>
      </c>
      <c r="I512" s="17">
        <v>893</v>
      </c>
      <c r="J512" s="3"/>
      <c r="K512" s="17">
        <v>1075.22412629071</v>
      </c>
      <c r="L512" s="17">
        <v>3279.5302156821526</v>
      </c>
    </row>
    <row r="513" spans="1:12" x14ac:dyDescent="0.25">
      <c r="A513" s="2">
        <v>479</v>
      </c>
      <c r="B513" s="2">
        <v>479278227</v>
      </c>
      <c r="C513" s="3" t="s">
        <v>251</v>
      </c>
      <c r="D513" s="2">
        <v>278</v>
      </c>
      <c r="E513" s="16" t="s">
        <v>212</v>
      </c>
      <c r="F513" s="2">
        <v>227</v>
      </c>
      <c r="G513" s="3" t="s">
        <v>255</v>
      </c>
      <c r="H513" s="17">
        <v>9815</v>
      </c>
      <c r="I513" s="17">
        <v>893</v>
      </c>
      <c r="J513" s="3"/>
      <c r="K513" s="17">
        <v>233.3626467626782</v>
      </c>
      <c r="L513" s="17">
        <v>2029.493004644597</v>
      </c>
    </row>
    <row r="514" spans="1:12" x14ac:dyDescent="0.25">
      <c r="A514" s="2">
        <v>479</v>
      </c>
      <c r="B514" s="2">
        <v>479278278</v>
      </c>
      <c r="C514" s="3" t="s">
        <v>251</v>
      </c>
      <c r="D514" s="2">
        <v>278</v>
      </c>
      <c r="E514" s="16" t="s">
        <v>212</v>
      </c>
      <c r="F514" s="2">
        <v>278</v>
      </c>
      <c r="G514" s="3" t="s">
        <v>212</v>
      </c>
      <c r="H514" s="17">
        <v>10399</v>
      </c>
      <c r="I514" s="17">
        <v>893</v>
      </c>
      <c r="J514" s="3"/>
      <c r="K514" s="17">
        <v>1255.9293005980307</v>
      </c>
      <c r="L514" s="17">
        <v>3351.4607064317261</v>
      </c>
    </row>
    <row r="515" spans="1:12" x14ac:dyDescent="0.25">
      <c r="A515" s="2">
        <v>479</v>
      </c>
      <c r="B515" s="2">
        <v>479278281</v>
      </c>
      <c r="C515" s="3" t="s">
        <v>251</v>
      </c>
      <c r="D515" s="2">
        <v>278</v>
      </c>
      <c r="E515" s="16" t="s">
        <v>212</v>
      </c>
      <c r="F515" s="2">
        <v>281</v>
      </c>
      <c r="G515" s="3" t="s">
        <v>169</v>
      </c>
      <c r="H515" s="17">
        <v>11831</v>
      </c>
      <c r="I515" s="17">
        <v>893</v>
      </c>
      <c r="J515" s="3"/>
      <c r="K515" s="17">
        <v>0</v>
      </c>
      <c r="L515" s="17">
        <v>382.17111118080174</v>
      </c>
    </row>
    <row r="516" spans="1:12" x14ac:dyDescent="0.25">
      <c r="A516" s="2">
        <v>479</v>
      </c>
      <c r="B516" s="2">
        <v>479278309</v>
      </c>
      <c r="C516" s="3" t="s">
        <v>251</v>
      </c>
      <c r="D516" s="2">
        <v>278</v>
      </c>
      <c r="E516" s="16" t="s">
        <v>212</v>
      </c>
      <c r="F516" s="2">
        <v>309</v>
      </c>
      <c r="G516" s="3" t="s">
        <v>256</v>
      </c>
      <c r="H516" s="17">
        <v>10240</v>
      </c>
      <c r="I516" s="17">
        <v>893</v>
      </c>
      <c r="J516" s="3"/>
      <c r="K516" s="17">
        <v>0</v>
      </c>
      <c r="L516" s="17">
        <v>1250.1122673102909</v>
      </c>
    </row>
    <row r="517" spans="1:12" x14ac:dyDescent="0.25">
      <c r="A517" s="2">
        <v>479</v>
      </c>
      <c r="B517" s="2">
        <v>479278325</v>
      </c>
      <c r="C517" s="3" t="s">
        <v>251</v>
      </c>
      <c r="D517" s="2">
        <v>278</v>
      </c>
      <c r="E517" s="16" t="s">
        <v>212</v>
      </c>
      <c r="F517" s="2">
        <v>325</v>
      </c>
      <c r="G517" s="3" t="s">
        <v>220</v>
      </c>
      <c r="H517" s="17">
        <v>11102</v>
      </c>
      <c r="I517" s="17">
        <v>893</v>
      </c>
      <c r="J517" s="3"/>
      <c r="K517" s="17">
        <v>545.37921061717498</v>
      </c>
      <c r="L517" s="17">
        <v>1615.1596385998255</v>
      </c>
    </row>
    <row r="518" spans="1:12" x14ac:dyDescent="0.25">
      <c r="A518" s="2">
        <v>479</v>
      </c>
      <c r="B518" s="2">
        <v>479278332</v>
      </c>
      <c r="C518" s="3" t="s">
        <v>251</v>
      </c>
      <c r="D518" s="2">
        <v>278</v>
      </c>
      <c r="E518" s="16" t="s">
        <v>212</v>
      </c>
      <c r="F518" s="2">
        <v>332</v>
      </c>
      <c r="G518" s="3" t="s">
        <v>221</v>
      </c>
      <c r="H518" s="17">
        <v>9892</v>
      </c>
      <c r="I518" s="17">
        <v>893</v>
      </c>
      <c r="J518" s="3"/>
      <c r="K518" s="17">
        <v>611.8529260555315</v>
      </c>
      <c r="L518" s="17">
        <v>1188.0231480748516</v>
      </c>
    </row>
    <row r="519" spans="1:12" x14ac:dyDescent="0.25">
      <c r="A519" s="2">
        <v>479</v>
      </c>
      <c r="B519" s="2">
        <v>479278605</v>
      </c>
      <c r="C519" s="3" t="s">
        <v>251</v>
      </c>
      <c r="D519" s="2">
        <v>278</v>
      </c>
      <c r="E519" s="16" t="s">
        <v>212</v>
      </c>
      <c r="F519" s="2">
        <v>605</v>
      </c>
      <c r="G519" s="3" t="s">
        <v>216</v>
      </c>
      <c r="H519" s="17">
        <v>9975</v>
      </c>
      <c r="I519" s="17">
        <v>893</v>
      </c>
      <c r="J519" s="3"/>
      <c r="K519" s="17">
        <v>5063.4907887986828</v>
      </c>
      <c r="L519" s="17">
        <v>7689.5135123933032</v>
      </c>
    </row>
    <row r="520" spans="1:12" x14ac:dyDescent="0.25">
      <c r="A520" s="2">
        <v>479</v>
      </c>
      <c r="B520" s="2">
        <v>479278615</v>
      </c>
      <c r="C520" s="3" t="s">
        <v>251</v>
      </c>
      <c r="D520" s="2">
        <v>278</v>
      </c>
      <c r="E520" s="16" t="s">
        <v>212</v>
      </c>
      <c r="F520" s="2">
        <v>615</v>
      </c>
      <c r="G520" s="3" t="s">
        <v>257</v>
      </c>
      <c r="H520" s="17">
        <v>10102</v>
      </c>
      <c r="I520" s="17">
        <v>893</v>
      </c>
      <c r="J520" s="3"/>
      <c r="K520" s="17">
        <v>1028.1210862296466</v>
      </c>
      <c r="L520" s="17">
        <v>2088.5956919426098</v>
      </c>
    </row>
    <row r="521" spans="1:12" x14ac:dyDescent="0.25">
      <c r="A521" s="2">
        <v>479</v>
      </c>
      <c r="B521" s="2">
        <v>479278635</v>
      </c>
      <c r="C521" s="3" t="s">
        <v>251</v>
      </c>
      <c r="D521" s="2">
        <v>278</v>
      </c>
      <c r="E521" s="16" t="s">
        <v>212</v>
      </c>
      <c r="F521" s="2">
        <v>635</v>
      </c>
      <c r="G521" s="3" t="s">
        <v>70</v>
      </c>
      <c r="H521" s="17">
        <v>9240</v>
      </c>
      <c r="I521" s="17">
        <v>893</v>
      </c>
      <c r="J521" s="3"/>
      <c r="K521" s="17">
        <v>1717.5456673396166</v>
      </c>
      <c r="L521" s="17">
        <v>4867.5248197923956</v>
      </c>
    </row>
    <row r="522" spans="1:12" x14ac:dyDescent="0.25">
      <c r="A522" s="2">
        <v>479</v>
      </c>
      <c r="B522" s="2">
        <v>479278670</v>
      </c>
      <c r="C522" s="3" t="s">
        <v>251</v>
      </c>
      <c r="D522" s="2">
        <v>278</v>
      </c>
      <c r="E522" s="16" t="s">
        <v>212</v>
      </c>
      <c r="F522" s="2">
        <v>670</v>
      </c>
      <c r="G522" s="3" t="s">
        <v>56</v>
      </c>
      <c r="H522" s="17">
        <v>9924</v>
      </c>
      <c r="I522" s="17">
        <v>893</v>
      </c>
      <c r="J522" s="3"/>
      <c r="K522" s="17">
        <v>4292.8778693559525</v>
      </c>
      <c r="L522" s="17">
        <v>7648.90788559875</v>
      </c>
    </row>
    <row r="523" spans="1:12" x14ac:dyDescent="0.25">
      <c r="A523" s="2">
        <v>479</v>
      </c>
      <c r="B523" s="2">
        <v>479278672</v>
      </c>
      <c r="C523" s="3" t="s">
        <v>251</v>
      </c>
      <c r="D523" s="2">
        <v>278</v>
      </c>
      <c r="E523" s="16" t="s">
        <v>212</v>
      </c>
      <c r="F523" s="2">
        <v>672</v>
      </c>
      <c r="G523" s="3" t="s">
        <v>258</v>
      </c>
      <c r="H523" s="17">
        <v>11794</v>
      </c>
      <c r="I523" s="17">
        <v>893</v>
      </c>
      <c r="J523" s="3"/>
      <c r="K523" s="17">
        <v>2284.0825693777279</v>
      </c>
      <c r="L523" s="17">
        <v>4304.2961421744822</v>
      </c>
    </row>
    <row r="524" spans="1:12" x14ac:dyDescent="0.25">
      <c r="A524" s="2">
        <v>479</v>
      </c>
      <c r="B524" s="2">
        <v>479278674</v>
      </c>
      <c r="C524" s="3" t="s">
        <v>251</v>
      </c>
      <c r="D524" s="2">
        <v>278</v>
      </c>
      <c r="E524" s="16" t="s">
        <v>212</v>
      </c>
      <c r="F524" s="2">
        <v>674</v>
      </c>
      <c r="G524" s="3" t="s">
        <v>57</v>
      </c>
      <c r="H524" s="17">
        <v>12755</v>
      </c>
      <c r="I524" s="17">
        <v>893</v>
      </c>
      <c r="J524" s="3"/>
      <c r="K524" s="17">
        <v>4111.0398753175468</v>
      </c>
      <c r="L524" s="17">
        <v>5976.6921632310041</v>
      </c>
    </row>
    <row r="525" spans="1:12" x14ac:dyDescent="0.25">
      <c r="A525" s="2">
        <v>479</v>
      </c>
      <c r="B525" s="2">
        <v>479278680</v>
      </c>
      <c r="C525" s="3" t="s">
        <v>251</v>
      </c>
      <c r="D525" s="2">
        <v>278</v>
      </c>
      <c r="E525" s="16" t="s">
        <v>212</v>
      </c>
      <c r="F525" s="2">
        <v>680</v>
      </c>
      <c r="G525" s="3" t="s">
        <v>174</v>
      </c>
      <c r="H525" s="17">
        <v>10814</v>
      </c>
      <c r="I525" s="17">
        <v>893</v>
      </c>
      <c r="J525" s="3"/>
      <c r="K525" s="17">
        <v>1119.7664108101017</v>
      </c>
      <c r="L525" s="17">
        <v>3691.2321393305938</v>
      </c>
    </row>
    <row r="526" spans="1:12" x14ac:dyDescent="0.25">
      <c r="A526" s="2">
        <v>479</v>
      </c>
      <c r="B526" s="2">
        <v>479278683</v>
      </c>
      <c r="C526" s="3" t="s">
        <v>251</v>
      </c>
      <c r="D526" s="2">
        <v>278</v>
      </c>
      <c r="E526" s="16" t="s">
        <v>212</v>
      </c>
      <c r="F526" s="2">
        <v>683</v>
      </c>
      <c r="G526" s="3" t="s">
        <v>58</v>
      </c>
      <c r="H526" s="17">
        <v>9240</v>
      </c>
      <c r="I526" s="17">
        <v>893</v>
      </c>
      <c r="J526" s="3"/>
      <c r="K526" s="17">
        <v>2691.5594647008184</v>
      </c>
      <c r="L526" s="17">
        <v>5582.3783081813053</v>
      </c>
    </row>
    <row r="527" spans="1:12" x14ac:dyDescent="0.25">
      <c r="A527" s="2">
        <v>479</v>
      </c>
      <c r="B527" s="2">
        <v>479278717</v>
      </c>
      <c r="C527" s="3" t="s">
        <v>251</v>
      </c>
      <c r="D527" s="2">
        <v>278</v>
      </c>
      <c r="E527" s="16" t="s">
        <v>212</v>
      </c>
      <c r="F527" s="2">
        <v>717</v>
      </c>
      <c r="G527" s="3" t="s">
        <v>59</v>
      </c>
      <c r="H527" s="17">
        <v>11230</v>
      </c>
      <c r="I527" s="17">
        <v>893</v>
      </c>
      <c r="J527" s="3"/>
      <c r="K527" s="17">
        <v>3838.3667055438618</v>
      </c>
      <c r="L527" s="17">
        <v>6648.9494218997606</v>
      </c>
    </row>
    <row r="528" spans="1:12" x14ac:dyDescent="0.25">
      <c r="A528" s="2">
        <v>479</v>
      </c>
      <c r="B528" s="2">
        <v>479278755</v>
      </c>
      <c r="C528" s="3" t="s">
        <v>251</v>
      </c>
      <c r="D528" s="2">
        <v>278</v>
      </c>
      <c r="E528" s="16" t="s">
        <v>212</v>
      </c>
      <c r="F528" s="2">
        <v>755</v>
      </c>
      <c r="G528" s="3" t="s">
        <v>62</v>
      </c>
      <c r="H528" s="17">
        <v>10102</v>
      </c>
      <c r="I528" s="17">
        <v>893</v>
      </c>
      <c r="J528" s="3"/>
      <c r="K528" s="17">
        <v>1569.8438222411387</v>
      </c>
      <c r="L528" s="17">
        <v>3875.1375723886704</v>
      </c>
    </row>
    <row r="529" spans="1:12" x14ac:dyDescent="0.25">
      <c r="A529" s="2">
        <v>479</v>
      </c>
      <c r="B529" s="2">
        <v>479278766</v>
      </c>
      <c r="C529" s="3" t="s">
        <v>251</v>
      </c>
      <c r="D529" s="2">
        <v>278</v>
      </c>
      <c r="E529" s="16" t="s">
        <v>212</v>
      </c>
      <c r="F529" s="2">
        <v>766</v>
      </c>
      <c r="G529" s="3" t="s">
        <v>259</v>
      </c>
      <c r="H529" s="17">
        <v>10814</v>
      </c>
      <c r="I529" s="17">
        <v>893</v>
      </c>
      <c r="J529" s="3"/>
      <c r="K529" s="17">
        <v>1231.1828723678573</v>
      </c>
      <c r="L529" s="17">
        <v>3313.3583672878412</v>
      </c>
    </row>
    <row r="530" spans="1:12" x14ac:dyDescent="0.25">
      <c r="A530" s="2">
        <v>481</v>
      </c>
      <c r="B530" s="2">
        <v>481035035</v>
      </c>
      <c r="C530" s="3" t="s">
        <v>260</v>
      </c>
      <c r="D530" s="2">
        <v>35</v>
      </c>
      <c r="E530" s="16" t="s">
        <v>22</v>
      </c>
      <c r="F530" s="2">
        <v>35</v>
      </c>
      <c r="G530" s="3" t="s">
        <v>22</v>
      </c>
      <c r="H530" s="17">
        <v>11894</v>
      </c>
      <c r="I530" s="17">
        <v>893</v>
      </c>
      <c r="J530" s="3"/>
      <c r="K530" s="17">
        <v>1155.2624327604753</v>
      </c>
      <c r="L530" s="17">
        <v>3514.690482252352</v>
      </c>
    </row>
    <row r="531" spans="1:12" x14ac:dyDescent="0.25">
      <c r="A531" s="2">
        <v>481</v>
      </c>
      <c r="B531" s="2">
        <v>481035044</v>
      </c>
      <c r="C531" s="3" t="s">
        <v>260</v>
      </c>
      <c r="D531" s="2">
        <v>35</v>
      </c>
      <c r="E531" s="16" t="s">
        <v>22</v>
      </c>
      <c r="F531" s="2">
        <v>44</v>
      </c>
      <c r="G531" s="3" t="s">
        <v>35</v>
      </c>
      <c r="H531" s="17">
        <v>10976</v>
      </c>
      <c r="I531" s="17">
        <v>893</v>
      </c>
      <c r="J531" s="3"/>
      <c r="K531" s="17">
        <v>0</v>
      </c>
      <c r="L531" s="17">
        <v>722.96708169404701</v>
      </c>
    </row>
    <row r="532" spans="1:12" x14ac:dyDescent="0.25">
      <c r="A532" s="2">
        <v>481</v>
      </c>
      <c r="B532" s="2">
        <v>481035050</v>
      </c>
      <c r="C532" s="3" t="s">
        <v>260</v>
      </c>
      <c r="D532" s="2">
        <v>35</v>
      </c>
      <c r="E532" s="16" t="s">
        <v>22</v>
      </c>
      <c r="F532" s="2">
        <v>50</v>
      </c>
      <c r="G532" s="3" t="s">
        <v>112</v>
      </c>
      <c r="H532" s="17">
        <v>11418</v>
      </c>
      <c r="I532" s="17">
        <v>893</v>
      </c>
      <c r="J532" s="3"/>
      <c r="K532" s="17">
        <v>2198.312675250243</v>
      </c>
      <c r="L532" s="17">
        <v>4856.318744548722</v>
      </c>
    </row>
    <row r="533" spans="1:12" x14ac:dyDescent="0.25">
      <c r="A533" s="2">
        <v>481</v>
      </c>
      <c r="B533" s="2">
        <v>481035073</v>
      </c>
      <c r="C533" s="3" t="s">
        <v>260</v>
      </c>
      <c r="D533" s="2">
        <v>35</v>
      </c>
      <c r="E533" s="16" t="s">
        <v>22</v>
      </c>
      <c r="F533" s="2">
        <v>73</v>
      </c>
      <c r="G533" s="3" t="s">
        <v>37</v>
      </c>
      <c r="H533" s="17">
        <v>11418</v>
      </c>
      <c r="I533" s="17">
        <v>893</v>
      </c>
      <c r="J533" s="3"/>
      <c r="K533" s="17">
        <v>4984.6764210558831</v>
      </c>
      <c r="L533" s="17">
        <v>8078.458826172402</v>
      </c>
    </row>
    <row r="534" spans="1:12" x14ac:dyDescent="0.25">
      <c r="A534" s="2">
        <v>481</v>
      </c>
      <c r="B534" s="2">
        <v>481035212</v>
      </c>
      <c r="C534" s="3" t="s">
        <v>260</v>
      </c>
      <c r="D534" s="2">
        <v>35</v>
      </c>
      <c r="E534" s="16" t="s">
        <v>22</v>
      </c>
      <c r="F534" s="2">
        <v>212</v>
      </c>
      <c r="G534" s="3" t="s">
        <v>41</v>
      </c>
      <c r="H534" s="17">
        <v>11393</v>
      </c>
      <c r="I534" s="17">
        <v>893</v>
      </c>
      <c r="J534" s="3"/>
      <c r="K534" s="17">
        <v>572.43379523098156</v>
      </c>
      <c r="L534" s="17">
        <v>1593.7340803431889</v>
      </c>
    </row>
    <row r="535" spans="1:12" x14ac:dyDescent="0.25">
      <c r="A535" s="2">
        <v>481</v>
      </c>
      <c r="B535" s="2">
        <v>481035220</v>
      </c>
      <c r="C535" s="3" t="s">
        <v>260</v>
      </c>
      <c r="D535" s="2">
        <v>35</v>
      </c>
      <c r="E535" s="16" t="s">
        <v>22</v>
      </c>
      <c r="F535" s="2">
        <v>220</v>
      </c>
      <c r="G535" s="3" t="s">
        <v>42</v>
      </c>
      <c r="H535" s="17">
        <v>11347</v>
      </c>
      <c r="I535" s="17">
        <v>893</v>
      </c>
      <c r="J535" s="3"/>
      <c r="K535" s="17">
        <v>2161.7336387140112</v>
      </c>
      <c r="L535" s="17">
        <v>4038.6842777122456</v>
      </c>
    </row>
    <row r="536" spans="1:12" x14ac:dyDescent="0.25">
      <c r="A536" s="2">
        <v>481</v>
      </c>
      <c r="B536" s="2">
        <v>481035243</v>
      </c>
      <c r="C536" s="3" t="s">
        <v>260</v>
      </c>
      <c r="D536" s="2">
        <v>35</v>
      </c>
      <c r="E536" s="16" t="s">
        <v>22</v>
      </c>
      <c r="F536" s="2">
        <v>243</v>
      </c>
      <c r="G536" s="3" t="s">
        <v>74</v>
      </c>
      <c r="H536" s="17">
        <v>13426</v>
      </c>
      <c r="I536" s="17">
        <v>893</v>
      </c>
      <c r="J536" s="3"/>
      <c r="K536" s="17">
        <v>1927.7825496974401</v>
      </c>
      <c r="L536" s="17">
        <v>3293.1907649471686</v>
      </c>
    </row>
    <row r="537" spans="1:12" x14ac:dyDescent="0.25">
      <c r="A537" s="2">
        <v>481</v>
      </c>
      <c r="B537" s="2">
        <v>481035244</v>
      </c>
      <c r="C537" s="3" t="s">
        <v>260</v>
      </c>
      <c r="D537" s="2">
        <v>35</v>
      </c>
      <c r="E537" s="16" t="s">
        <v>22</v>
      </c>
      <c r="F537" s="2">
        <v>244</v>
      </c>
      <c r="G537" s="3" t="s">
        <v>43</v>
      </c>
      <c r="H537" s="17">
        <v>11634</v>
      </c>
      <c r="I537" s="17">
        <v>893</v>
      </c>
      <c r="J537" s="3"/>
      <c r="K537" s="17">
        <v>852.54558349354738</v>
      </c>
      <c r="L537" s="17">
        <v>4045.8208445637283</v>
      </c>
    </row>
    <row r="538" spans="1:12" x14ac:dyDescent="0.25">
      <c r="A538" s="2">
        <v>481</v>
      </c>
      <c r="B538" s="2">
        <v>481035248</v>
      </c>
      <c r="C538" s="3" t="s">
        <v>260</v>
      </c>
      <c r="D538" s="2">
        <v>35</v>
      </c>
      <c r="E538" s="16" t="s">
        <v>22</v>
      </c>
      <c r="F538" s="2">
        <v>248</v>
      </c>
      <c r="G538" s="3" t="s">
        <v>30</v>
      </c>
      <c r="H538" s="17">
        <v>13550</v>
      </c>
      <c r="I538" s="17">
        <v>893</v>
      </c>
      <c r="J538" s="3"/>
      <c r="K538" s="17">
        <v>0</v>
      </c>
      <c r="L538" s="17">
        <v>1469.988061498927</v>
      </c>
    </row>
    <row r="539" spans="1:12" x14ac:dyDescent="0.25">
      <c r="A539" s="2">
        <v>481</v>
      </c>
      <c r="B539" s="2">
        <v>481035285</v>
      </c>
      <c r="C539" s="3" t="s">
        <v>260</v>
      </c>
      <c r="D539" s="2">
        <v>35</v>
      </c>
      <c r="E539" s="16" t="s">
        <v>22</v>
      </c>
      <c r="F539" s="2">
        <v>285</v>
      </c>
      <c r="G539" s="3" t="s">
        <v>44</v>
      </c>
      <c r="H539" s="17">
        <v>12482</v>
      </c>
      <c r="I539" s="17">
        <v>893</v>
      </c>
      <c r="J539" s="3"/>
      <c r="K539" s="17">
        <v>992.1861478576684</v>
      </c>
      <c r="L539" s="17">
        <v>3709.2979148812447</v>
      </c>
    </row>
    <row r="540" spans="1:12" x14ac:dyDescent="0.25">
      <c r="A540" s="2">
        <v>481</v>
      </c>
      <c r="B540" s="2">
        <v>481035307</v>
      </c>
      <c r="C540" s="3" t="s">
        <v>260</v>
      </c>
      <c r="D540" s="2">
        <v>35</v>
      </c>
      <c r="E540" s="16" t="s">
        <v>22</v>
      </c>
      <c r="F540" s="2">
        <v>307</v>
      </c>
      <c r="G540" s="3" t="s">
        <v>76</v>
      </c>
      <c r="H540" s="17">
        <v>6689</v>
      </c>
      <c r="I540" s="17">
        <v>893</v>
      </c>
      <c r="J540" s="3"/>
      <c r="K540" s="17">
        <v>715.90567067308075</v>
      </c>
      <c r="L540" s="17">
        <v>2297.6897435607989</v>
      </c>
    </row>
    <row r="541" spans="1:12" x14ac:dyDescent="0.25">
      <c r="A541" s="2">
        <v>481</v>
      </c>
      <c r="B541" s="2">
        <v>481035350</v>
      </c>
      <c r="C541" s="3" t="s">
        <v>260</v>
      </c>
      <c r="D541" s="2">
        <v>35</v>
      </c>
      <c r="E541" s="16" t="s">
        <v>22</v>
      </c>
      <c r="F541" s="2">
        <v>350</v>
      </c>
      <c r="G541" s="3" t="s">
        <v>197</v>
      </c>
      <c r="H541" s="17">
        <v>7554</v>
      </c>
      <c r="I541" s="17">
        <v>893</v>
      </c>
      <c r="J541" s="3"/>
      <c r="K541" s="17">
        <v>453.1410634352651</v>
      </c>
      <c r="L541" s="17">
        <v>3506.2018914936543</v>
      </c>
    </row>
    <row r="542" spans="1:12" x14ac:dyDescent="0.25">
      <c r="A542" s="2">
        <v>481</v>
      </c>
      <c r="B542" s="2">
        <v>481035780</v>
      </c>
      <c r="C542" s="3" t="s">
        <v>260</v>
      </c>
      <c r="D542" s="2">
        <v>35</v>
      </c>
      <c r="E542" s="16" t="s">
        <v>22</v>
      </c>
      <c r="F542" s="2">
        <v>780</v>
      </c>
      <c r="G542" s="3" t="s">
        <v>261</v>
      </c>
      <c r="H542" s="17">
        <v>9285</v>
      </c>
      <c r="I542" s="17">
        <v>893</v>
      </c>
      <c r="J542" s="3"/>
      <c r="K542" s="17">
        <v>180.78881588951481</v>
      </c>
      <c r="L542" s="17">
        <v>1135.7474071723336</v>
      </c>
    </row>
    <row r="543" spans="1:12" x14ac:dyDescent="0.25">
      <c r="A543" s="2">
        <v>482</v>
      </c>
      <c r="B543" s="2">
        <v>482204007</v>
      </c>
      <c r="C543" s="3" t="s">
        <v>262</v>
      </c>
      <c r="D543" s="2">
        <v>204</v>
      </c>
      <c r="E543" s="16" t="s">
        <v>263</v>
      </c>
      <c r="F543" s="2">
        <v>7</v>
      </c>
      <c r="G543" s="3" t="s">
        <v>224</v>
      </c>
      <c r="H543" s="17">
        <v>8939</v>
      </c>
      <c r="I543" s="17">
        <v>893</v>
      </c>
      <c r="J543" s="3"/>
      <c r="K543" s="17">
        <v>1530.5310757824136</v>
      </c>
      <c r="L543" s="17">
        <v>2939.508135483662</v>
      </c>
    </row>
    <row r="544" spans="1:12" x14ac:dyDescent="0.25">
      <c r="A544" s="2">
        <v>482</v>
      </c>
      <c r="B544" s="2">
        <v>482204105</v>
      </c>
      <c r="C544" s="3" t="s">
        <v>262</v>
      </c>
      <c r="D544" s="2">
        <v>204</v>
      </c>
      <c r="E544" s="16" t="s">
        <v>263</v>
      </c>
      <c r="F544" s="2">
        <v>105</v>
      </c>
      <c r="G544" s="3" t="s">
        <v>264</v>
      </c>
      <c r="H544" s="17">
        <v>8551</v>
      </c>
      <c r="I544" s="17">
        <v>893</v>
      </c>
      <c r="J544" s="3"/>
      <c r="K544" s="17">
        <v>4.6079179869175277</v>
      </c>
      <c r="L544" s="17">
        <v>2847.3031366091727</v>
      </c>
    </row>
    <row r="545" spans="1:12" x14ac:dyDescent="0.25">
      <c r="A545" s="2">
        <v>482</v>
      </c>
      <c r="B545" s="2">
        <v>482204204</v>
      </c>
      <c r="C545" s="3" t="s">
        <v>262</v>
      </c>
      <c r="D545" s="2">
        <v>204</v>
      </c>
      <c r="E545" s="16" t="s">
        <v>263</v>
      </c>
      <c r="F545" s="2">
        <v>204</v>
      </c>
      <c r="G545" s="3" t="s">
        <v>263</v>
      </c>
      <c r="H545" s="17">
        <v>8824</v>
      </c>
      <c r="I545" s="17">
        <v>893</v>
      </c>
      <c r="J545" s="3"/>
      <c r="K545" s="17">
        <v>2909.367463546454</v>
      </c>
      <c r="L545" s="17">
        <v>5119.9037513341118</v>
      </c>
    </row>
    <row r="546" spans="1:12" x14ac:dyDescent="0.25">
      <c r="A546" s="2">
        <v>482</v>
      </c>
      <c r="B546" s="2">
        <v>482204211</v>
      </c>
      <c r="C546" s="3" t="s">
        <v>262</v>
      </c>
      <c r="D546" s="2">
        <v>204</v>
      </c>
      <c r="E546" s="16" t="s">
        <v>263</v>
      </c>
      <c r="F546" s="2">
        <v>211</v>
      </c>
      <c r="G546" s="3" t="s">
        <v>80</v>
      </c>
      <c r="H546" s="17">
        <v>8378</v>
      </c>
      <c r="I546" s="17">
        <v>893</v>
      </c>
      <c r="J546" s="3"/>
      <c r="K546" s="17">
        <v>975.42016685451381</v>
      </c>
      <c r="L546" s="17">
        <v>1660.4374840243854</v>
      </c>
    </row>
    <row r="547" spans="1:12" x14ac:dyDescent="0.25">
      <c r="A547" s="2">
        <v>482</v>
      </c>
      <c r="B547" s="2">
        <v>482204745</v>
      </c>
      <c r="C547" s="3" t="s">
        <v>262</v>
      </c>
      <c r="D547" s="2">
        <v>204</v>
      </c>
      <c r="E547" s="16" t="s">
        <v>263</v>
      </c>
      <c r="F547" s="2">
        <v>745</v>
      </c>
      <c r="G547" s="3" t="s">
        <v>225</v>
      </c>
      <c r="H547" s="17">
        <v>8856</v>
      </c>
      <c r="I547" s="17">
        <v>893</v>
      </c>
      <c r="J547" s="3"/>
      <c r="K547" s="17">
        <v>1267.7521071125757</v>
      </c>
      <c r="L547" s="17">
        <v>4049.3215021747128</v>
      </c>
    </row>
    <row r="548" spans="1:12" x14ac:dyDescent="0.25">
      <c r="A548" s="2">
        <v>482</v>
      </c>
      <c r="B548" s="2">
        <v>482204773</v>
      </c>
      <c r="C548" s="3" t="s">
        <v>262</v>
      </c>
      <c r="D548" s="2">
        <v>204</v>
      </c>
      <c r="E548" s="16" t="s">
        <v>263</v>
      </c>
      <c r="F548" s="2">
        <v>773</v>
      </c>
      <c r="G548" s="3" t="s">
        <v>265</v>
      </c>
      <c r="H548" s="17">
        <v>9361</v>
      </c>
      <c r="I548" s="17">
        <v>893</v>
      </c>
      <c r="J548" s="3"/>
      <c r="K548" s="17">
        <v>1162.8054980652305</v>
      </c>
      <c r="L548" s="17">
        <v>3630.5657242953039</v>
      </c>
    </row>
    <row r="549" spans="1:12" x14ac:dyDescent="0.25">
      <c r="A549" s="2">
        <v>483</v>
      </c>
      <c r="B549" s="2">
        <v>483239020</v>
      </c>
      <c r="C549" s="3" t="s">
        <v>266</v>
      </c>
      <c r="D549" s="2">
        <v>239</v>
      </c>
      <c r="E549" s="16" t="s">
        <v>267</v>
      </c>
      <c r="F549" s="2">
        <v>20</v>
      </c>
      <c r="G549" s="3" t="s">
        <v>142</v>
      </c>
      <c r="H549" s="17">
        <v>8783</v>
      </c>
      <c r="I549" s="17">
        <v>893</v>
      </c>
      <c r="J549" s="3"/>
      <c r="K549" s="17">
        <v>1276.9587038990921</v>
      </c>
      <c r="L549" s="17">
        <v>2279.7073446741706</v>
      </c>
    </row>
    <row r="550" spans="1:12" x14ac:dyDescent="0.25">
      <c r="A550" s="2">
        <v>483</v>
      </c>
      <c r="B550" s="2">
        <v>483239036</v>
      </c>
      <c r="C550" s="3" t="s">
        <v>266</v>
      </c>
      <c r="D550" s="2">
        <v>239</v>
      </c>
      <c r="E550" s="16" t="s">
        <v>267</v>
      </c>
      <c r="F550" s="2">
        <v>36</v>
      </c>
      <c r="G550" s="3" t="s">
        <v>143</v>
      </c>
      <c r="H550" s="17">
        <v>10099</v>
      </c>
      <c r="I550" s="17">
        <v>893</v>
      </c>
      <c r="J550" s="3"/>
      <c r="K550" s="17">
        <v>1430.7711712488508</v>
      </c>
      <c r="L550" s="17">
        <v>4379.1040792086606</v>
      </c>
    </row>
    <row r="551" spans="1:12" x14ac:dyDescent="0.25">
      <c r="A551" s="2">
        <v>483</v>
      </c>
      <c r="B551" s="2">
        <v>483239052</v>
      </c>
      <c r="C551" s="3" t="s">
        <v>266</v>
      </c>
      <c r="D551" s="2">
        <v>239</v>
      </c>
      <c r="E551" s="16" t="s">
        <v>267</v>
      </c>
      <c r="F551" s="2">
        <v>52</v>
      </c>
      <c r="G551" s="3" t="s">
        <v>268</v>
      </c>
      <c r="H551" s="17">
        <v>10139</v>
      </c>
      <c r="I551" s="17">
        <v>893</v>
      </c>
      <c r="J551" s="3"/>
      <c r="K551" s="17">
        <v>1435.1215695563969</v>
      </c>
      <c r="L551" s="17">
        <v>3102.2553156946469</v>
      </c>
    </row>
    <row r="552" spans="1:12" x14ac:dyDescent="0.25">
      <c r="A552" s="2">
        <v>483</v>
      </c>
      <c r="B552" s="2">
        <v>483239082</v>
      </c>
      <c r="C552" s="3" t="s">
        <v>266</v>
      </c>
      <c r="D552" s="2">
        <v>239</v>
      </c>
      <c r="E552" s="16" t="s">
        <v>267</v>
      </c>
      <c r="F552" s="2">
        <v>82</v>
      </c>
      <c r="G552" s="3" t="s">
        <v>269</v>
      </c>
      <c r="H552" s="17">
        <v>12640</v>
      </c>
      <c r="I552" s="17">
        <v>893</v>
      </c>
      <c r="J552" s="3"/>
      <c r="K552" s="17">
        <v>1305.6708341092872</v>
      </c>
      <c r="L552" s="17">
        <v>3257.5360087631398</v>
      </c>
    </row>
    <row r="553" spans="1:12" x14ac:dyDescent="0.25">
      <c r="A553" s="2">
        <v>483</v>
      </c>
      <c r="B553" s="2">
        <v>483239096</v>
      </c>
      <c r="C553" s="3" t="s">
        <v>266</v>
      </c>
      <c r="D553" s="2">
        <v>239</v>
      </c>
      <c r="E553" s="16" t="s">
        <v>267</v>
      </c>
      <c r="F553" s="2">
        <v>96</v>
      </c>
      <c r="G553" s="3" t="s">
        <v>234</v>
      </c>
      <c r="H553" s="17">
        <v>8604</v>
      </c>
      <c r="I553" s="17">
        <v>893</v>
      </c>
      <c r="J553" s="3"/>
      <c r="K553" s="17">
        <v>3315.5411365205164</v>
      </c>
      <c r="L553" s="17">
        <v>4237.8980586172456</v>
      </c>
    </row>
    <row r="554" spans="1:12" x14ac:dyDescent="0.25">
      <c r="A554" s="2">
        <v>483</v>
      </c>
      <c r="B554" s="2">
        <v>483239118</v>
      </c>
      <c r="C554" s="3" t="s">
        <v>266</v>
      </c>
      <c r="D554" s="2">
        <v>239</v>
      </c>
      <c r="E554" s="16" t="s">
        <v>267</v>
      </c>
      <c r="F554" s="2">
        <v>118</v>
      </c>
      <c r="G554" s="3" t="s">
        <v>270</v>
      </c>
      <c r="H554" s="17">
        <v>8961</v>
      </c>
      <c r="I554" s="17">
        <v>893</v>
      </c>
      <c r="J554" s="3"/>
      <c r="K554" s="17">
        <v>862.38067172989213</v>
      </c>
      <c r="L554" s="17">
        <v>2696.2560736167106</v>
      </c>
    </row>
    <row r="555" spans="1:12" x14ac:dyDescent="0.25">
      <c r="A555" s="2">
        <v>483</v>
      </c>
      <c r="B555" s="2">
        <v>483239145</v>
      </c>
      <c r="C555" s="3" t="s">
        <v>266</v>
      </c>
      <c r="D555" s="2">
        <v>239</v>
      </c>
      <c r="E555" s="16" t="s">
        <v>267</v>
      </c>
      <c r="F555" s="2">
        <v>145</v>
      </c>
      <c r="G555" s="3" t="s">
        <v>271</v>
      </c>
      <c r="H555" s="17">
        <v>8842</v>
      </c>
      <c r="I555" s="17">
        <v>893</v>
      </c>
      <c r="J555" s="3"/>
      <c r="K555" s="17">
        <v>281.01913683670682</v>
      </c>
      <c r="L555" s="17">
        <v>2306.7254286352345</v>
      </c>
    </row>
    <row r="556" spans="1:12" x14ac:dyDescent="0.25">
      <c r="A556" s="2">
        <v>483</v>
      </c>
      <c r="B556" s="2">
        <v>483239171</v>
      </c>
      <c r="C556" s="3" t="s">
        <v>266</v>
      </c>
      <c r="D556" s="2">
        <v>239</v>
      </c>
      <c r="E556" s="16" t="s">
        <v>267</v>
      </c>
      <c r="F556" s="2">
        <v>171</v>
      </c>
      <c r="G556" s="3" t="s">
        <v>272</v>
      </c>
      <c r="H556" s="17">
        <v>10095</v>
      </c>
      <c r="I556" s="17">
        <v>893</v>
      </c>
      <c r="J556" s="3"/>
      <c r="K556" s="17">
        <v>591.84952124784832</v>
      </c>
      <c r="L556" s="17">
        <v>2128.5303961187637</v>
      </c>
    </row>
    <row r="557" spans="1:12" x14ac:dyDescent="0.25">
      <c r="A557" s="2">
        <v>483</v>
      </c>
      <c r="B557" s="2">
        <v>483239172</v>
      </c>
      <c r="C557" s="3" t="s">
        <v>266</v>
      </c>
      <c r="D557" s="2">
        <v>239</v>
      </c>
      <c r="E557" s="16" t="s">
        <v>267</v>
      </c>
      <c r="F557" s="2">
        <v>172</v>
      </c>
      <c r="G557" s="3" t="s">
        <v>144</v>
      </c>
      <c r="H557" s="17">
        <v>9196</v>
      </c>
      <c r="I557" s="17">
        <v>893</v>
      </c>
      <c r="J557" s="3"/>
      <c r="K557" s="17">
        <v>2770.8111985463638</v>
      </c>
      <c r="L557" s="17">
        <v>5331.071208696585</v>
      </c>
    </row>
    <row r="558" spans="1:12" x14ac:dyDescent="0.25">
      <c r="A558" s="2">
        <v>483</v>
      </c>
      <c r="B558" s="2">
        <v>483239182</v>
      </c>
      <c r="C558" s="3" t="s">
        <v>266</v>
      </c>
      <c r="D558" s="2">
        <v>239</v>
      </c>
      <c r="E558" s="16" t="s">
        <v>267</v>
      </c>
      <c r="F558" s="2">
        <v>182</v>
      </c>
      <c r="G558" s="3" t="s">
        <v>273</v>
      </c>
      <c r="H558" s="17">
        <v>10187</v>
      </c>
      <c r="I558" s="17">
        <v>893</v>
      </c>
      <c r="J558" s="3"/>
      <c r="K558" s="17">
        <v>566.60901288753666</v>
      </c>
      <c r="L558" s="17">
        <v>2070.2800982723456</v>
      </c>
    </row>
    <row r="559" spans="1:12" x14ac:dyDescent="0.25">
      <c r="A559" s="2">
        <v>483</v>
      </c>
      <c r="B559" s="2">
        <v>483239201</v>
      </c>
      <c r="C559" s="3" t="s">
        <v>266</v>
      </c>
      <c r="D559" s="2">
        <v>239</v>
      </c>
      <c r="E559" s="16" t="s">
        <v>267</v>
      </c>
      <c r="F559" s="2">
        <v>201</v>
      </c>
      <c r="G559" s="3" t="s">
        <v>17</v>
      </c>
      <c r="H559" s="17">
        <v>14479</v>
      </c>
      <c r="I559" s="17">
        <v>893</v>
      </c>
      <c r="J559" s="3"/>
      <c r="K559" s="17">
        <v>0</v>
      </c>
      <c r="L559" s="17">
        <v>796.83378271416586</v>
      </c>
    </row>
    <row r="560" spans="1:12" x14ac:dyDescent="0.25">
      <c r="A560" s="2">
        <v>483</v>
      </c>
      <c r="B560" s="2">
        <v>483239231</v>
      </c>
      <c r="C560" s="3" t="s">
        <v>266</v>
      </c>
      <c r="D560" s="2">
        <v>239</v>
      </c>
      <c r="E560" s="16" t="s">
        <v>267</v>
      </c>
      <c r="F560" s="2">
        <v>231</v>
      </c>
      <c r="G560" s="3" t="s">
        <v>274</v>
      </c>
      <c r="H560" s="17">
        <v>9669</v>
      </c>
      <c r="I560" s="17">
        <v>893</v>
      </c>
      <c r="J560" s="3"/>
      <c r="K560" s="17">
        <v>8.1402528049002285</v>
      </c>
      <c r="L560" s="17">
        <v>1621.3965078235251</v>
      </c>
    </row>
    <row r="561" spans="1:12" x14ac:dyDescent="0.25">
      <c r="A561" s="2">
        <v>483</v>
      </c>
      <c r="B561" s="2">
        <v>483239239</v>
      </c>
      <c r="C561" s="3" t="s">
        <v>266</v>
      </c>
      <c r="D561" s="2">
        <v>239</v>
      </c>
      <c r="E561" s="16" t="s">
        <v>267</v>
      </c>
      <c r="F561" s="2">
        <v>239</v>
      </c>
      <c r="G561" s="3" t="s">
        <v>267</v>
      </c>
      <c r="H561" s="17">
        <v>9775</v>
      </c>
      <c r="I561" s="17">
        <v>893</v>
      </c>
      <c r="J561" s="3"/>
      <c r="K561" s="17">
        <v>1575.5690540052492</v>
      </c>
      <c r="L561" s="17">
        <v>3370.900964983397</v>
      </c>
    </row>
    <row r="562" spans="1:12" x14ac:dyDescent="0.25">
      <c r="A562" s="2">
        <v>483</v>
      </c>
      <c r="B562" s="2">
        <v>483239240</v>
      </c>
      <c r="C562" s="3" t="s">
        <v>266</v>
      </c>
      <c r="D562" s="2">
        <v>239</v>
      </c>
      <c r="E562" s="16" t="s">
        <v>267</v>
      </c>
      <c r="F562" s="2">
        <v>240</v>
      </c>
      <c r="G562" s="3" t="s">
        <v>275</v>
      </c>
      <c r="H562" s="17">
        <v>8783</v>
      </c>
      <c r="I562" s="17">
        <v>893</v>
      </c>
      <c r="J562" s="3"/>
      <c r="K562" s="17">
        <v>2480.0691008912381</v>
      </c>
      <c r="L562" s="17">
        <v>6166.5011574386208</v>
      </c>
    </row>
    <row r="563" spans="1:12" x14ac:dyDescent="0.25">
      <c r="A563" s="2">
        <v>483</v>
      </c>
      <c r="B563" s="2">
        <v>483239250</v>
      </c>
      <c r="C563" s="3" t="s">
        <v>266</v>
      </c>
      <c r="D563" s="2">
        <v>239</v>
      </c>
      <c r="E563" s="16" t="s">
        <v>267</v>
      </c>
      <c r="F563" s="2">
        <v>250</v>
      </c>
      <c r="G563" s="3" t="s">
        <v>276</v>
      </c>
      <c r="H563" s="17">
        <v>8961</v>
      </c>
      <c r="I563" s="17">
        <v>893</v>
      </c>
      <c r="J563" s="3"/>
      <c r="K563" s="17">
        <v>2334.3447293175977</v>
      </c>
      <c r="L563" s="17">
        <v>3977.0046327045584</v>
      </c>
    </row>
    <row r="564" spans="1:12" x14ac:dyDescent="0.25">
      <c r="A564" s="2">
        <v>483</v>
      </c>
      <c r="B564" s="2">
        <v>483239261</v>
      </c>
      <c r="C564" s="3" t="s">
        <v>266</v>
      </c>
      <c r="D564" s="2">
        <v>239</v>
      </c>
      <c r="E564" s="16" t="s">
        <v>267</v>
      </c>
      <c r="F564" s="2">
        <v>261</v>
      </c>
      <c r="G564" s="3" t="s">
        <v>146</v>
      </c>
      <c r="H564" s="17">
        <v>11064</v>
      </c>
      <c r="I564" s="17">
        <v>893</v>
      </c>
      <c r="J564" s="3"/>
      <c r="K564" s="17">
        <v>1830.7146432093195</v>
      </c>
      <c r="L564" s="17">
        <v>5581.9588827831976</v>
      </c>
    </row>
    <row r="565" spans="1:12" x14ac:dyDescent="0.25">
      <c r="A565" s="2">
        <v>483</v>
      </c>
      <c r="B565" s="2">
        <v>483239310</v>
      </c>
      <c r="C565" s="3" t="s">
        <v>266</v>
      </c>
      <c r="D565" s="2">
        <v>239</v>
      </c>
      <c r="E565" s="16" t="s">
        <v>267</v>
      </c>
      <c r="F565" s="2">
        <v>310</v>
      </c>
      <c r="G565" s="3" t="s">
        <v>277</v>
      </c>
      <c r="H565" s="17">
        <v>10359</v>
      </c>
      <c r="I565" s="17">
        <v>893</v>
      </c>
      <c r="J565" s="3"/>
      <c r="K565" s="17">
        <v>100.69130291751389</v>
      </c>
      <c r="L565" s="17">
        <v>2110.9075288699096</v>
      </c>
    </row>
    <row r="566" spans="1:12" x14ac:dyDescent="0.25">
      <c r="A566" s="2">
        <v>483</v>
      </c>
      <c r="B566" s="2">
        <v>483239625</v>
      </c>
      <c r="C566" s="3" t="s">
        <v>266</v>
      </c>
      <c r="D566" s="2">
        <v>239</v>
      </c>
      <c r="E566" s="16" t="s">
        <v>267</v>
      </c>
      <c r="F566" s="2">
        <v>625</v>
      </c>
      <c r="G566" s="3" t="s">
        <v>49</v>
      </c>
      <c r="H566" s="17">
        <v>10379</v>
      </c>
      <c r="I566" s="17">
        <v>893</v>
      </c>
      <c r="J566" s="3"/>
      <c r="K566" s="17">
        <v>639.60963478071608</v>
      </c>
      <c r="L566" s="17">
        <v>1943.7258145502074</v>
      </c>
    </row>
    <row r="567" spans="1:12" x14ac:dyDescent="0.25">
      <c r="A567" s="2">
        <v>483</v>
      </c>
      <c r="B567" s="2">
        <v>483239665</v>
      </c>
      <c r="C567" s="3" t="s">
        <v>266</v>
      </c>
      <c r="D567" s="2">
        <v>239</v>
      </c>
      <c r="E567" s="16" t="s">
        <v>267</v>
      </c>
      <c r="F567" s="2">
        <v>665</v>
      </c>
      <c r="G567" s="3" t="s">
        <v>278</v>
      </c>
      <c r="H567" s="17">
        <v>11511</v>
      </c>
      <c r="I567" s="17">
        <v>893</v>
      </c>
      <c r="J567" s="3"/>
      <c r="K567" s="17">
        <v>638.18601394497819</v>
      </c>
      <c r="L567" s="17">
        <v>1672.3622605048331</v>
      </c>
    </row>
    <row r="568" spans="1:12" x14ac:dyDescent="0.25">
      <c r="A568" s="2">
        <v>483</v>
      </c>
      <c r="B568" s="2">
        <v>483239760</v>
      </c>
      <c r="C568" s="3" t="s">
        <v>266</v>
      </c>
      <c r="D568" s="2">
        <v>239</v>
      </c>
      <c r="E568" s="16" t="s">
        <v>267</v>
      </c>
      <c r="F568" s="2">
        <v>760</v>
      </c>
      <c r="G568" s="3" t="s">
        <v>279</v>
      </c>
      <c r="H568" s="17">
        <v>10305</v>
      </c>
      <c r="I568" s="17">
        <v>893</v>
      </c>
      <c r="J568" s="3"/>
      <c r="K568" s="17">
        <v>456.41001805356245</v>
      </c>
      <c r="L568" s="17">
        <v>1807.8009285159351</v>
      </c>
    </row>
    <row r="569" spans="1:12" x14ac:dyDescent="0.25">
      <c r="A569" s="2">
        <v>484</v>
      </c>
      <c r="B569" s="2">
        <v>484035035</v>
      </c>
      <c r="C569" s="3" t="s">
        <v>280</v>
      </c>
      <c r="D569" s="2">
        <v>35</v>
      </c>
      <c r="E569" s="16" t="s">
        <v>22</v>
      </c>
      <c r="F569" s="2">
        <v>35</v>
      </c>
      <c r="G569" s="3" t="s">
        <v>22</v>
      </c>
      <c r="H569" s="17">
        <v>12746</v>
      </c>
      <c r="I569" s="17">
        <v>893</v>
      </c>
      <c r="J569" s="3"/>
      <c r="K569" s="17">
        <v>1238.0170647355826</v>
      </c>
      <c r="L569" s="17">
        <v>3766.4574480232441</v>
      </c>
    </row>
    <row r="570" spans="1:12" x14ac:dyDescent="0.25">
      <c r="A570" s="2">
        <v>484</v>
      </c>
      <c r="B570" s="2">
        <v>484035040</v>
      </c>
      <c r="C570" s="3" t="s">
        <v>280</v>
      </c>
      <c r="D570" s="2">
        <v>35</v>
      </c>
      <c r="E570" s="16" t="s">
        <v>22</v>
      </c>
      <c r="F570" s="2">
        <v>40</v>
      </c>
      <c r="G570" s="3" t="s">
        <v>95</v>
      </c>
      <c r="H570" s="17">
        <v>15680</v>
      </c>
      <c r="I570" s="17">
        <v>893</v>
      </c>
      <c r="J570" s="3"/>
      <c r="K570" s="17">
        <v>1695.2535654428102</v>
      </c>
      <c r="L570" s="17">
        <v>4034.2219143321672</v>
      </c>
    </row>
    <row r="571" spans="1:12" x14ac:dyDescent="0.25">
      <c r="A571" s="2">
        <v>484</v>
      </c>
      <c r="B571" s="2">
        <v>484035044</v>
      </c>
      <c r="C571" s="3" t="s">
        <v>280</v>
      </c>
      <c r="D571" s="2">
        <v>35</v>
      </c>
      <c r="E571" s="16" t="s">
        <v>22</v>
      </c>
      <c r="F571" s="2">
        <v>44</v>
      </c>
      <c r="G571" s="3" t="s">
        <v>35</v>
      </c>
      <c r="H571" s="17">
        <v>11415</v>
      </c>
      <c r="I571" s="17">
        <v>893</v>
      </c>
      <c r="J571" s="3"/>
      <c r="K571" s="17">
        <v>0</v>
      </c>
      <c r="L571" s="17">
        <v>751.88313024212403</v>
      </c>
    </row>
    <row r="572" spans="1:12" x14ac:dyDescent="0.25">
      <c r="A572" s="2">
        <v>484</v>
      </c>
      <c r="B572" s="2">
        <v>484035165</v>
      </c>
      <c r="C572" s="3" t="s">
        <v>280</v>
      </c>
      <c r="D572" s="2">
        <v>35</v>
      </c>
      <c r="E572" s="16" t="s">
        <v>22</v>
      </c>
      <c r="F572" s="2">
        <v>165</v>
      </c>
      <c r="G572" s="3" t="s">
        <v>28</v>
      </c>
      <c r="H572" s="17">
        <v>13550</v>
      </c>
      <c r="I572" s="17">
        <v>893</v>
      </c>
      <c r="J572" s="3"/>
      <c r="K572" s="17">
        <v>0</v>
      </c>
      <c r="L572" s="17">
        <v>1108.0155599562149</v>
      </c>
    </row>
    <row r="573" spans="1:12" x14ac:dyDescent="0.25">
      <c r="A573" s="2">
        <v>484</v>
      </c>
      <c r="B573" s="2">
        <v>484035248</v>
      </c>
      <c r="C573" s="3" t="s">
        <v>280</v>
      </c>
      <c r="D573" s="2">
        <v>35</v>
      </c>
      <c r="E573" s="16" t="s">
        <v>22</v>
      </c>
      <c r="F573" s="2">
        <v>248</v>
      </c>
      <c r="G573" s="3" t="s">
        <v>30</v>
      </c>
      <c r="H573" s="17">
        <v>11415</v>
      </c>
      <c r="I573" s="17">
        <v>893</v>
      </c>
      <c r="J573" s="3"/>
      <c r="K573" s="17">
        <v>0</v>
      </c>
      <c r="L573" s="17">
        <v>1238.3700163845206</v>
      </c>
    </row>
    <row r="574" spans="1:12" x14ac:dyDescent="0.25">
      <c r="A574" s="2">
        <v>485</v>
      </c>
      <c r="B574" s="2">
        <v>485258030</v>
      </c>
      <c r="C574" s="3" t="s">
        <v>281</v>
      </c>
      <c r="D574" s="2">
        <v>258</v>
      </c>
      <c r="E574" s="16" t="s">
        <v>97</v>
      </c>
      <c r="F574" s="2">
        <v>30</v>
      </c>
      <c r="G574" s="3" t="s">
        <v>115</v>
      </c>
      <c r="H574" s="17">
        <v>10102</v>
      </c>
      <c r="I574" s="17">
        <v>893</v>
      </c>
      <c r="J574" s="3"/>
      <c r="K574" s="17">
        <v>1603.3522051104301</v>
      </c>
      <c r="L574" s="17">
        <v>2302.0629843040624</v>
      </c>
    </row>
    <row r="575" spans="1:12" x14ac:dyDescent="0.25">
      <c r="A575" s="2">
        <v>485</v>
      </c>
      <c r="B575" s="2">
        <v>485258035</v>
      </c>
      <c r="C575" s="3" t="s">
        <v>281</v>
      </c>
      <c r="D575" s="2">
        <v>258</v>
      </c>
      <c r="E575" s="16" t="s">
        <v>97</v>
      </c>
      <c r="F575" s="2">
        <v>35</v>
      </c>
      <c r="G575" s="3" t="s">
        <v>22</v>
      </c>
      <c r="H575" s="17">
        <v>10102</v>
      </c>
      <c r="I575" s="17">
        <v>893</v>
      </c>
      <c r="J575" s="3"/>
      <c r="K575" s="17">
        <v>981.20574203348951</v>
      </c>
      <c r="L575" s="17">
        <v>2985.1524509595802</v>
      </c>
    </row>
    <row r="576" spans="1:12" x14ac:dyDescent="0.25">
      <c r="A576" s="2">
        <v>485</v>
      </c>
      <c r="B576" s="2">
        <v>485258071</v>
      </c>
      <c r="C576" s="3" t="s">
        <v>281</v>
      </c>
      <c r="D576" s="2">
        <v>258</v>
      </c>
      <c r="E576" s="16" t="s">
        <v>97</v>
      </c>
      <c r="F576" s="2">
        <v>71</v>
      </c>
      <c r="G576" s="3" t="s">
        <v>24</v>
      </c>
      <c r="H576" s="17">
        <v>11230</v>
      </c>
      <c r="I576" s="17">
        <v>893</v>
      </c>
      <c r="J576" s="3"/>
      <c r="K576" s="17">
        <v>2847.9813297112032</v>
      </c>
      <c r="L576" s="17">
        <v>4458.7233333199947</v>
      </c>
    </row>
    <row r="577" spans="1:12" x14ac:dyDescent="0.25">
      <c r="A577" s="2">
        <v>485</v>
      </c>
      <c r="B577" s="2">
        <v>485258163</v>
      </c>
      <c r="C577" s="3" t="s">
        <v>281</v>
      </c>
      <c r="D577" s="2">
        <v>258</v>
      </c>
      <c r="E577" s="16" t="s">
        <v>97</v>
      </c>
      <c r="F577" s="2">
        <v>163</v>
      </c>
      <c r="G577" s="3" t="s">
        <v>27</v>
      </c>
      <c r="H577" s="17">
        <v>11754</v>
      </c>
      <c r="I577" s="17">
        <v>893</v>
      </c>
      <c r="J577" s="3"/>
      <c r="K577" s="17">
        <v>0</v>
      </c>
      <c r="L577" s="17">
        <v>746.35719688968311</v>
      </c>
    </row>
    <row r="578" spans="1:12" x14ac:dyDescent="0.25">
      <c r="A578" s="2">
        <v>485</v>
      </c>
      <c r="B578" s="2">
        <v>485258168</v>
      </c>
      <c r="C578" s="3" t="s">
        <v>281</v>
      </c>
      <c r="D578" s="2">
        <v>258</v>
      </c>
      <c r="E578" s="16" t="s">
        <v>97</v>
      </c>
      <c r="F578" s="2">
        <v>168</v>
      </c>
      <c r="G578" s="3" t="s">
        <v>117</v>
      </c>
      <c r="H578" s="17">
        <v>12358</v>
      </c>
      <c r="I578" s="17">
        <v>893</v>
      </c>
      <c r="J578" s="3"/>
      <c r="K578" s="17">
        <v>3543.1689491655543</v>
      </c>
      <c r="L578" s="17">
        <v>5809.1683344217308</v>
      </c>
    </row>
    <row r="579" spans="1:12" x14ac:dyDescent="0.25">
      <c r="A579" s="2">
        <v>485</v>
      </c>
      <c r="B579" s="2">
        <v>485258229</v>
      </c>
      <c r="C579" s="3" t="s">
        <v>281</v>
      </c>
      <c r="D579" s="2">
        <v>258</v>
      </c>
      <c r="E579" s="16" t="s">
        <v>97</v>
      </c>
      <c r="F579" s="2">
        <v>229</v>
      </c>
      <c r="G579" s="3" t="s">
        <v>113</v>
      </c>
      <c r="H579" s="17">
        <v>11880</v>
      </c>
      <c r="I579" s="17">
        <v>893</v>
      </c>
      <c r="J579" s="3"/>
      <c r="K579" s="17">
        <v>188.74181643625525</v>
      </c>
      <c r="L579" s="17">
        <v>1699.2830592357495</v>
      </c>
    </row>
    <row r="580" spans="1:12" x14ac:dyDescent="0.25">
      <c r="A580" s="2">
        <v>485</v>
      </c>
      <c r="B580" s="2">
        <v>485258248</v>
      </c>
      <c r="C580" s="3" t="s">
        <v>281</v>
      </c>
      <c r="D580" s="2">
        <v>258</v>
      </c>
      <c r="E580" s="16" t="s">
        <v>97</v>
      </c>
      <c r="F580" s="2">
        <v>248</v>
      </c>
      <c r="G580" s="3" t="s">
        <v>30</v>
      </c>
      <c r="H580" s="17">
        <v>9240</v>
      </c>
      <c r="I580" s="17">
        <v>893</v>
      </c>
      <c r="J580" s="3"/>
      <c r="K580" s="17">
        <v>0</v>
      </c>
      <c r="L580" s="17">
        <v>1002.4125231180878</v>
      </c>
    </row>
    <row r="581" spans="1:12" x14ac:dyDescent="0.25">
      <c r="A581" s="2">
        <v>485</v>
      </c>
      <c r="B581" s="2">
        <v>485258258</v>
      </c>
      <c r="C581" s="3" t="s">
        <v>281</v>
      </c>
      <c r="D581" s="2">
        <v>258</v>
      </c>
      <c r="E581" s="16" t="s">
        <v>97</v>
      </c>
      <c r="F581" s="2">
        <v>258</v>
      </c>
      <c r="G581" s="3" t="s">
        <v>97</v>
      </c>
      <c r="H581" s="17">
        <v>10775</v>
      </c>
      <c r="I581" s="17">
        <v>893</v>
      </c>
      <c r="J581" s="3"/>
      <c r="K581" s="17">
        <v>1508.82484542768</v>
      </c>
      <c r="L581" s="17">
        <v>4216.5314276302943</v>
      </c>
    </row>
    <row r="582" spans="1:12" x14ac:dyDescent="0.25">
      <c r="A582" s="2">
        <v>485</v>
      </c>
      <c r="B582" s="2">
        <v>485258291</v>
      </c>
      <c r="C582" s="3" t="s">
        <v>281</v>
      </c>
      <c r="D582" s="2">
        <v>258</v>
      </c>
      <c r="E582" s="16" t="s">
        <v>97</v>
      </c>
      <c r="F582" s="2">
        <v>291</v>
      </c>
      <c r="G582" s="3" t="s">
        <v>118</v>
      </c>
      <c r="H582" s="17">
        <v>10102</v>
      </c>
      <c r="I582" s="17">
        <v>893</v>
      </c>
      <c r="J582" s="3"/>
      <c r="K582" s="17">
        <v>3648.3814108926053</v>
      </c>
      <c r="L582" s="17">
        <v>5659.590791834733</v>
      </c>
    </row>
    <row r="583" spans="1:12" x14ac:dyDescent="0.25">
      <c r="A583" s="2">
        <v>485</v>
      </c>
      <c r="B583" s="2">
        <v>485258675</v>
      </c>
      <c r="C583" s="3" t="s">
        <v>281</v>
      </c>
      <c r="D583" s="2">
        <v>258</v>
      </c>
      <c r="E583" s="16" t="s">
        <v>97</v>
      </c>
      <c r="F583" s="2">
        <v>675</v>
      </c>
      <c r="G583" s="3" t="s">
        <v>282</v>
      </c>
      <c r="H583" s="17">
        <v>14082</v>
      </c>
      <c r="I583" s="17">
        <v>893</v>
      </c>
      <c r="J583" s="3"/>
      <c r="K583" s="17">
        <v>6176.139061595215</v>
      </c>
      <c r="L583" s="17">
        <v>8889.2805434001057</v>
      </c>
    </row>
    <row r="584" spans="1:12" x14ac:dyDescent="0.25">
      <c r="A584" s="2">
        <v>486</v>
      </c>
      <c r="B584" s="2">
        <v>486348110</v>
      </c>
      <c r="C584" s="3" t="s">
        <v>283</v>
      </c>
      <c r="D584" s="2">
        <v>348</v>
      </c>
      <c r="E584" s="16" t="s">
        <v>132</v>
      </c>
      <c r="F584" s="2">
        <v>110</v>
      </c>
      <c r="G584" s="3" t="s">
        <v>122</v>
      </c>
      <c r="H584" s="17">
        <v>12358</v>
      </c>
      <c r="I584" s="17">
        <v>893</v>
      </c>
      <c r="J584" s="3"/>
      <c r="K584" s="17">
        <v>337.19989903971509</v>
      </c>
      <c r="L584" s="17">
        <v>1826.8834313407697</v>
      </c>
    </row>
    <row r="585" spans="1:12" x14ac:dyDescent="0.25">
      <c r="A585" s="2">
        <v>486</v>
      </c>
      <c r="B585" s="2">
        <v>486348151</v>
      </c>
      <c r="C585" s="3" t="s">
        <v>283</v>
      </c>
      <c r="D585" s="2">
        <v>348</v>
      </c>
      <c r="E585" s="16" t="s">
        <v>132</v>
      </c>
      <c r="F585" s="2">
        <v>151</v>
      </c>
      <c r="G585" s="3" t="s">
        <v>178</v>
      </c>
      <c r="H585" s="17">
        <v>9717</v>
      </c>
      <c r="I585" s="17">
        <v>893</v>
      </c>
      <c r="J585" s="3"/>
      <c r="K585" s="17">
        <v>76.06672138200156</v>
      </c>
      <c r="L585" s="17">
        <v>1828.5486531760725</v>
      </c>
    </row>
    <row r="586" spans="1:12" x14ac:dyDescent="0.25">
      <c r="A586" s="2">
        <v>486</v>
      </c>
      <c r="B586" s="2">
        <v>486348186</v>
      </c>
      <c r="C586" s="3" t="s">
        <v>283</v>
      </c>
      <c r="D586" s="2">
        <v>348</v>
      </c>
      <c r="E586" s="16" t="s">
        <v>132</v>
      </c>
      <c r="F586" s="2">
        <v>186</v>
      </c>
      <c r="G586" s="3" t="s">
        <v>180</v>
      </c>
      <c r="H586" s="17">
        <v>14689</v>
      </c>
      <c r="I586" s="17">
        <v>893</v>
      </c>
      <c r="J586" s="3"/>
      <c r="K586" s="17">
        <v>2631.402942732293</v>
      </c>
      <c r="L586" s="17">
        <v>5526.725225157872</v>
      </c>
    </row>
    <row r="587" spans="1:12" x14ac:dyDescent="0.25">
      <c r="A587" s="2">
        <v>486</v>
      </c>
      <c r="B587" s="2">
        <v>486348214</v>
      </c>
      <c r="C587" s="3" t="s">
        <v>283</v>
      </c>
      <c r="D587" s="2">
        <v>348</v>
      </c>
      <c r="E587" s="16" t="s">
        <v>132</v>
      </c>
      <c r="F587" s="2">
        <v>214</v>
      </c>
      <c r="G587" s="3" t="s">
        <v>203</v>
      </c>
      <c r="H587" s="17">
        <v>8724</v>
      </c>
      <c r="I587" s="17">
        <v>893</v>
      </c>
      <c r="J587" s="3"/>
      <c r="K587" s="17">
        <v>365.35464086900174</v>
      </c>
      <c r="L587" s="17">
        <v>1344.5697567661173</v>
      </c>
    </row>
    <row r="588" spans="1:12" x14ac:dyDescent="0.25">
      <c r="A588" s="2">
        <v>486</v>
      </c>
      <c r="B588" s="2">
        <v>486348316</v>
      </c>
      <c r="C588" s="3" t="s">
        <v>283</v>
      </c>
      <c r="D588" s="2">
        <v>348</v>
      </c>
      <c r="E588" s="16" t="s">
        <v>132</v>
      </c>
      <c r="F588" s="2">
        <v>316</v>
      </c>
      <c r="G588" s="3" t="s">
        <v>182</v>
      </c>
      <c r="H588" s="17">
        <v>8679</v>
      </c>
      <c r="I588" s="17">
        <v>893</v>
      </c>
      <c r="J588" s="3"/>
      <c r="K588" s="17">
        <v>253.38343403203544</v>
      </c>
      <c r="L588" s="17">
        <v>839.4821131796707</v>
      </c>
    </row>
    <row r="589" spans="1:12" x14ac:dyDescent="0.25">
      <c r="A589" s="2">
        <v>486</v>
      </c>
      <c r="B589" s="2">
        <v>486348348</v>
      </c>
      <c r="C589" s="3" t="s">
        <v>283</v>
      </c>
      <c r="D589" s="2">
        <v>348</v>
      </c>
      <c r="E589" s="16" t="s">
        <v>132</v>
      </c>
      <c r="F589" s="2">
        <v>348</v>
      </c>
      <c r="G589" s="3" t="s">
        <v>132</v>
      </c>
      <c r="H589" s="17">
        <v>11926</v>
      </c>
      <c r="I589" s="17">
        <v>893</v>
      </c>
      <c r="J589" s="3"/>
      <c r="K589" s="17">
        <v>0</v>
      </c>
      <c r="L589" s="17">
        <v>171.6360538324916</v>
      </c>
    </row>
    <row r="590" spans="1:12" x14ac:dyDescent="0.25">
      <c r="A590" s="2">
        <v>486</v>
      </c>
      <c r="B590" s="2">
        <v>486348767</v>
      </c>
      <c r="C590" s="3" t="s">
        <v>283</v>
      </c>
      <c r="D590" s="2">
        <v>348</v>
      </c>
      <c r="E590" s="16" t="s">
        <v>132</v>
      </c>
      <c r="F590" s="2">
        <v>767</v>
      </c>
      <c r="G590" s="3" t="s">
        <v>184</v>
      </c>
      <c r="H590" s="17">
        <v>12473</v>
      </c>
      <c r="I590" s="17">
        <v>893</v>
      </c>
      <c r="J590" s="3"/>
      <c r="K590" s="17">
        <v>621.7427034739103</v>
      </c>
      <c r="L590" s="17">
        <v>2247.0455274410906</v>
      </c>
    </row>
    <row r="591" spans="1:12" x14ac:dyDescent="0.25">
      <c r="A591" s="2">
        <v>487</v>
      </c>
      <c r="B591" s="2">
        <v>487049010</v>
      </c>
      <c r="C591" s="3" t="s">
        <v>284</v>
      </c>
      <c r="D591" s="2">
        <v>49</v>
      </c>
      <c r="E591" s="16" t="s">
        <v>96</v>
      </c>
      <c r="F591" s="2">
        <v>10</v>
      </c>
      <c r="G591" s="3" t="s">
        <v>99</v>
      </c>
      <c r="H591" s="17">
        <v>15225</v>
      </c>
      <c r="I591" s="17">
        <v>893</v>
      </c>
      <c r="J591" s="3"/>
      <c r="K591" s="17">
        <v>2684.8774019202028</v>
      </c>
      <c r="L591" s="17">
        <v>4552.5095442577185</v>
      </c>
    </row>
    <row r="592" spans="1:12" x14ac:dyDescent="0.25">
      <c r="A592" s="2">
        <v>487</v>
      </c>
      <c r="B592" s="2">
        <v>487049031</v>
      </c>
      <c r="C592" s="3" t="s">
        <v>284</v>
      </c>
      <c r="D592" s="2">
        <v>49</v>
      </c>
      <c r="E592" s="16" t="s">
        <v>96</v>
      </c>
      <c r="F592" s="2">
        <v>31</v>
      </c>
      <c r="G592" s="3" t="s">
        <v>101</v>
      </c>
      <c r="H592" s="17">
        <v>10990</v>
      </c>
      <c r="I592" s="17">
        <v>893</v>
      </c>
      <c r="J592" s="3"/>
      <c r="K592" s="17">
        <v>1827.290891924742</v>
      </c>
      <c r="L592" s="17">
        <v>4695.207878614061</v>
      </c>
    </row>
    <row r="593" spans="1:12" x14ac:dyDescent="0.25">
      <c r="A593" s="2">
        <v>487</v>
      </c>
      <c r="B593" s="2">
        <v>487049035</v>
      </c>
      <c r="C593" s="3" t="s">
        <v>284</v>
      </c>
      <c r="D593" s="2">
        <v>49</v>
      </c>
      <c r="E593" s="16" t="s">
        <v>96</v>
      </c>
      <c r="F593" s="2">
        <v>35</v>
      </c>
      <c r="G593" s="3" t="s">
        <v>22</v>
      </c>
      <c r="H593" s="17">
        <v>12711</v>
      </c>
      <c r="I593" s="17">
        <v>893</v>
      </c>
      <c r="J593" s="3"/>
      <c r="K593" s="17">
        <v>1234.6175199948211</v>
      </c>
      <c r="L593" s="17">
        <v>3756.1149083495584</v>
      </c>
    </row>
    <row r="594" spans="1:12" x14ac:dyDescent="0.25">
      <c r="A594" s="2">
        <v>487</v>
      </c>
      <c r="B594" s="2">
        <v>487049044</v>
      </c>
      <c r="C594" s="3" t="s">
        <v>284</v>
      </c>
      <c r="D594" s="2">
        <v>49</v>
      </c>
      <c r="E594" s="16" t="s">
        <v>96</v>
      </c>
      <c r="F594" s="2">
        <v>44</v>
      </c>
      <c r="G594" s="3" t="s">
        <v>35</v>
      </c>
      <c r="H594" s="17">
        <v>9963</v>
      </c>
      <c r="I594" s="17">
        <v>893</v>
      </c>
      <c r="J594" s="3"/>
      <c r="K594" s="17">
        <v>0</v>
      </c>
      <c r="L594" s="17">
        <v>656.2428056594199</v>
      </c>
    </row>
    <row r="595" spans="1:12" x14ac:dyDescent="0.25">
      <c r="A595" s="2">
        <v>487</v>
      </c>
      <c r="B595" s="2">
        <v>487049046</v>
      </c>
      <c r="C595" s="3" t="s">
        <v>284</v>
      </c>
      <c r="D595" s="2">
        <v>49</v>
      </c>
      <c r="E595" s="16" t="s">
        <v>96</v>
      </c>
      <c r="F595" s="2">
        <v>46</v>
      </c>
      <c r="G595" s="3" t="s">
        <v>36</v>
      </c>
      <c r="H595" s="17">
        <v>13355</v>
      </c>
      <c r="I595" s="17">
        <v>893</v>
      </c>
      <c r="J595" s="3"/>
      <c r="K595" s="17">
        <v>7113.3397877532116</v>
      </c>
      <c r="L595" s="17">
        <v>9793.8876524334082</v>
      </c>
    </row>
    <row r="596" spans="1:12" x14ac:dyDescent="0.25">
      <c r="A596" s="2">
        <v>487</v>
      </c>
      <c r="B596" s="2">
        <v>487049049</v>
      </c>
      <c r="C596" s="3" t="s">
        <v>284</v>
      </c>
      <c r="D596" s="2">
        <v>49</v>
      </c>
      <c r="E596" s="16" t="s">
        <v>96</v>
      </c>
      <c r="F596" s="2">
        <v>49</v>
      </c>
      <c r="G596" s="3" t="s">
        <v>96</v>
      </c>
      <c r="H596" s="17">
        <v>12559</v>
      </c>
      <c r="I596" s="17">
        <v>893</v>
      </c>
      <c r="J596" s="3"/>
      <c r="K596" s="17">
        <v>13173.457259754654</v>
      </c>
      <c r="L596" s="17">
        <v>15536.6353075234</v>
      </c>
    </row>
    <row r="597" spans="1:12" x14ac:dyDescent="0.25">
      <c r="A597" s="2">
        <v>487</v>
      </c>
      <c r="B597" s="2">
        <v>487049057</v>
      </c>
      <c r="C597" s="3" t="s">
        <v>284</v>
      </c>
      <c r="D597" s="2">
        <v>49</v>
      </c>
      <c r="E597" s="16" t="s">
        <v>96</v>
      </c>
      <c r="F597" s="2">
        <v>57</v>
      </c>
      <c r="G597" s="3" t="s">
        <v>23</v>
      </c>
      <c r="H597" s="17">
        <v>10514</v>
      </c>
      <c r="I597" s="17">
        <v>893</v>
      </c>
      <c r="J597" s="3"/>
      <c r="K597" s="17">
        <v>0</v>
      </c>
      <c r="L597" s="17">
        <v>553.94696923837182</v>
      </c>
    </row>
    <row r="598" spans="1:12" x14ac:dyDescent="0.25">
      <c r="A598" s="2">
        <v>487</v>
      </c>
      <c r="B598" s="2">
        <v>487049093</v>
      </c>
      <c r="C598" s="3" t="s">
        <v>284</v>
      </c>
      <c r="D598" s="2">
        <v>49</v>
      </c>
      <c r="E598" s="16" t="s">
        <v>96</v>
      </c>
      <c r="F598" s="2">
        <v>93</v>
      </c>
      <c r="G598" s="3" t="s">
        <v>25</v>
      </c>
      <c r="H598" s="17">
        <v>12025</v>
      </c>
      <c r="I598" s="17">
        <v>893</v>
      </c>
      <c r="J598" s="3"/>
      <c r="K598" s="17">
        <v>0</v>
      </c>
      <c r="L598" s="17">
        <v>535.03031868676044</v>
      </c>
    </row>
    <row r="599" spans="1:12" x14ac:dyDescent="0.25">
      <c r="A599" s="2">
        <v>487</v>
      </c>
      <c r="B599" s="2">
        <v>487049128</v>
      </c>
      <c r="C599" s="3" t="s">
        <v>284</v>
      </c>
      <c r="D599" s="2">
        <v>49</v>
      </c>
      <c r="E599" s="16" t="s">
        <v>96</v>
      </c>
      <c r="F599" s="2">
        <v>128</v>
      </c>
      <c r="G599" s="3" t="s">
        <v>110</v>
      </c>
      <c r="H599" s="17">
        <v>9028</v>
      </c>
      <c r="I599" s="17">
        <v>893</v>
      </c>
      <c r="J599" s="3"/>
      <c r="K599" s="17">
        <v>0</v>
      </c>
      <c r="L599" s="17">
        <v>431.59075566844513</v>
      </c>
    </row>
    <row r="600" spans="1:12" x14ac:dyDescent="0.25">
      <c r="A600" s="2">
        <v>487</v>
      </c>
      <c r="B600" s="2">
        <v>487049133</v>
      </c>
      <c r="C600" s="3" t="s">
        <v>284</v>
      </c>
      <c r="D600" s="2">
        <v>49</v>
      </c>
      <c r="E600" s="16" t="s">
        <v>96</v>
      </c>
      <c r="F600" s="2">
        <v>133</v>
      </c>
      <c r="G600" s="3" t="s">
        <v>73</v>
      </c>
      <c r="H600" s="17">
        <v>10898</v>
      </c>
      <c r="I600" s="17">
        <v>893</v>
      </c>
      <c r="J600" s="3"/>
      <c r="K600" s="17">
        <v>1523.5525006419793</v>
      </c>
      <c r="L600" s="17">
        <v>2910.6659193847754</v>
      </c>
    </row>
    <row r="601" spans="1:12" x14ac:dyDescent="0.25">
      <c r="A601" s="2">
        <v>487</v>
      </c>
      <c r="B601" s="2">
        <v>487049149</v>
      </c>
      <c r="C601" s="3" t="s">
        <v>284</v>
      </c>
      <c r="D601" s="2">
        <v>49</v>
      </c>
      <c r="E601" s="16" t="s">
        <v>96</v>
      </c>
      <c r="F601" s="2">
        <v>149</v>
      </c>
      <c r="G601" s="3" t="s">
        <v>103</v>
      </c>
      <c r="H601" s="17">
        <v>9963</v>
      </c>
      <c r="I601" s="17">
        <v>893</v>
      </c>
      <c r="J601" s="3"/>
      <c r="K601" s="17">
        <v>0</v>
      </c>
      <c r="L601" s="17">
        <v>218.59626419958295</v>
      </c>
    </row>
    <row r="602" spans="1:12" x14ac:dyDescent="0.25">
      <c r="A602" s="2">
        <v>487</v>
      </c>
      <c r="B602" s="2">
        <v>487049153</v>
      </c>
      <c r="C602" s="3" t="s">
        <v>284</v>
      </c>
      <c r="D602" s="2">
        <v>49</v>
      </c>
      <c r="E602" s="16" t="s">
        <v>96</v>
      </c>
      <c r="F602" s="2">
        <v>153</v>
      </c>
      <c r="G602" s="3" t="s">
        <v>124</v>
      </c>
      <c r="H602" s="17">
        <v>9963</v>
      </c>
      <c r="I602" s="17">
        <v>893</v>
      </c>
      <c r="J602" s="3"/>
      <c r="K602" s="17">
        <v>0.12436306405106734</v>
      </c>
      <c r="L602" s="17">
        <v>332.39518940539347</v>
      </c>
    </row>
    <row r="603" spans="1:12" x14ac:dyDescent="0.25">
      <c r="A603" s="2">
        <v>487</v>
      </c>
      <c r="B603" s="2">
        <v>487049163</v>
      </c>
      <c r="C603" s="3" t="s">
        <v>284</v>
      </c>
      <c r="D603" s="2">
        <v>49</v>
      </c>
      <c r="E603" s="16" t="s">
        <v>96</v>
      </c>
      <c r="F603" s="2">
        <v>163</v>
      </c>
      <c r="G603" s="3" t="s">
        <v>27</v>
      </c>
      <c r="H603" s="17">
        <v>12671</v>
      </c>
      <c r="I603" s="17">
        <v>893</v>
      </c>
      <c r="J603" s="3"/>
      <c r="K603" s="17">
        <v>0</v>
      </c>
      <c r="L603" s="17">
        <v>804.58499589834719</v>
      </c>
    </row>
    <row r="604" spans="1:12" x14ac:dyDescent="0.25">
      <c r="A604" s="2">
        <v>487</v>
      </c>
      <c r="B604" s="2">
        <v>487049165</v>
      </c>
      <c r="C604" s="3" t="s">
        <v>284</v>
      </c>
      <c r="D604" s="2">
        <v>49</v>
      </c>
      <c r="E604" s="16" t="s">
        <v>96</v>
      </c>
      <c r="F604" s="2">
        <v>165</v>
      </c>
      <c r="G604" s="3" t="s">
        <v>28</v>
      </c>
      <c r="H604" s="17">
        <v>11782</v>
      </c>
      <c r="I604" s="17">
        <v>893</v>
      </c>
      <c r="J604" s="3"/>
      <c r="K604" s="17">
        <v>0</v>
      </c>
      <c r="L604" s="17">
        <v>963.44201678259196</v>
      </c>
    </row>
    <row r="605" spans="1:12" x14ac:dyDescent="0.25">
      <c r="A605" s="2">
        <v>487</v>
      </c>
      <c r="B605" s="2">
        <v>487049176</v>
      </c>
      <c r="C605" s="3" t="s">
        <v>284</v>
      </c>
      <c r="D605" s="2">
        <v>49</v>
      </c>
      <c r="E605" s="16" t="s">
        <v>96</v>
      </c>
      <c r="F605" s="2">
        <v>176</v>
      </c>
      <c r="G605" s="3" t="s">
        <v>29</v>
      </c>
      <c r="H605" s="17">
        <v>11910</v>
      </c>
      <c r="I605" s="17">
        <v>893</v>
      </c>
      <c r="J605" s="3"/>
      <c r="K605" s="17">
        <v>1524.3871065591666</v>
      </c>
      <c r="L605" s="17">
        <v>3878.8333559705206</v>
      </c>
    </row>
    <row r="606" spans="1:12" x14ac:dyDescent="0.25">
      <c r="A606" s="2">
        <v>487</v>
      </c>
      <c r="B606" s="2">
        <v>487049211</v>
      </c>
      <c r="C606" s="3" t="s">
        <v>284</v>
      </c>
      <c r="D606" s="2">
        <v>49</v>
      </c>
      <c r="E606" s="16" t="s">
        <v>96</v>
      </c>
      <c r="F606" s="2">
        <v>211</v>
      </c>
      <c r="G606" s="3" t="s">
        <v>80</v>
      </c>
      <c r="H606" s="17">
        <v>10898</v>
      </c>
      <c r="I606" s="17">
        <v>893</v>
      </c>
      <c r="J606" s="3"/>
      <c r="K606" s="17">
        <v>1268.8146309835865</v>
      </c>
      <c r="L606" s="17">
        <v>2159.8767845425828</v>
      </c>
    </row>
    <row r="607" spans="1:12" x14ac:dyDescent="0.25">
      <c r="A607" s="2">
        <v>487</v>
      </c>
      <c r="B607" s="2">
        <v>487049243</v>
      </c>
      <c r="C607" s="3" t="s">
        <v>284</v>
      </c>
      <c r="D607" s="2">
        <v>49</v>
      </c>
      <c r="E607" s="16" t="s">
        <v>96</v>
      </c>
      <c r="F607" s="2">
        <v>243</v>
      </c>
      <c r="G607" s="3" t="s">
        <v>74</v>
      </c>
      <c r="H607" s="17">
        <v>15225</v>
      </c>
      <c r="I607" s="17">
        <v>893</v>
      </c>
      <c r="J607" s="3"/>
      <c r="K607" s="17">
        <v>2186.0933501522049</v>
      </c>
      <c r="L607" s="17">
        <v>3734.457723545409</v>
      </c>
    </row>
    <row r="608" spans="1:12" x14ac:dyDescent="0.25">
      <c r="A608" s="2">
        <v>487</v>
      </c>
      <c r="B608" s="2">
        <v>487049244</v>
      </c>
      <c r="C608" s="3" t="s">
        <v>284</v>
      </c>
      <c r="D608" s="2">
        <v>49</v>
      </c>
      <c r="E608" s="16" t="s">
        <v>96</v>
      </c>
      <c r="F608" s="2">
        <v>244</v>
      </c>
      <c r="G608" s="3" t="s">
        <v>43</v>
      </c>
      <c r="H608" s="17">
        <v>11362</v>
      </c>
      <c r="I608" s="17">
        <v>893</v>
      </c>
      <c r="J608" s="3"/>
      <c r="K608" s="17">
        <v>832.61328173058973</v>
      </c>
      <c r="L608" s="17">
        <v>3951.2305686722611</v>
      </c>
    </row>
    <row r="609" spans="1:12" x14ac:dyDescent="0.25">
      <c r="A609" s="2">
        <v>487</v>
      </c>
      <c r="B609" s="2">
        <v>487049246</v>
      </c>
      <c r="C609" s="3" t="s">
        <v>284</v>
      </c>
      <c r="D609" s="2">
        <v>49</v>
      </c>
      <c r="E609" s="16" t="s">
        <v>96</v>
      </c>
      <c r="F609" s="2">
        <v>246</v>
      </c>
      <c r="G609" s="3" t="s">
        <v>242</v>
      </c>
      <c r="H609" s="17">
        <v>13355</v>
      </c>
      <c r="I609" s="17">
        <v>893</v>
      </c>
      <c r="J609" s="3"/>
      <c r="K609" s="17">
        <v>1831.1450447081625</v>
      </c>
      <c r="L609" s="17">
        <v>3638.7319983920788</v>
      </c>
    </row>
    <row r="610" spans="1:12" x14ac:dyDescent="0.25">
      <c r="A610" s="2">
        <v>487</v>
      </c>
      <c r="B610" s="2">
        <v>487049248</v>
      </c>
      <c r="C610" s="3" t="s">
        <v>284</v>
      </c>
      <c r="D610" s="2">
        <v>49</v>
      </c>
      <c r="E610" s="16" t="s">
        <v>96</v>
      </c>
      <c r="F610" s="2">
        <v>248</v>
      </c>
      <c r="G610" s="3" t="s">
        <v>30</v>
      </c>
      <c r="H610" s="17">
        <v>12178</v>
      </c>
      <c r="I610" s="17">
        <v>893</v>
      </c>
      <c r="J610" s="3"/>
      <c r="K610" s="17">
        <v>0</v>
      </c>
      <c r="L610" s="17">
        <v>1321.1449898844239</v>
      </c>
    </row>
    <row r="611" spans="1:12" x14ac:dyDescent="0.25">
      <c r="A611" s="2">
        <v>487</v>
      </c>
      <c r="B611" s="2">
        <v>487049262</v>
      </c>
      <c r="C611" s="3" t="s">
        <v>284</v>
      </c>
      <c r="D611" s="2">
        <v>49</v>
      </c>
      <c r="E611" s="16" t="s">
        <v>96</v>
      </c>
      <c r="F611" s="2">
        <v>262</v>
      </c>
      <c r="G611" s="3" t="s">
        <v>31</v>
      </c>
      <c r="H611" s="17">
        <v>12199</v>
      </c>
      <c r="I611" s="17">
        <v>893</v>
      </c>
      <c r="J611" s="3"/>
      <c r="K611" s="17">
        <v>1547.9898880314868</v>
      </c>
      <c r="L611" s="17">
        <v>4543.9913929441063</v>
      </c>
    </row>
    <row r="612" spans="1:12" x14ac:dyDescent="0.25">
      <c r="A612" s="2">
        <v>487</v>
      </c>
      <c r="B612" s="2">
        <v>487049274</v>
      </c>
      <c r="C612" s="3" t="s">
        <v>284</v>
      </c>
      <c r="D612" s="2">
        <v>49</v>
      </c>
      <c r="E612" s="16" t="s">
        <v>96</v>
      </c>
      <c r="F612" s="2">
        <v>274</v>
      </c>
      <c r="G612" s="3" t="s">
        <v>81</v>
      </c>
      <c r="H612" s="17">
        <v>11819</v>
      </c>
      <c r="I612" s="17">
        <v>893</v>
      </c>
      <c r="J612" s="3"/>
      <c r="K612" s="17">
        <v>2613.6028806545128</v>
      </c>
      <c r="L612" s="17">
        <v>5434.4598587269647</v>
      </c>
    </row>
    <row r="613" spans="1:12" x14ac:dyDescent="0.25">
      <c r="A613" s="2">
        <v>487</v>
      </c>
      <c r="B613" s="2">
        <v>487049284</v>
      </c>
      <c r="C613" s="3" t="s">
        <v>284</v>
      </c>
      <c r="D613" s="2">
        <v>49</v>
      </c>
      <c r="E613" s="16" t="s">
        <v>96</v>
      </c>
      <c r="F613" s="2">
        <v>284</v>
      </c>
      <c r="G613" s="3" t="s">
        <v>163</v>
      </c>
      <c r="H613" s="17">
        <v>10898</v>
      </c>
      <c r="I613" s="17">
        <v>893</v>
      </c>
      <c r="J613" s="3"/>
      <c r="K613" s="17">
        <v>1099.7462084089912</v>
      </c>
      <c r="L613" s="17">
        <v>3521.2797984542813</v>
      </c>
    </row>
    <row r="614" spans="1:12" x14ac:dyDescent="0.25">
      <c r="A614" s="2">
        <v>487</v>
      </c>
      <c r="B614" s="2">
        <v>487049308</v>
      </c>
      <c r="C614" s="3" t="s">
        <v>284</v>
      </c>
      <c r="D614" s="2">
        <v>49</v>
      </c>
      <c r="E614" s="16" t="s">
        <v>96</v>
      </c>
      <c r="F614" s="2">
        <v>308</v>
      </c>
      <c r="G614" s="3" t="s">
        <v>32</v>
      </c>
      <c r="H614" s="17">
        <v>12297</v>
      </c>
      <c r="I614" s="17">
        <v>893</v>
      </c>
      <c r="J614" s="3"/>
      <c r="K614" s="17">
        <v>6077.4514460462633</v>
      </c>
      <c r="L614" s="17">
        <v>7955.4719483682311</v>
      </c>
    </row>
    <row r="615" spans="1:12" x14ac:dyDescent="0.25">
      <c r="A615" s="2">
        <v>487</v>
      </c>
      <c r="B615" s="2">
        <v>487049314</v>
      </c>
      <c r="C615" s="3" t="s">
        <v>284</v>
      </c>
      <c r="D615" s="2">
        <v>49</v>
      </c>
      <c r="E615" s="16" t="s">
        <v>96</v>
      </c>
      <c r="F615" s="2">
        <v>314</v>
      </c>
      <c r="G615" s="3" t="s">
        <v>46</v>
      </c>
      <c r="H615" s="17">
        <v>11985</v>
      </c>
      <c r="I615" s="17">
        <v>893</v>
      </c>
      <c r="J615" s="3"/>
      <c r="K615" s="17">
        <v>4932.9911344172033</v>
      </c>
      <c r="L615" s="17">
        <v>9505.823847855605</v>
      </c>
    </row>
    <row r="616" spans="1:12" x14ac:dyDescent="0.25">
      <c r="A616" s="2">
        <v>487</v>
      </c>
      <c r="B616" s="2">
        <v>487049347</v>
      </c>
      <c r="C616" s="3" t="s">
        <v>284</v>
      </c>
      <c r="D616" s="2">
        <v>49</v>
      </c>
      <c r="E616" s="16" t="s">
        <v>96</v>
      </c>
      <c r="F616" s="2">
        <v>347</v>
      </c>
      <c r="G616" s="3" t="s">
        <v>106</v>
      </c>
      <c r="H616" s="17">
        <v>12536</v>
      </c>
      <c r="I616" s="17">
        <v>893</v>
      </c>
      <c r="J616" s="3"/>
      <c r="K616" s="17">
        <v>3626.2512128138042</v>
      </c>
      <c r="L616" s="17">
        <v>5271.710268959825</v>
      </c>
    </row>
    <row r="617" spans="1:12" x14ac:dyDescent="0.25">
      <c r="A617" s="2">
        <v>487</v>
      </c>
      <c r="B617" s="2">
        <v>487274031</v>
      </c>
      <c r="C617" s="3" t="s">
        <v>284</v>
      </c>
      <c r="D617" s="2">
        <v>274</v>
      </c>
      <c r="E617" s="16" t="s">
        <v>81</v>
      </c>
      <c r="F617" s="2">
        <v>31</v>
      </c>
      <c r="G617" s="3" t="s">
        <v>101</v>
      </c>
      <c r="H617" s="17">
        <v>11595</v>
      </c>
      <c r="I617" s="17">
        <v>893</v>
      </c>
      <c r="J617" s="3"/>
      <c r="K617" s="17">
        <v>1927.8833386594524</v>
      </c>
      <c r="L617" s="17">
        <v>4953.6792859444977</v>
      </c>
    </row>
    <row r="618" spans="1:12" x14ac:dyDescent="0.25">
      <c r="A618" s="2">
        <v>487</v>
      </c>
      <c r="B618" s="2">
        <v>487274035</v>
      </c>
      <c r="C618" s="3" t="s">
        <v>284</v>
      </c>
      <c r="D618" s="2">
        <v>274</v>
      </c>
      <c r="E618" s="16" t="s">
        <v>81</v>
      </c>
      <c r="F618" s="2">
        <v>35</v>
      </c>
      <c r="G618" s="3" t="s">
        <v>22</v>
      </c>
      <c r="H618" s="17">
        <v>11701</v>
      </c>
      <c r="I618" s="17">
        <v>893</v>
      </c>
      <c r="J618" s="3"/>
      <c r="K618" s="17">
        <v>1136.5163717614196</v>
      </c>
      <c r="L618" s="17">
        <v>3457.6587634803054</v>
      </c>
    </row>
    <row r="619" spans="1:12" x14ac:dyDescent="0.25">
      <c r="A619" s="2">
        <v>487</v>
      </c>
      <c r="B619" s="2">
        <v>487274044</v>
      </c>
      <c r="C619" s="3" t="s">
        <v>284</v>
      </c>
      <c r="D619" s="2">
        <v>274</v>
      </c>
      <c r="E619" s="16" t="s">
        <v>81</v>
      </c>
      <c r="F619" s="2">
        <v>44</v>
      </c>
      <c r="G619" s="3" t="s">
        <v>35</v>
      </c>
      <c r="H619" s="17">
        <v>8797</v>
      </c>
      <c r="I619" s="17">
        <v>893</v>
      </c>
      <c r="J619" s="3"/>
      <c r="K619" s="17">
        <v>0</v>
      </c>
      <c r="L619" s="17">
        <v>579.44072682785554</v>
      </c>
    </row>
    <row r="620" spans="1:12" x14ac:dyDescent="0.25">
      <c r="A620" s="2">
        <v>487</v>
      </c>
      <c r="B620" s="2">
        <v>487274046</v>
      </c>
      <c r="C620" s="3" t="s">
        <v>284</v>
      </c>
      <c r="D620" s="2">
        <v>274</v>
      </c>
      <c r="E620" s="16" t="s">
        <v>81</v>
      </c>
      <c r="F620" s="2">
        <v>46</v>
      </c>
      <c r="G620" s="3" t="s">
        <v>36</v>
      </c>
      <c r="H620" s="17">
        <v>13083</v>
      </c>
      <c r="I620" s="17">
        <v>893</v>
      </c>
      <c r="J620" s="3"/>
      <c r="K620" s="17">
        <v>6968.4630807319554</v>
      </c>
      <c r="L620" s="17">
        <v>9594.4164849708941</v>
      </c>
    </row>
    <row r="621" spans="1:12" x14ac:dyDescent="0.25">
      <c r="A621" s="2">
        <v>487</v>
      </c>
      <c r="B621" s="2">
        <v>487274048</v>
      </c>
      <c r="C621" s="3" t="s">
        <v>284</v>
      </c>
      <c r="D621" s="2">
        <v>274</v>
      </c>
      <c r="E621" s="16" t="s">
        <v>81</v>
      </c>
      <c r="F621" s="2">
        <v>48</v>
      </c>
      <c r="G621" s="3" t="s">
        <v>152</v>
      </c>
      <c r="H621" s="17">
        <v>8976</v>
      </c>
      <c r="I621" s="17">
        <v>893</v>
      </c>
      <c r="J621" s="3"/>
      <c r="K621" s="17">
        <v>3457.2017128627449</v>
      </c>
      <c r="L621" s="17">
        <v>7070.4768317160797</v>
      </c>
    </row>
    <row r="622" spans="1:12" x14ac:dyDescent="0.25">
      <c r="A622" s="2">
        <v>487</v>
      </c>
      <c r="B622" s="2">
        <v>487274049</v>
      </c>
      <c r="C622" s="3" t="s">
        <v>284</v>
      </c>
      <c r="D622" s="2">
        <v>274</v>
      </c>
      <c r="E622" s="16" t="s">
        <v>81</v>
      </c>
      <c r="F622" s="2">
        <v>49</v>
      </c>
      <c r="G622" s="3" t="s">
        <v>96</v>
      </c>
      <c r="H622" s="17">
        <v>11813</v>
      </c>
      <c r="I622" s="17">
        <v>893</v>
      </c>
      <c r="J622" s="3"/>
      <c r="K622" s="17">
        <v>12390.958723583226</v>
      </c>
      <c r="L622" s="17">
        <v>14613.764860878568</v>
      </c>
    </row>
    <row r="623" spans="1:12" x14ac:dyDescent="0.25">
      <c r="A623" s="2">
        <v>487</v>
      </c>
      <c r="B623" s="2">
        <v>487274057</v>
      </c>
      <c r="C623" s="3" t="s">
        <v>284</v>
      </c>
      <c r="D623" s="2">
        <v>274</v>
      </c>
      <c r="E623" s="16" t="s">
        <v>81</v>
      </c>
      <c r="F623" s="2">
        <v>57</v>
      </c>
      <c r="G623" s="3" t="s">
        <v>23</v>
      </c>
      <c r="H623" s="17">
        <v>11116</v>
      </c>
      <c r="I623" s="17">
        <v>893</v>
      </c>
      <c r="J623" s="3"/>
      <c r="K623" s="17">
        <v>0</v>
      </c>
      <c r="L623" s="17">
        <v>585.66430569276599</v>
      </c>
    </row>
    <row r="624" spans="1:12" x14ac:dyDescent="0.25">
      <c r="A624" s="2">
        <v>487</v>
      </c>
      <c r="B624" s="2">
        <v>487274093</v>
      </c>
      <c r="C624" s="3" t="s">
        <v>284</v>
      </c>
      <c r="D624" s="2">
        <v>274</v>
      </c>
      <c r="E624" s="16" t="s">
        <v>81</v>
      </c>
      <c r="F624" s="2">
        <v>93</v>
      </c>
      <c r="G624" s="3" t="s">
        <v>25</v>
      </c>
      <c r="H624" s="17">
        <v>11530</v>
      </c>
      <c r="I624" s="17">
        <v>893</v>
      </c>
      <c r="J624" s="3"/>
      <c r="K624" s="17">
        <v>0</v>
      </c>
      <c r="L624" s="17">
        <v>513.00620161815823</v>
      </c>
    </row>
    <row r="625" spans="1:12" x14ac:dyDescent="0.25">
      <c r="A625" s="2">
        <v>487</v>
      </c>
      <c r="B625" s="2">
        <v>487274128</v>
      </c>
      <c r="C625" s="3" t="s">
        <v>284</v>
      </c>
      <c r="D625" s="2">
        <v>274</v>
      </c>
      <c r="E625" s="16" t="s">
        <v>81</v>
      </c>
      <c r="F625" s="2">
        <v>128</v>
      </c>
      <c r="G625" s="3" t="s">
        <v>110</v>
      </c>
      <c r="H625" s="17">
        <v>8976</v>
      </c>
      <c r="I625" s="17">
        <v>893</v>
      </c>
      <c r="J625" s="3"/>
      <c r="K625" s="17">
        <v>0</v>
      </c>
      <c r="L625" s="17">
        <v>429.10485410721776</v>
      </c>
    </row>
    <row r="626" spans="1:12" x14ac:dyDescent="0.25">
      <c r="A626" s="2">
        <v>487</v>
      </c>
      <c r="B626" s="2">
        <v>487274149</v>
      </c>
      <c r="C626" s="3" t="s">
        <v>284</v>
      </c>
      <c r="D626" s="2">
        <v>274</v>
      </c>
      <c r="E626" s="16" t="s">
        <v>81</v>
      </c>
      <c r="F626" s="2">
        <v>149</v>
      </c>
      <c r="G626" s="3" t="s">
        <v>103</v>
      </c>
      <c r="H626" s="17">
        <v>8976</v>
      </c>
      <c r="I626" s="17">
        <v>893</v>
      </c>
      <c r="J626" s="3"/>
      <c r="K626" s="17">
        <v>0</v>
      </c>
      <c r="L626" s="17">
        <v>196.94068728851198</v>
      </c>
    </row>
    <row r="627" spans="1:12" x14ac:dyDescent="0.25">
      <c r="A627" s="2">
        <v>487</v>
      </c>
      <c r="B627" s="2">
        <v>487274163</v>
      </c>
      <c r="C627" s="3" t="s">
        <v>284</v>
      </c>
      <c r="D627" s="2">
        <v>274</v>
      </c>
      <c r="E627" s="16" t="s">
        <v>81</v>
      </c>
      <c r="F627" s="2">
        <v>163</v>
      </c>
      <c r="G627" s="3" t="s">
        <v>27</v>
      </c>
      <c r="H627" s="17">
        <v>11713</v>
      </c>
      <c r="I627" s="17">
        <v>893</v>
      </c>
      <c r="J627" s="3"/>
      <c r="K627" s="17">
        <v>0</v>
      </c>
      <c r="L627" s="17">
        <v>743.7537729427313</v>
      </c>
    </row>
    <row r="628" spans="1:12" x14ac:dyDescent="0.25">
      <c r="A628" s="2">
        <v>487</v>
      </c>
      <c r="B628" s="2">
        <v>487274165</v>
      </c>
      <c r="C628" s="3" t="s">
        <v>284</v>
      </c>
      <c r="D628" s="2">
        <v>274</v>
      </c>
      <c r="E628" s="16" t="s">
        <v>81</v>
      </c>
      <c r="F628" s="2">
        <v>165</v>
      </c>
      <c r="G628" s="3" t="s">
        <v>28</v>
      </c>
      <c r="H628" s="17">
        <v>11082</v>
      </c>
      <c r="I628" s="17">
        <v>893</v>
      </c>
      <c r="J628" s="3"/>
      <c r="K628" s="17">
        <v>0</v>
      </c>
      <c r="L628" s="17">
        <v>906.20136054869181</v>
      </c>
    </row>
    <row r="629" spans="1:12" x14ac:dyDescent="0.25">
      <c r="A629" s="2">
        <v>487</v>
      </c>
      <c r="B629" s="2">
        <v>487274176</v>
      </c>
      <c r="C629" s="3" t="s">
        <v>284</v>
      </c>
      <c r="D629" s="2">
        <v>274</v>
      </c>
      <c r="E629" s="16" t="s">
        <v>81</v>
      </c>
      <c r="F629" s="2">
        <v>176</v>
      </c>
      <c r="G629" s="3" t="s">
        <v>29</v>
      </c>
      <c r="H629" s="17">
        <v>11255</v>
      </c>
      <c r="I629" s="17">
        <v>893</v>
      </c>
      <c r="J629" s="3"/>
      <c r="K629" s="17">
        <v>1440.5522153084312</v>
      </c>
      <c r="L629" s="17">
        <v>3665.5138053273058</v>
      </c>
    </row>
    <row r="630" spans="1:12" x14ac:dyDescent="0.25">
      <c r="A630" s="2">
        <v>487</v>
      </c>
      <c r="B630" s="2">
        <v>487274178</v>
      </c>
      <c r="C630" s="3" t="s">
        <v>284</v>
      </c>
      <c r="D630" s="2">
        <v>274</v>
      </c>
      <c r="E630" s="16" t="s">
        <v>81</v>
      </c>
      <c r="F630" s="2">
        <v>178</v>
      </c>
      <c r="G630" s="3" t="s">
        <v>241</v>
      </c>
      <c r="H630" s="17">
        <v>13083</v>
      </c>
      <c r="I630" s="17">
        <v>893</v>
      </c>
      <c r="J630" s="3"/>
      <c r="K630" s="17">
        <v>4.9162962457176036</v>
      </c>
      <c r="L630" s="17">
        <v>3018.4663003679925</v>
      </c>
    </row>
    <row r="631" spans="1:12" x14ac:dyDescent="0.25">
      <c r="A631" s="2">
        <v>487</v>
      </c>
      <c r="B631" s="2">
        <v>487274181</v>
      </c>
      <c r="C631" s="3" t="s">
        <v>284</v>
      </c>
      <c r="D631" s="2">
        <v>274</v>
      </c>
      <c r="E631" s="16" t="s">
        <v>81</v>
      </c>
      <c r="F631" s="2">
        <v>181</v>
      </c>
      <c r="G631" s="3" t="s">
        <v>105</v>
      </c>
      <c r="H631" s="17">
        <v>13083</v>
      </c>
      <c r="I631" s="17">
        <v>893</v>
      </c>
      <c r="J631" s="3"/>
      <c r="K631" s="17">
        <v>0</v>
      </c>
      <c r="L631" s="17">
        <v>847.98671773223396</v>
      </c>
    </row>
    <row r="632" spans="1:12" x14ac:dyDescent="0.25">
      <c r="A632" s="2">
        <v>487</v>
      </c>
      <c r="B632" s="2">
        <v>487274199</v>
      </c>
      <c r="C632" s="3" t="s">
        <v>284</v>
      </c>
      <c r="D632" s="2">
        <v>274</v>
      </c>
      <c r="E632" s="16" t="s">
        <v>81</v>
      </c>
      <c r="F632" s="2">
        <v>199</v>
      </c>
      <c r="G632" s="3" t="s">
        <v>162</v>
      </c>
      <c r="H632" s="17">
        <v>10851</v>
      </c>
      <c r="I632" s="17">
        <v>893</v>
      </c>
      <c r="J632" s="3"/>
      <c r="K632" s="17">
        <v>3677.3196710212778</v>
      </c>
      <c r="L632" s="17">
        <v>6681.1396918012579</v>
      </c>
    </row>
    <row r="633" spans="1:12" x14ac:dyDescent="0.25">
      <c r="A633" s="2">
        <v>487</v>
      </c>
      <c r="B633" s="2">
        <v>487274217</v>
      </c>
      <c r="C633" s="3" t="s">
        <v>284</v>
      </c>
      <c r="D633" s="2">
        <v>274</v>
      </c>
      <c r="E633" s="16" t="s">
        <v>81</v>
      </c>
      <c r="F633" s="2">
        <v>217</v>
      </c>
      <c r="G633" s="3" t="s">
        <v>285</v>
      </c>
      <c r="H633" s="17">
        <v>8929</v>
      </c>
      <c r="I633" s="17">
        <v>893</v>
      </c>
      <c r="J633" s="3"/>
      <c r="K633" s="17">
        <v>394.64086312999461</v>
      </c>
      <c r="L633" s="17">
        <v>3704.1738369101713</v>
      </c>
    </row>
    <row r="634" spans="1:12" x14ac:dyDescent="0.25">
      <c r="A634" s="2">
        <v>487</v>
      </c>
      <c r="B634" s="2">
        <v>487274229</v>
      </c>
      <c r="C634" s="3" t="s">
        <v>284</v>
      </c>
      <c r="D634" s="2">
        <v>274</v>
      </c>
      <c r="E634" s="16" t="s">
        <v>81</v>
      </c>
      <c r="F634" s="2">
        <v>229</v>
      </c>
      <c r="G634" s="3" t="s">
        <v>113</v>
      </c>
      <c r="H634" s="17">
        <v>8976</v>
      </c>
      <c r="I634" s="17">
        <v>893</v>
      </c>
      <c r="J634" s="3"/>
      <c r="K634" s="17">
        <v>142.60492797406005</v>
      </c>
      <c r="L634" s="17">
        <v>1283.9027558670095</v>
      </c>
    </row>
    <row r="635" spans="1:12" x14ac:dyDescent="0.25">
      <c r="A635" s="2">
        <v>487</v>
      </c>
      <c r="B635" s="2">
        <v>487274243</v>
      </c>
      <c r="C635" s="3" t="s">
        <v>284</v>
      </c>
      <c r="D635" s="2">
        <v>274</v>
      </c>
      <c r="E635" s="16" t="s">
        <v>81</v>
      </c>
      <c r="F635" s="2">
        <v>243</v>
      </c>
      <c r="G635" s="3" t="s">
        <v>74</v>
      </c>
      <c r="H635" s="17">
        <v>13083</v>
      </c>
      <c r="I635" s="17">
        <v>893</v>
      </c>
      <c r="J635" s="3"/>
      <c r="K635" s="17">
        <v>1878.5326305445851</v>
      </c>
      <c r="L635" s="17">
        <v>3209.0581541638476</v>
      </c>
    </row>
    <row r="636" spans="1:12" x14ac:dyDescent="0.25">
      <c r="A636" s="2">
        <v>487</v>
      </c>
      <c r="B636" s="2">
        <v>487274244</v>
      </c>
      <c r="C636" s="3" t="s">
        <v>284</v>
      </c>
      <c r="D636" s="2">
        <v>274</v>
      </c>
      <c r="E636" s="16" t="s">
        <v>81</v>
      </c>
      <c r="F636" s="2">
        <v>244</v>
      </c>
      <c r="G636" s="3" t="s">
        <v>43</v>
      </c>
      <c r="H636" s="17">
        <v>9533</v>
      </c>
      <c r="I636" s="17">
        <v>893</v>
      </c>
      <c r="J636" s="3"/>
      <c r="K636" s="17">
        <v>698.58320847893992</v>
      </c>
      <c r="L636" s="17">
        <v>3315.180514975591</v>
      </c>
    </row>
    <row r="637" spans="1:12" x14ac:dyDescent="0.25">
      <c r="A637" s="2">
        <v>487</v>
      </c>
      <c r="B637" s="2">
        <v>487274248</v>
      </c>
      <c r="C637" s="3" t="s">
        <v>284</v>
      </c>
      <c r="D637" s="2">
        <v>274</v>
      </c>
      <c r="E637" s="16" t="s">
        <v>81</v>
      </c>
      <c r="F637" s="2">
        <v>248</v>
      </c>
      <c r="G637" s="3" t="s">
        <v>30</v>
      </c>
      <c r="H637" s="17">
        <v>12164</v>
      </c>
      <c r="I637" s="17">
        <v>893</v>
      </c>
      <c r="J637" s="3"/>
      <c r="K637" s="17">
        <v>0</v>
      </c>
      <c r="L637" s="17">
        <v>1319.6261830312142</v>
      </c>
    </row>
    <row r="638" spans="1:12" x14ac:dyDescent="0.25">
      <c r="A638" s="2">
        <v>487</v>
      </c>
      <c r="B638" s="2">
        <v>487274262</v>
      </c>
      <c r="C638" s="3" t="s">
        <v>284</v>
      </c>
      <c r="D638" s="2">
        <v>274</v>
      </c>
      <c r="E638" s="16" t="s">
        <v>81</v>
      </c>
      <c r="F638" s="2">
        <v>262</v>
      </c>
      <c r="G638" s="3" t="s">
        <v>31</v>
      </c>
      <c r="H638" s="17">
        <v>11514</v>
      </c>
      <c r="I638" s="17">
        <v>893</v>
      </c>
      <c r="J638" s="3"/>
      <c r="K638" s="17">
        <v>1461.0669375190209</v>
      </c>
      <c r="L638" s="17">
        <v>4288.8365356470586</v>
      </c>
    </row>
    <row r="639" spans="1:12" x14ac:dyDescent="0.25">
      <c r="A639" s="2">
        <v>487</v>
      </c>
      <c r="B639" s="2">
        <v>487274274</v>
      </c>
      <c r="C639" s="3" t="s">
        <v>284</v>
      </c>
      <c r="D639" s="2">
        <v>274</v>
      </c>
      <c r="E639" s="16" t="s">
        <v>81</v>
      </c>
      <c r="F639" s="2">
        <v>274</v>
      </c>
      <c r="G639" s="3" t="s">
        <v>81</v>
      </c>
      <c r="H639" s="17">
        <v>11764</v>
      </c>
      <c r="I639" s="17">
        <v>893</v>
      </c>
      <c r="J639" s="3"/>
      <c r="K639" s="17">
        <v>2601.4404169574136</v>
      </c>
      <c r="L639" s="17">
        <v>5409.1704694190703</v>
      </c>
    </row>
    <row r="640" spans="1:12" x14ac:dyDescent="0.25">
      <c r="A640" s="2">
        <v>487</v>
      </c>
      <c r="B640" s="2">
        <v>487274284</v>
      </c>
      <c r="C640" s="3" t="s">
        <v>284</v>
      </c>
      <c r="D640" s="2">
        <v>274</v>
      </c>
      <c r="E640" s="16" t="s">
        <v>81</v>
      </c>
      <c r="F640" s="2">
        <v>284</v>
      </c>
      <c r="G640" s="3" t="s">
        <v>163</v>
      </c>
      <c r="H640" s="17">
        <v>8976</v>
      </c>
      <c r="I640" s="17">
        <v>893</v>
      </c>
      <c r="J640" s="3"/>
      <c r="K640" s="17">
        <v>905.79206888228146</v>
      </c>
      <c r="L640" s="17">
        <v>2900.2576134084811</v>
      </c>
    </row>
    <row r="641" spans="1:12" x14ac:dyDescent="0.25">
      <c r="A641" s="2">
        <v>487</v>
      </c>
      <c r="B641" s="2">
        <v>487274285</v>
      </c>
      <c r="C641" s="3" t="s">
        <v>284</v>
      </c>
      <c r="D641" s="2">
        <v>274</v>
      </c>
      <c r="E641" s="16" t="s">
        <v>81</v>
      </c>
      <c r="F641" s="2">
        <v>285</v>
      </c>
      <c r="G641" s="3" t="s">
        <v>44</v>
      </c>
      <c r="H641" s="17">
        <v>8976</v>
      </c>
      <c r="I641" s="17">
        <v>893</v>
      </c>
      <c r="J641" s="3"/>
      <c r="K641" s="17">
        <v>713.49646396173921</v>
      </c>
      <c r="L641" s="17">
        <v>2667.4137224782935</v>
      </c>
    </row>
    <row r="642" spans="1:12" x14ac:dyDescent="0.25">
      <c r="A642" s="2">
        <v>487</v>
      </c>
      <c r="B642" s="2">
        <v>487274295</v>
      </c>
      <c r="C642" s="3" t="s">
        <v>284</v>
      </c>
      <c r="D642" s="2">
        <v>274</v>
      </c>
      <c r="E642" s="16" t="s">
        <v>81</v>
      </c>
      <c r="F642" s="2">
        <v>295</v>
      </c>
      <c r="G642" s="3" t="s">
        <v>155</v>
      </c>
      <c r="H642" s="17">
        <v>13060</v>
      </c>
      <c r="I642" s="17">
        <v>893</v>
      </c>
      <c r="J642" s="3"/>
      <c r="K642" s="17">
        <v>920.93072788957761</v>
      </c>
      <c r="L642" s="17">
        <v>6103.2993339871282</v>
      </c>
    </row>
    <row r="643" spans="1:12" x14ac:dyDescent="0.25">
      <c r="A643" s="2">
        <v>487</v>
      </c>
      <c r="B643" s="2">
        <v>487274305</v>
      </c>
      <c r="C643" s="3" t="s">
        <v>284</v>
      </c>
      <c r="D643" s="2">
        <v>274</v>
      </c>
      <c r="E643" s="16" t="s">
        <v>81</v>
      </c>
      <c r="F643" s="2">
        <v>305</v>
      </c>
      <c r="G643" s="3" t="s">
        <v>75</v>
      </c>
      <c r="H643" s="17">
        <v>11026</v>
      </c>
      <c r="I643" s="17">
        <v>893</v>
      </c>
      <c r="J643" s="3"/>
      <c r="K643" s="17">
        <v>1184.201841011627</v>
      </c>
      <c r="L643" s="17">
        <v>3578.1446037516998</v>
      </c>
    </row>
    <row r="644" spans="1:12" x14ac:dyDescent="0.25">
      <c r="A644" s="2">
        <v>487</v>
      </c>
      <c r="B644" s="2">
        <v>487274308</v>
      </c>
      <c r="C644" s="3" t="s">
        <v>284</v>
      </c>
      <c r="D644" s="2">
        <v>274</v>
      </c>
      <c r="E644" s="16" t="s">
        <v>81</v>
      </c>
      <c r="F644" s="2">
        <v>308</v>
      </c>
      <c r="G644" s="3" t="s">
        <v>32</v>
      </c>
      <c r="H644" s="17">
        <v>8976</v>
      </c>
      <c r="I644" s="17">
        <v>893</v>
      </c>
      <c r="J644" s="3"/>
      <c r="K644" s="17">
        <v>4436.1392355624357</v>
      </c>
      <c r="L644" s="17">
        <v>5806.970497564711</v>
      </c>
    </row>
    <row r="645" spans="1:12" x14ac:dyDescent="0.25">
      <c r="A645" s="2">
        <v>487</v>
      </c>
      <c r="B645" s="2">
        <v>487274314</v>
      </c>
      <c r="C645" s="3" t="s">
        <v>284</v>
      </c>
      <c r="D645" s="2">
        <v>274</v>
      </c>
      <c r="E645" s="16" t="s">
        <v>81</v>
      </c>
      <c r="F645" s="2">
        <v>314</v>
      </c>
      <c r="G645" s="3" t="s">
        <v>46</v>
      </c>
      <c r="H645" s="17">
        <v>12725</v>
      </c>
      <c r="I645" s="17">
        <v>893</v>
      </c>
      <c r="J645" s="3"/>
      <c r="K645" s="17">
        <v>5237.5729816820131</v>
      </c>
      <c r="L645" s="17">
        <v>10092.749976133717</v>
      </c>
    </row>
    <row r="646" spans="1:12" x14ac:dyDescent="0.25">
      <c r="A646" s="2">
        <v>487</v>
      </c>
      <c r="B646" s="2">
        <v>487274344</v>
      </c>
      <c r="C646" s="3" t="s">
        <v>284</v>
      </c>
      <c r="D646" s="2">
        <v>274</v>
      </c>
      <c r="E646" s="16" t="s">
        <v>81</v>
      </c>
      <c r="F646" s="2">
        <v>344</v>
      </c>
      <c r="G646" s="3" t="s">
        <v>243</v>
      </c>
      <c r="H646" s="17">
        <v>8976</v>
      </c>
      <c r="I646" s="17">
        <v>893</v>
      </c>
      <c r="J646" s="3"/>
      <c r="K646" s="17">
        <v>2272.0139665768638</v>
      </c>
      <c r="L646" s="17">
        <v>2884.0633493933983</v>
      </c>
    </row>
    <row r="647" spans="1:12" x14ac:dyDescent="0.25">
      <c r="A647" s="2">
        <v>487</v>
      </c>
      <c r="B647" s="2">
        <v>487274347</v>
      </c>
      <c r="C647" s="3" t="s">
        <v>284</v>
      </c>
      <c r="D647" s="2">
        <v>274</v>
      </c>
      <c r="E647" s="16" t="s">
        <v>81</v>
      </c>
      <c r="F647" s="2">
        <v>347</v>
      </c>
      <c r="G647" s="3" t="s">
        <v>106</v>
      </c>
      <c r="H647" s="17">
        <v>12056</v>
      </c>
      <c r="I647" s="17">
        <v>893</v>
      </c>
      <c r="J647" s="3"/>
      <c r="K647" s="17">
        <v>3487.4030489536708</v>
      </c>
      <c r="L647" s="17">
        <v>5069.8579293697876</v>
      </c>
    </row>
    <row r="648" spans="1:12" x14ac:dyDescent="0.25">
      <c r="A648" s="2">
        <v>488</v>
      </c>
      <c r="B648" s="2">
        <v>488219001</v>
      </c>
      <c r="C648" s="3" t="s">
        <v>286</v>
      </c>
      <c r="D648" s="2">
        <v>219</v>
      </c>
      <c r="E648" s="16" t="s">
        <v>287</v>
      </c>
      <c r="F648" s="2">
        <v>1</v>
      </c>
      <c r="G648" s="3" t="s">
        <v>161</v>
      </c>
      <c r="H648" s="17">
        <v>9928</v>
      </c>
      <c r="I648" s="17">
        <v>893</v>
      </c>
      <c r="J648" s="3"/>
      <c r="K648" s="17">
        <v>591.73642910784656</v>
      </c>
      <c r="L648" s="17">
        <v>2528.0388801312292</v>
      </c>
    </row>
    <row r="649" spans="1:12" x14ac:dyDescent="0.25">
      <c r="A649" s="2">
        <v>488</v>
      </c>
      <c r="B649" s="2">
        <v>488219035</v>
      </c>
      <c r="C649" s="3" t="s">
        <v>286</v>
      </c>
      <c r="D649" s="2">
        <v>219</v>
      </c>
      <c r="E649" s="16" t="s">
        <v>287</v>
      </c>
      <c r="F649" s="2">
        <v>35</v>
      </c>
      <c r="G649" s="3" t="s">
        <v>22</v>
      </c>
      <c r="H649" s="17">
        <v>11922</v>
      </c>
      <c r="I649" s="17">
        <v>893</v>
      </c>
      <c r="J649" s="3"/>
      <c r="K649" s="17">
        <v>1157.9820685530849</v>
      </c>
      <c r="L649" s="17">
        <v>3522.9645139913009</v>
      </c>
    </row>
    <row r="650" spans="1:12" x14ac:dyDescent="0.25">
      <c r="A650" s="2">
        <v>488</v>
      </c>
      <c r="B650" s="2">
        <v>488219040</v>
      </c>
      <c r="C650" s="3" t="s">
        <v>286</v>
      </c>
      <c r="D650" s="2">
        <v>219</v>
      </c>
      <c r="E650" s="16" t="s">
        <v>287</v>
      </c>
      <c r="F650" s="2">
        <v>40</v>
      </c>
      <c r="G650" s="3" t="s">
        <v>95</v>
      </c>
      <c r="H650" s="17">
        <v>11628</v>
      </c>
      <c r="I650" s="17">
        <v>893</v>
      </c>
      <c r="J650" s="3"/>
      <c r="K650" s="17">
        <v>1257.1689068220039</v>
      </c>
      <c r="L650" s="17">
        <v>2991.7048737152072</v>
      </c>
    </row>
    <row r="651" spans="1:12" x14ac:dyDescent="0.25">
      <c r="A651" s="2">
        <v>488</v>
      </c>
      <c r="B651" s="2">
        <v>488219044</v>
      </c>
      <c r="C651" s="3" t="s">
        <v>286</v>
      </c>
      <c r="D651" s="2">
        <v>219</v>
      </c>
      <c r="E651" s="16" t="s">
        <v>287</v>
      </c>
      <c r="F651" s="2">
        <v>44</v>
      </c>
      <c r="G651" s="3" t="s">
        <v>35</v>
      </c>
      <c r="H651" s="17">
        <v>11812</v>
      </c>
      <c r="I651" s="17">
        <v>893</v>
      </c>
      <c r="J651" s="3"/>
      <c r="K651" s="17">
        <v>0</v>
      </c>
      <c r="L651" s="17">
        <v>778.03272312045192</v>
      </c>
    </row>
    <row r="652" spans="1:12" x14ac:dyDescent="0.25">
      <c r="A652" s="2">
        <v>488</v>
      </c>
      <c r="B652" s="2">
        <v>488219050</v>
      </c>
      <c r="C652" s="3" t="s">
        <v>286</v>
      </c>
      <c r="D652" s="2">
        <v>219</v>
      </c>
      <c r="E652" s="16" t="s">
        <v>287</v>
      </c>
      <c r="F652" s="2">
        <v>50</v>
      </c>
      <c r="G652" s="3" t="s">
        <v>112</v>
      </c>
      <c r="H652" s="17">
        <v>10554</v>
      </c>
      <c r="I652" s="17">
        <v>893</v>
      </c>
      <c r="J652" s="3"/>
      <c r="K652" s="17">
        <v>2031.9663666658853</v>
      </c>
      <c r="L652" s="17">
        <v>4488.8411306679991</v>
      </c>
    </row>
    <row r="653" spans="1:12" x14ac:dyDescent="0.25">
      <c r="A653" s="2">
        <v>488</v>
      </c>
      <c r="B653" s="2">
        <v>488219065</v>
      </c>
      <c r="C653" s="3" t="s">
        <v>286</v>
      </c>
      <c r="D653" s="2">
        <v>219</v>
      </c>
      <c r="E653" s="16" t="s">
        <v>287</v>
      </c>
      <c r="F653" s="2">
        <v>65</v>
      </c>
      <c r="G653" s="3" t="s">
        <v>288</v>
      </c>
      <c r="H653" s="17">
        <v>9593</v>
      </c>
      <c r="I653" s="17">
        <v>893</v>
      </c>
      <c r="J653" s="3"/>
      <c r="K653" s="17">
        <v>2818.9331865101121</v>
      </c>
      <c r="L653" s="17">
        <v>4540.1623771816212</v>
      </c>
    </row>
    <row r="654" spans="1:12" x14ac:dyDescent="0.25">
      <c r="A654" s="2">
        <v>488</v>
      </c>
      <c r="B654" s="2">
        <v>488219082</v>
      </c>
      <c r="C654" s="3" t="s">
        <v>286</v>
      </c>
      <c r="D654" s="2">
        <v>219</v>
      </c>
      <c r="E654" s="16" t="s">
        <v>287</v>
      </c>
      <c r="F654" s="2">
        <v>82</v>
      </c>
      <c r="G654" s="3" t="s">
        <v>269</v>
      </c>
      <c r="H654" s="17">
        <v>9827</v>
      </c>
      <c r="I654" s="17">
        <v>893</v>
      </c>
      <c r="J654" s="3"/>
      <c r="K654" s="17">
        <v>1015.0970954740478</v>
      </c>
      <c r="L654" s="17">
        <v>2532.5796169395071</v>
      </c>
    </row>
    <row r="655" spans="1:12" x14ac:dyDescent="0.25">
      <c r="A655" s="2">
        <v>488</v>
      </c>
      <c r="B655" s="2">
        <v>488219083</v>
      </c>
      <c r="C655" s="3" t="s">
        <v>286</v>
      </c>
      <c r="D655" s="2">
        <v>219</v>
      </c>
      <c r="E655" s="16" t="s">
        <v>287</v>
      </c>
      <c r="F655" s="2">
        <v>83</v>
      </c>
      <c r="G655" s="3" t="s">
        <v>189</v>
      </c>
      <c r="H655" s="17">
        <v>9104</v>
      </c>
      <c r="I655" s="17">
        <v>893</v>
      </c>
      <c r="J655" s="3"/>
      <c r="K655" s="17">
        <v>323.44231948981724</v>
      </c>
      <c r="L655" s="17">
        <v>1305.7929454619825</v>
      </c>
    </row>
    <row r="656" spans="1:12" x14ac:dyDescent="0.25">
      <c r="A656" s="2">
        <v>488</v>
      </c>
      <c r="B656" s="2">
        <v>488219122</v>
      </c>
      <c r="C656" s="3" t="s">
        <v>286</v>
      </c>
      <c r="D656" s="2">
        <v>219</v>
      </c>
      <c r="E656" s="16" t="s">
        <v>287</v>
      </c>
      <c r="F656" s="2">
        <v>122</v>
      </c>
      <c r="G656" s="3" t="s">
        <v>289</v>
      </c>
      <c r="H656" s="17">
        <v>9949</v>
      </c>
      <c r="I656" s="17">
        <v>893</v>
      </c>
      <c r="J656" s="3"/>
      <c r="K656" s="17">
        <v>1315.8143758331353</v>
      </c>
      <c r="L656" s="17">
        <v>2682.0292642436743</v>
      </c>
    </row>
    <row r="657" spans="1:12" x14ac:dyDescent="0.25">
      <c r="A657" s="2">
        <v>488</v>
      </c>
      <c r="B657" s="2">
        <v>488219131</v>
      </c>
      <c r="C657" s="3" t="s">
        <v>286</v>
      </c>
      <c r="D657" s="2">
        <v>219</v>
      </c>
      <c r="E657" s="16" t="s">
        <v>287</v>
      </c>
      <c r="F657" s="2">
        <v>131</v>
      </c>
      <c r="G657" s="3" t="s">
        <v>290</v>
      </c>
      <c r="H657" s="17">
        <v>9964</v>
      </c>
      <c r="I657" s="17">
        <v>893</v>
      </c>
      <c r="J657" s="3"/>
      <c r="K657" s="17">
        <v>1326.1912409117776</v>
      </c>
      <c r="L657" s="17">
        <v>2260.3635057170159</v>
      </c>
    </row>
    <row r="658" spans="1:12" x14ac:dyDescent="0.25">
      <c r="A658" s="2">
        <v>488</v>
      </c>
      <c r="B658" s="2">
        <v>488219133</v>
      </c>
      <c r="C658" s="3" t="s">
        <v>286</v>
      </c>
      <c r="D658" s="2">
        <v>219</v>
      </c>
      <c r="E658" s="16" t="s">
        <v>287</v>
      </c>
      <c r="F658" s="2">
        <v>133</v>
      </c>
      <c r="G658" s="3" t="s">
        <v>73</v>
      </c>
      <c r="H658" s="17">
        <v>10284</v>
      </c>
      <c r="I658" s="17">
        <v>893</v>
      </c>
      <c r="J658" s="3"/>
      <c r="K658" s="17">
        <v>1437.7146188843926</v>
      </c>
      <c r="L658" s="17">
        <v>2746.6772173750251</v>
      </c>
    </row>
    <row r="659" spans="1:12" x14ac:dyDescent="0.25">
      <c r="A659" s="2">
        <v>488</v>
      </c>
      <c r="B659" s="2">
        <v>488219142</v>
      </c>
      <c r="C659" s="3" t="s">
        <v>286</v>
      </c>
      <c r="D659" s="2">
        <v>219</v>
      </c>
      <c r="E659" s="16" t="s">
        <v>287</v>
      </c>
      <c r="F659" s="2">
        <v>142</v>
      </c>
      <c r="G659" s="3" t="s">
        <v>291</v>
      </c>
      <c r="H659" s="17">
        <v>10562</v>
      </c>
      <c r="I659" s="17">
        <v>893</v>
      </c>
      <c r="J659" s="3"/>
      <c r="K659" s="17">
        <v>1957.0993245937916</v>
      </c>
      <c r="L659" s="17">
        <v>6850.4596417750035</v>
      </c>
    </row>
    <row r="660" spans="1:12" x14ac:dyDescent="0.25">
      <c r="A660" s="2">
        <v>488</v>
      </c>
      <c r="B660" s="2">
        <v>488219145</v>
      </c>
      <c r="C660" s="3" t="s">
        <v>286</v>
      </c>
      <c r="D660" s="2">
        <v>219</v>
      </c>
      <c r="E660" s="16" t="s">
        <v>287</v>
      </c>
      <c r="F660" s="2">
        <v>145</v>
      </c>
      <c r="G660" s="3" t="s">
        <v>271</v>
      </c>
      <c r="H660" s="17">
        <v>9897</v>
      </c>
      <c r="I660" s="17">
        <v>893</v>
      </c>
      <c r="J660" s="3"/>
      <c r="K660" s="17">
        <v>314.54946813762581</v>
      </c>
      <c r="L660" s="17">
        <v>2581.9567481568538</v>
      </c>
    </row>
    <row r="661" spans="1:12" x14ac:dyDescent="0.25">
      <c r="A661" s="2">
        <v>488</v>
      </c>
      <c r="B661" s="2">
        <v>488219171</v>
      </c>
      <c r="C661" s="3" t="s">
        <v>286</v>
      </c>
      <c r="D661" s="2">
        <v>219</v>
      </c>
      <c r="E661" s="16" t="s">
        <v>287</v>
      </c>
      <c r="F661" s="2">
        <v>171</v>
      </c>
      <c r="G661" s="3" t="s">
        <v>272</v>
      </c>
      <c r="H661" s="17">
        <v>10893</v>
      </c>
      <c r="I661" s="17">
        <v>893</v>
      </c>
      <c r="J661" s="3"/>
      <c r="K661" s="17">
        <v>638.63465427962547</v>
      </c>
      <c r="L661" s="17">
        <v>2296.7886681447944</v>
      </c>
    </row>
    <row r="662" spans="1:12" x14ac:dyDescent="0.25">
      <c r="A662" s="2">
        <v>488</v>
      </c>
      <c r="B662" s="2">
        <v>488219189</v>
      </c>
      <c r="C662" s="3" t="s">
        <v>286</v>
      </c>
      <c r="D662" s="2">
        <v>219</v>
      </c>
      <c r="E662" s="16" t="s">
        <v>287</v>
      </c>
      <c r="F662" s="2">
        <v>189</v>
      </c>
      <c r="G662" s="3" t="s">
        <v>38</v>
      </c>
      <c r="H662" s="17">
        <v>11198</v>
      </c>
      <c r="I662" s="17">
        <v>893</v>
      </c>
      <c r="J662" s="3"/>
      <c r="K662" s="17">
        <v>1743.9235114814001</v>
      </c>
      <c r="L662" s="17">
        <v>4123.3790905556889</v>
      </c>
    </row>
    <row r="663" spans="1:12" x14ac:dyDescent="0.25">
      <c r="A663" s="2">
        <v>488</v>
      </c>
      <c r="B663" s="2">
        <v>488219219</v>
      </c>
      <c r="C663" s="3" t="s">
        <v>286</v>
      </c>
      <c r="D663" s="2">
        <v>219</v>
      </c>
      <c r="E663" s="16" t="s">
        <v>287</v>
      </c>
      <c r="F663" s="2">
        <v>219</v>
      </c>
      <c r="G663" s="3" t="s">
        <v>287</v>
      </c>
      <c r="H663" s="17">
        <v>10853</v>
      </c>
      <c r="I663" s="17">
        <v>893</v>
      </c>
      <c r="J663" s="3"/>
      <c r="K663" s="17">
        <v>1839.7543638311818</v>
      </c>
      <c r="L663" s="17">
        <v>4708.1780507684944</v>
      </c>
    </row>
    <row r="664" spans="1:12" x14ac:dyDescent="0.25">
      <c r="A664" s="2">
        <v>488</v>
      </c>
      <c r="B664" s="2">
        <v>488219231</v>
      </c>
      <c r="C664" s="3" t="s">
        <v>286</v>
      </c>
      <c r="D664" s="2">
        <v>219</v>
      </c>
      <c r="E664" s="16" t="s">
        <v>287</v>
      </c>
      <c r="F664" s="2">
        <v>231</v>
      </c>
      <c r="G664" s="3" t="s">
        <v>274</v>
      </c>
      <c r="H664" s="17">
        <v>10089</v>
      </c>
      <c r="I664" s="17">
        <v>893</v>
      </c>
      <c r="J664" s="3"/>
      <c r="K664" s="17">
        <v>8.4938474039336143</v>
      </c>
      <c r="L664" s="17">
        <v>1691.8263902607869</v>
      </c>
    </row>
    <row r="665" spans="1:12" x14ac:dyDescent="0.25">
      <c r="A665" s="2">
        <v>488</v>
      </c>
      <c r="B665" s="2">
        <v>488219239</v>
      </c>
      <c r="C665" s="3" t="s">
        <v>286</v>
      </c>
      <c r="D665" s="2">
        <v>219</v>
      </c>
      <c r="E665" s="16" t="s">
        <v>287</v>
      </c>
      <c r="F665" s="2">
        <v>239</v>
      </c>
      <c r="G665" s="3" t="s">
        <v>267</v>
      </c>
      <c r="H665" s="17">
        <v>9679</v>
      </c>
      <c r="I665" s="17">
        <v>893</v>
      </c>
      <c r="J665" s="3"/>
      <c r="K665" s="17">
        <v>1560.0954346513354</v>
      </c>
      <c r="L665" s="17">
        <v>3337.7954414398264</v>
      </c>
    </row>
    <row r="666" spans="1:12" x14ac:dyDescent="0.25">
      <c r="A666" s="2">
        <v>488</v>
      </c>
      <c r="B666" s="2">
        <v>488219243</v>
      </c>
      <c r="C666" s="3" t="s">
        <v>286</v>
      </c>
      <c r="D666" s="2">
        <v>219</v>
      </c>
      <c r="E666" s="16" t="s">
        <v>287</v>
      </c>
      <c r="F666" s="2">
        <v>243</v>
      </c>
      <c r="G666" s="3" t="s">
        <v>74</v>
      </c>
      <c r="H666" s="17">
        <v>11149</v>
      </c>
      <c r="I666" s="17">
        <v>893</v>
      </c>
      <c r="J666" s="3"/>
      <c r="K666" s="17">
        <v>1600.8377511229519</v>
      </c>
      <c r="L666" s="17">
        <v>2734.6777773272752</v>
      </c>
    </row>
    <row r="667" spans="1:12" x14ac:dyDescent="0.25">
      <c r="A667" s="2">
        <v>488</v>
      </c>
      <c r="B667" s="2">
        <v>488219244</v>
      </c>
      <c r="C667" s="3" t="s">
        <v>286</v>
      </c>
      <c r="D667" s="2">
        <v>219</v>
      </c>
      <c r="E667" s="16" t="s">
        <v>287</v>
      </c>
      <c r="F667" s="2">
        <v>244</v>
      </c>
      <c r="G667" s="3" t="s">
        <v>43</v>
      </c>
      <c r="H667" s="17">
        <v>11047</v>
      </c>
      <c r="I667" s="17">
        <v>893</v>
      </c>
      <c r="J667" s="3"/>
      <c r="K667" s="17">
        <v>809.52991755657604</v>
      </c>
      <c r="L667" s="17">
        <v>3841.6866829891278</v>
      </c>
    </row>
    <row r="668" spans="1:12" x14ac:dyDescent="0.25">
      <c r="A668" s="2">
        <v>488</v>
      </c>
      <c r="B668" s="2">
        <v>488219251</v>
      </c>
      <c r="C668" s="3" t="s">
        <v>286</v>
      </c>
      <c r="D668" s="2">
        <v>219</v>
      </c>
      <c r="E668" s="16" t="s">
        <v>287</v>
      </c>
      <c r="F668" s="2">
        <v>251</v>
      </c>
      <c r="G668" s="3" t="s">
        <v>292</v>
      </c>
      <c r="H668" s="17">
        <v>10163</v>
      </c>
      <c r="I668" s="17">
        <v>893</v>
      </c>
      <c r="J668" s="3"/>
      <c r="K668" s="17">
        <v>683.33165166320032</v>
      </c>
      <c r="L668" s="17">
        <v>2478.6971020665987</v>
      </c>
    </row>
    <row r="669" spans="1:12" x14ac:dyDescent="0.25">
      <c r="A669" s="2">
        <v>488</v>
      </c>
      <c r="B669" s="2">
        <v>488219264</v>
      </c>
      <c r="C669" s="3" t="s">
        <v>286</v>
      </c>
      <c r="D669" s="2">
        <v>219</v>
      </c>
      <c r="E669" s="16" t="s">
        <v>287</v>
      </c>
      <c r="F669" s="2">
        <v>264</v>
      </c>
      <c r="G669" s="3" t="s">
        <v>293</v>
      </c>
      <c r="H669" s="17">
        <v>9690</v>
      </c>
      <c r="I669" s="17">
        <v>893</v>
      </c>
      <c r="J669" s="3"/>
      <c r="K669" s="17">
        <v>1742.0397952487601</v>
      </c>
      <c r="L669" s="17">
        <v>4218.5674536084171</v>
      </c>
    </row>
    <row r="670" spans="1:12" x14ac:dyDescent="0.25">
      <c r="A670" s="2">
        <v>488</v>
      </c>
      <c r="B670" s="2">
        <v>488219285</v>
      </c>
      <c r="C670" s="3" t="s">
        <v>286</v>
      </c>
      <c r="D670" s="2">
        <v>219</v>
      </c>
      <c r="E670" s="16" t="s">
        <v>287</v>
      </c>
      <c r="F670" s="2">
        <v>285</v>
      </c>
      <c r="G670" s="3" t="s">
        <v>44</v>
      </c>
      <c r="H670" s="17">
        <v>12925</v>
      </c>
      <c r="I670" s="17">
        <v>893</v>
      </c>
      <c r="J670" s="3"/>
      <c r="K670" s="17">
        <v>1027.3999327880429</v>
      </c>
      <c r="L670" s="17">
        <v>3840.94500479411</v>
      </c>
    </row>
    <row r="671" spans="1:12" x14ac:dyDescent="0.25">
      <c r="A671" s="2">
        <v>488</v>
      </c>
      <c r="B671" s="2">
        <v>488219336</v>
      </c>
      <c r="C671" s="3" t="s">
        <v>286</v>
      </c>
      <c r="D671" s="2">
        <v>219</v>
      </c>
      <c r="E671" s="16" t="s">
        <v>287</v>
      </c>
      <c r="F671" s="2">
        <v>336</v>
      </c>
      <c r="G671" s="3" t="s">
        <v>48</v>
      </c>
      <c r="H671" s="17">
        <v>10266</v>
      </c>
      <c r="I671" s="17">
        <v>893</v>
      </c>
      <c r="J671" s="3"/>
      <c r="K671" s="17">
        <v>0</v>
      </c>
      <c r="L671" s="17">
        <v>1369.2345836925742</v>
      </c>
    </row>
    <row r="672" spans="1:12" x14ac:dyDescent="0.25">
      <c r="A672" s="2">
        <v>488</v>
      </c>
      <c r="B672" s="2">
        <v>488219625</v>
      </c>
      <c r="C672" s="3" t="s">
        <v>286</v>
      </c>
      <c r="D672" s="2">
        <v>219</v>
      </c>
      <c r="E672" s="16" t="s">
        <v>287</v>
      </c>
      <c r="F672" s="2">
        <v>625</v>
      </c>
      <c r="G672" s="3" t="s">
        <v>49</v>
      </c>
      <c r="H672" s="17">
        <v>8748</v>
      </c>
      <c r="I672" s="17">
        <v>893</v>
      </c>
      <c r="J672" s="3"/>
      <c r="K672" s="17">
        <v>539.09866895285631</v>
      </c>
      <c r="L672" s="17">
        <v>1638.2805111942598</v>
      </c>
    </row>
    <row r="673" spans="1:12" x14ac:dyDescent="0.25">
      <c r="A673" s="2">
        <v>488</v>
      </c>
      <c r="B673" s="2">
        <v>488219760</v>
      </c>
      <c r="C673" s="3" t="s">
        <v>286</v>
      </c>
      <c r="D673" s="2">
        <v>219</v>
      </c>
      <c r="E673" s="16" t="s">
        <v>287</v>
      </c>
      <c r="F673" s="2">
        <v>760</v>
      </c>
      <c r="G673" s="3" t="s">
        <v>279</v>
      </c>
      <c r="H673" s="17">
        <v>9651</v>
      </c>
      <c r="I673" s="17">
        <v>893</v>
      </c>
      <c r="J673" s="3"/>
      <c r="K673" s="17">
        <v>427.44425853808207</v>
      </c>
      <c r="L673" s="17">
        <v>1693.0700398939625</v>
      </c>
    </row>
    <row r="674" spans="1:12" x14ac:dyDescent="0.25">
      <c r="A674" s="2">
        <v>488</v>
      </c>
      <c r="B674" s="2">
        <v>488219780</v>
      </c>
      <c r="C674" s="3" t="s">
        <v>286</v>
      </c>
      <c r="D674" s="2">
        <v>219</v>
      </c>
      <c r="E674" s="16" t="s">
        <v>287</v>
      </c>
      <c r="F674" s="2">
        <v>780</v>
      </c>
      <c r="G674" s="3" t="s">
        <v>261</v>
      </c>
      <c r="H674" s="17">
        <v>11262</v>
      </c>
      <c r="I674" s="17">
        <v>893</v>
      </c>
      <c r="J674" s="3"/>
      <c r="K674" s="17">
        <v>219.28310657487418</v>
      </c>
      <c r="L674" s="17">
        <v>1377.5753688287368</v>
      </c>
    </row>
    <row r="675" spans="1:12" x14ac:dyDescent="0.25">
      <c r="A675" s="2">
        <v>489</v>
      </c>
      <c r="B675" s="2">
        <v>489020020</v>
      </c>
      <c r="C675" s="3" t="s">
        <v>294</v>
      </c>
      <c r="D675" s="2">
        <v>20</v>
      </c>
      <c r="E675" s="16" t="s">
        <v>142</v>
      </c>
      <c r="F675" s="2">
        <v>20</v>
      </c>
      <c r="G675" s="3" t="s">
        <v>142</v>
      </c>
      <c r="H675" s="17">
        <v>10890</v>
      </c>
      <c r="I675" s="17">
        <v>893</v>
      </c>
      <c r="J675" s="3"/>
      <c r="K675" s="17">
        <v>1583.2950342093955</v>
      </c>
      <c r="L675" s="17">
        <v>2826.5983130481272</v>
      </c>
    </row>
    <row r="676" spans="1:12" x14ac:dyDescent="0.25">
      <c r="A676" s="2">
        <v>489</v>
      </c>
      <c r="B676" s="2">
        <v>489020036</v>
      </c>
      <c r="C676" s="3" t="s">
        <v>294</v>
      </c>
      <c r="D676" s="2">
        <v>20</v>
      </c>
      <c r="E676" s="16" t="s">
        <v>142</v>
      </c>
      <c r="F676" s="2">
        <v>36</v>
      </c>
      <c r="G676" s="3" t="s">
        <v>143</v>
      </c>
      <c r="H676" s="17">
        <v>10782</v>
      </c>
      <c r="I676" s="17">
        <v>893</v>
      </c>
      <c r="J676" s="3"/>
      <c r="K676" s="17">
        <v>1527.5348815135276</v>
      </c>
      <c r="L676" s="17">
        <v>4675.2648957350011</v>
      </c>
    </row>
    <row r="677" spans="1:12" x14ac:dyDescent="0.25">
      <c r="A677" s="2">
        <v>489</v>
      </c>
      <c r="B677" s="2">
        <v>489020052</v>
      </c>
      <c r="C677" s="3" t="s">
        <v>294</v>
      </c>
      <c r="D677" s="2">
        <v>20</v>
      </c>
      <c r="E677" s="16" t="s">
        <v>142</v>
      </c>
      <c r="F677" s="2">
        <v>52</v>
      </c>
      <c r="G677" s="3" t="s">
        <v>268</v>
      </c>
      <c r="H677" s="17">
        <v>10407</v>
      </c>
      <c r="I677" s="17">
        <v>893</v>
      </c>
      <c r="J677" s="3"/>
      <c r="K677" s="17">
        <v>1473.0555453568813</v>
      </c>
      <c r="L677" s="17">
        <v>3184.2559493474891</v>
      </c>
    </row>
    <row r="678" spans="1:12" x14ac:dyDescent="0.25">
      <c r="A678" s="2">
        <v>489</v>
      </c>
      <c r="B678" s="2">
        <v>489020096</v>
      </c>
      <c r="C678" s="3" t="s">
        <v>294</v>
      </c>
      <c r="D678" s="2">
        <v>20</v>
      </c>
      <c r="E678" s="16" t="s">
        <v>142</v>
      </c>
      <c r="F678" s="2">
        <v>96</v>
      </c>
      <c r="G678" s="3" t="s">
        <v>234</v>
      </c>
      <c r="H678" s="17">
        <v>11118</v>
      </c>
      <c r="I678" s="17">
        <v>893</v>
      </c>
      <c r="J678" s="3"/>
      <c r="K678" s="17">
        <v>4284.3080376377384</v>
      </c>
      <c r="L678" s="17">
        <v>5476.1681329273051</v>
      </c>
    </row>
    <row r="679" spans="1:12" x14ac:dyDescent="0.25">
      <c r="A679" s="2">
        <v>489</v>
      </c>
      <c r="B679" s="2">
        <v>489020172</v>
      </c>
      <c r="C679" s="3" t="s">
        <v>294</v>
      </c>
      <c r="D679" s="2">
        <v>20</v>
      </c>
      <c r="E679" s="16" t="s">
        <v>142</v>
      </c>
      <c r="F679" s="2">
        <v>172</v>
      </c>
      <c r="G679" s="3" t="s">
        <v>144</v>
      </c>
      <c r="H679" s="17">
        <v>10620</v>
      </c>
      <c r="I679" s="17">
        <v>893</v>
      </c>
      <c r="J679" s="3"/>
      <c r="K679" s="17">
        <v>3199.8711318575897</v>
      </c>
      <c r="L679" s="17">
        <v>6156.587237533462</v>
      </c>
    </row>
    <row r="680" spans="1:12" x14ac:dyDescent="0.25">
      <c r="A680" s="2">
        <v>489</v>
      </c>
      <c r="B680" s="2">
        <v>489020239</v>
      </c>
      <c r="C680" s="3" t="s">
        <v>294</v>
      </c>
      <c r="D680" s="2">
        <v>20</v>
      </c>
      <c r="E680" s="16" t="s">
        <v>142</v>
      </c>
      <c r="F680" s="2">
        <v>239</v>
      </c>
      <c r="G680" s="3" t="s">
        <v>267</v>
      </c>
      <c r="H680" s="17">
        <v>10589</v>
      </c>
      <c r="I680" s="17">
        <v>893</v>
      </c>
      <c r="J680" s="3"/>
      <c r="K680" s="17">
        <v>1706.7724514436413</v>
      </c>
      <c r="L680" s="17">
        <v>3651.6082166965934</v>
      </c>
    </row>
    <row r="681" spans="1:12" x14ac:dyDescent="0.25">
      <c r="A681" s="2">
        <v>489</v>
      </c>
      <c r="B681" s="2">
        <v>489020242</v>
      </c>
      <c r="C681" s="3" t="s">
        <v>294</v>
      </c>
      <c r="D681" s="2">
        <v>20</v>
      </c>
      <c r="E681" s="16" t="s">
        <v>142</v>
      </c>
      <c r="F681" s="2">
        <v>242</v>
      </c>
      <c r="G681" s="3" t="s">
        <v>145</v>
      </c>
      <c r="H681" s="17">
        <v>12755</v>
      </c>
      <c r="I681" s="17">
        <v>893</v>
      </c>
      <c r="J681" s="3"/>
      <c r="K681" s="17">
        <v>25740.615406506047</v>
      </c>
      <c r="L681" s="17">
        <v>35395.418448672761</v>
      </c>
    </row>
    <row r="682" spans="1:12" x14ac:dyDescent="0.25">
      <c r="A682" s="2">
        <v>489</v>
      </c>
      <c r="B682" s="2">
        <v>489020261</v>
      </c>
      <c r="C682" s="3" t="s">
        <v>294</v>
      </c>
      <c r="D682" s="2">
        <v>20</v>
      </c>
      <c r="E682" s="16" t="s">
        <v>142</v>
      </c>
      <c r="F682" s="2">
        <v>261</v>
      </c>
      <c r="G682" s="3" t="s">
        <v>146</v>
      </c>
      <c r="H682" s="17">
        <v>10625</v>
      </c>
      <c r="I682" s="17">
        <v>893</v>
      </c>
      <c r="J682" s="3"/>
      <c r="K682" s="17">
        <v>1758.0751160610107</v>
      </c>
      <c r="L682" s="17">
        <v>5360.4766024558467</v>
      </c>
    </row>
    <row r="683" spans="1:12" x14ac:dyDescent="0.25">
      <c r="A683" s="2">
        <v>489</v>
      </c>
      <c r="B683" s="2">
        <v>489020264</v>
      </c>
      <c r="C683" s="3" t="s">
        <v>294</v>
      </c>
      <c r="D683" s="2">
        <v>20</v>
      </c>
      <c r="E683" s="16" t="s">
        <v>142</v>
      </c>
      <c r="F683" s="2">
        <v>264</v>
      </c>
      <c r="G683" s="3" t="s">
        <v>293</v>
      </c>
      <c r="H683" s="17">
        <v>10102</v>
      </c>
      <c r="I683" s="17">
        <v>893</v>
      </c>
      <c r="J683" s="3"/>
      <c r="K683" s="17">
        <v>1816.1079475338465</v>
      </c>
      <c r="L683" s="17">
        <v>4397.9327571054946</v>
      </c>
    </row>
    <row r="684" spans="1:12" x14ac:dyDescent="0.25">
      <c r="A684" s="2">
        <v>489</v>
      </c>
      <c r="B684" s="2">
        <v>489020300</v>
      </c>
      <c r="C684" s="3" t="s">
        <v>294</v>
      </c>
      <c r="D684" s="2">
        <v>20</v>
      </c>
      <c r="E684" s="16" t="s">
        <v>142</v>
      </c>
      <c r="F684" s="2">
        <v>300</v>
      </c>
      <c r="G684" s="3" t="s">
        <v>147</v>
      </c>
      <c r="H684" s="17">
        <v>10102</v>
      </c>
      <c r="I684" s="17">
        <v>893</v>
      </c>
      <c r="J684" s="3"/>
      <c r="K684" s="17">
        <v>14622.723293828989</v>
      </c>
      <c r="L684" s="17">
        <v>23944.060546114211</v>
      </c>
    </row>
    <row r="685" spans="1:12" x14ac:dyDescent="0.25">
      <c r="A685" s="2">
        <v>489</v>
      </c>
      <c r="B685" s="2">
        <v>489020310</v>
      </c>
      <c r="C685" s="3" t="s">
        <v>294</v>
      </c>
      <c r="D685" s="2">
        <v>20</v>
      </c>
      <c r="E685" s="16" t="s">
        <v>142</v>
      </c>
      <c r="F685" s="2">
        <v>310</v>
      </c>
      <c r="G685" s="3" t="s">
        <v>277</v>
      </c>
      <c r="H685" s="17">
        <v>10525</v>
      </c>
      <c r="I685" s="17">
        <v>893</v>
      </c>
      <c r="J685" s="3"/>
      <c r="K685" s="17">
        <v>102.30485212924395</v>
      </c>
      <c r="L685" s="17">
        <v>2144.7342157887633</v>
      </c>
    </row>
    <row r="686" spans="1:12" x14ac:dyDescent="0.25">
      <c r="A686" s="2">
        <v>489</v>
      </c>
      <c r="B686" s="2">
        <v>489020645</v>
      </c>
      <c r="C686" s="3" t="s">
        <v>294</v>
      </c>
      <c r="D686" s="2">
        <v>20</v>
      </c>
      <c r="E686" s="16" t="s">
        <v>142</v>
      </c>
      <c r="F686" s="2">
        <v>645</v>
      </c>
      <c r="G686" s="3" t="s">
        <v>148</v>
      </c>
      <c r="H686" s="17">
        <v>10911</v>
      </c>
      <c r="I686" s="17">
        <v>893</v>
      </c>
      <c r="J686" s="3"/>
      <c r="K686" s="17">
        <v>2861.2915584087896</v>
      </c>
      <c r="L686" s="17">
        <v>4063.0273441434692</v>
      </c>
    </row>
    <row r="687" spans="1:12" x14ac:dyDescent="0.25">
      <c r="A687" s="2">
        <v>489</v>
      </c>
      <c r="B687" s="2">
        <v>489020660</v>
      </c>
      <c r="C687" s="3" t="s">
        <v>294</v>
      </c>
      <c r="D687" s="2">
        <v>20</v>
      </c>
      <c r="E687" s="16" t="s">
        <v>142</v>
      </c>
      <c r="F687" s="2">
        <v>660</v>
      </c>
      <c r="G687" s="3" t="s">
        <v>149</v>
      </c>
      <c r="H687" s="17">
        <v>11047</v>
      </c>
      <c r="I687" s="17">
        <v>893</v>
      </c>
      <c r="J687" s="3"/>
      <c r="K687" s="17">
        <v>5385.6326517914895</v>
      </c>
      <c r="L687" s="17">
        <v>9957.8447630516494</v>
      </c>
    </row>
    <row r="688" spans="1:12" x14ac:dyDescent="0.25">
      <c r="A688" s="2">
        <v>489</v>
      </c>
      <c r="B688" s="2">
        <v>489020712</v>
      </c>
      <c r="C688" s="3" t="s">
        <v>294</v>
      </c>
      <c r="D688" s="2">
        <v>20</v>
      </c>
      <c r="E688" s="16" t="s">
        <v>142</v>
      </c>
      <c r="F688" s="2">
        <v>712</v>
      </c>
      <c r="G688" s="3" t="s">
        <v>141</v>
      </c>
      <c r="H688" s="17">
        <v>10565</v>
      </c>
      <c r="I688" s="17">
        <v>893</v>
      </c>
      <c r="J688" s="3"/>
      <c r="K688" s="17">
        <v>5085.5796263357461</v>
      </c>
      <c r="L688" s="17">
        <v>7187.2957103034787</v>
      </c>
    </row>
    <row r="689" spans="1:12" x14ac:dyDescent="0.25">
      <c r="A689" s="2">
        <v>491</v>
      </c>
      <c r="B689" s="2">
        <v>491095072</v>
      </c>
      <c r="C689" s="3" t="s">
        <v>295</v>
      </c>
      <c r="D689" s="2">
        <v>95</v>
      </c>
      <c r="E689" s="16" t="s">
        <v>296</v>
      </c>
      <c r="F689" s="2">
        <v>72</v>
      </c>
      <c r="G689" s="3" t="s">
        <v>18</v>
      </c>
      <c r="H689" s="17">
        <v>12358</v>
      </c>
      <c r="I689" s="17">
        <v>893</v>
      </c>
      <c r="J689" s="3"/>
      <c r="K689" s="17">
        <v>333.40144747342856</v>
      </c>
      <c r="L689" s="17">
        <v>2513.6440236514081</v>
      </c>
    </row>
    <row r="690" spans="1:12" x14ac:dyDescent="0.25">
      <c r="A690" s="2">
        <v>491</v>
      </c>
      <c r="B690" s="2">
        <v>491095095</v>
      </c>
      <c r="C690" s="3" t="s">
        <v>295</v>
      </c>
      <c r="D690" s="2">
        <v>95</v>
      </c>
      <c r="E690" s="16" t="s">
        <v>296</v>
      </c>
      <c r="F690" s="2">
        <v>95</v>
      </c>
      <c r="G690" s="3" t="s">
        <v>296</v>
      </c>
      <c r="H690" s="17">
        <v>11023</v>
      </c>
      <c r="I690" s="17">
        <v>893</v>
      </c>
      <c r="J690" s="3"/>
      <c r="K690" s="17">
        <v>0</v>
      </c>
      <c r="L690" s="17">
        <v>756.58787135201601</v>
      </c>
    </row>
    <row r="691" spans="1:12" x14ac:dyDescent="0.25">
      <c r="A691" s="2">
        <v>491</v>
      </c>
      <c r="B691" s="2">
        <v>491095218</v>
      </c>
      <c r="C691" s="3" t="s">
        <v>295</v>
      </c>
      <c r="D691" s="2">
        <v>95</v>
      </c>
      <c r="E691" s="16" t="s">
        <v>296</v>
      </c>
      <c r="F691" s="2">
        <v>218</v>
      </c>
      <c r="G691" s="3" t="s">
        <v>193</v>
      </c>
      <c r="H691" s="17">
        <v>14082</v>
      </c>
      <c r="I691" s="17">
        <v>893</v>
      </c>
      <c r="J691" s="3"/>
      <c r="K691" s="17">
        <v>1772.3039732540274</v>
      </c>
      <c r="L691" s="17">
        <v>3755.4123020980078</v>
      </c>
    </row>
    <row r="692" spans="1:12" x14ac:dyDescent="0.25">
      <c r="A692" s="2">
        <v>491</v>
      </c>
      <c r="B692" s="2">
        <v>491095273</v>
      </c>
      <c r="C692" s="3" t="s">
        <v>295</v>
      </c>
      <c r="D692" s="2">
        <v>95</v>
      </c>
      <c r="E692" s="16" t="s">
        <v>296</v>
      </c>
      <c r="F692" s="2">
        <v>273</v>
      </c>
      <c r="G692" s="3" t="s">
        <v>297</v>
      </c>
      <c r="H692" s="17">
        <v>10709</v>
      </c>
      <c r="I692" s="17">
        <v>893</v>
      </c>
      <c r="J692" s="3"/>
      <c r="K692" s="17">
        <v>2918.6540217503189</v>
      </c>
      <c r="L692" s="17">
        <v>4420.094606024024</v>
      </c>
    </row>
    <row r="693" spans="1:12" x14ac:dyDescent="0.25">
      <c r="A693" s="2">
        <v>491</v>
      </c>
      <c r="B693" s="2">
        <v>491095292</v>
      </c>
      <c r="C693" s="3" t="s">
        <v>295</v>
      </c>
      <c r="D693" s="2">
        <v>95</v>
      </c>
      <c r="E693" s="16" t="s">
        <v>296</v>
      </c>
      <c r="F693" s="2">
        <v>292</v>
      </c>
      <c r="G693" s="3" t="s">
        <v>298</v>
      </c>
      <c r="H693" s="17">
        <v>10297</v>
      </c>
      <c r="I693" s="17">
        <v>893</v>
      </c>
      <c r="J693" s="3"/>
      <c r="K693" s="17">
        <v>859.76910568229869</v>
      </c>
      <c r="L693" s="17">
        <v>2004.6690988605915</v>
      </c>
    </row>
    <row r="694" spans="1:12" x14ac:dyDescent="0.25">
      <c r="A694" s="2">
        <v>491</v>
      </c>
      <c r="B694" s="2">
        <v>491095331</v>
      </c>
      <c r="C694" s="3" t="s">
        <v>295</v>
      </c>
      <c r="D694" s="2">
        <v>95</v>
      </c>
      <c r="E694" s="16" t="s">
        <v>296</v>
      </c>
      <c r="F694" s="2">
        <v>331</v>
      </c>
      <c r="G694" s="3" t="s">
        <v>20</v>
      </c>
      <c r="H694" s="17">
        <v>11870</v>
      </c>
      <c r="I694" s="17">
        <v>893</v>
      </c>
      <c r="J694" s="3"/>
      <c r="K694" s="17">
        <v>216.30912624880148</v>
      </c>
      <c r="L694" s="17">
        <v>3560.3810537621885</v>
      </c>
    </row>
    <row r="695" spans="1:12" x14ac:dyDescent="0.25">
      <c r="A695" s="2">
        <v>491</v>
      </c>
      <c r="B695" s="2">
        <v>491095763</v>
      </c>
      <c r="C695" s="3" t="s">
        <v>295</v>
      </c>
      <c r="D695" s="2">
        <v>95</v>
      </c>
      <c r="E695" s="16" t="s">
        <v>296</v>
      </c>
      <c r="F695" s="2">
        <v>763</v>
      </c>
      <c r="G695" s="3" t="s">
        <v>299</v>
      </c>
      <c r="H695" s="17">
        <v>14082</v>
      </c>
      <c r="I695" s="17">
        <v>893</v>
      </c>
      <c r="J695" s="3"/>
      <c r="K695" s="17">
        <v>2977.6153389669416</v>
      </c>
      <c r="L695" s="17">
        <v>4685.3149416738124</v>
      </c>
    </row>
    <row r="696" spans="1:12" x14ac:dyDescent="0.25">
      <c r="A696" s="2">
        <v>492</v>
      </c>
      <c r="B696" s="2">
        <v>492281137</v>
      </c>
      <c r="C696" s="3" t="s">
        <v>300</v>
      </c>
      <c r="D696" s="2">
        <v>281</v>
      </c>
      <c r="E696" s="16" t="s">
        <v>169</v>
      </c>
      <c r="F696" s="2">
        <v>137</v>
      </c>
      <c r="G696" s="3" t="s">
        <v>210</v>
      </c>
      <c r="H696" s="17">
        <v>12703</v>
      </c>
      <c r="I696" s="17">
        <v>893</v>
      </c>
      <c r="J696" s="3"/>
      <c r="K696" s="17">
        <v>6.5527347651368473E-3</v>
      </c>
      <c r="L696" s="17">
        <v>870.38028561854662</v>
      </c>
    </row>
    <row r="697" spans="1:12" x14ac:dyDescent="0.25">
      <c r="A697" s="2">
        <v>492</v>
      </c>
      <c r="B697" s="2">
        <v>492281281</v>
      </c>
      <c r="C697" s="3" t="s">
        <v>300</v>
      </c>
      <c r="D697" s="2">
        <v>281</v>
      </c>
      <c r="E697" s="16" t="s">
        <v>169</v>
      </c>
      <c r="F697" s="2">
        <v>281</v>
      </c>
      <c r="G697" s="3" t="s">
        <v>169</v>
      </c>
      <c r="H697" s="17">
        <v>12344</v>
      </c>
      <c r="I697" s="17">
        <v>893</v>
      </c>
      <c r="J697" s="3"/>
      <c r="K697" s="17">
        <v>0</v>
      </c>
      <c r="L697" s="17">
        <v>398.74230381335656</v>
      </c>
    </row>
    <row r="698" spans="1:12" x14ac:dyDescent="0.25">
      <c r="A698" s="2">
        <v>492</v>
      </c>
      <c r="B698" s="2">
        <v>492281325</v>
      </c>
      <c r="C698" s="3" t="s">
        <v>300</v>
      </c>
      <c r="D698" s="2">
        <v>281</v>
      </c>
      <c r="E698" s="16" t="s">
        <v>169</v>
      </c>
      <c r="F698" s="2">
        <v>325</v>
      </c>
      <c r="G698" s="3" t="s">
        <v>220</v>
      </c>
      <c r="H698" s="17">
        <v>12703</v>
      </c>
      <c r="I698" s="17">
        <v>893</v>
      </c>
      <c r="J698" s="3"/>
      <c r="K698" s="17">
        <v>624.02739258421752</v>
      </c>
      <c r="L698" s="17">
        <v>1848.0789847895485</v>
      </c>
    </row>
    <row r="699" spans="1:12" x14ac:dyDescent="0.25">
      <c r="A699" s="2">
        <v>493</v>
      </c>
      <c r="B699" s="2">
        <v>493093035</v>
      </c>
      <c r="C699" s="3" t="s">
        <v>301</v>
      </c>
      <c r="D699" s="2">
        <v>93</v>
      </c>
      <c r="E699" s="16" t="s">
        <v>25</v>
      </c>
      <c r="F699" s="2">
        <v>35</v>
      </c>
      <c r="G699" s="3" t="s">
        <v>22</v>
      </c>
      <c r="H699" s="17">
        <v>12949</v>
      </c>
      <c r="I699" s="17">
        <v>893</v>
      </c>
      <c r="J699" s="3"/>
      <c r="K699" s="17">
        <v>1257.7344242319996</v>
      </c>
      <c r="L699" s="17">
        <v>3826.4441781306268</v>
      </c>
    </row>
    <row r="700" spans="1:12" x14ac:dyDescent="0.25">
      <c r="A700" s="2">
        <v>493</v>
      </c>
      <c r="B700" s="2">
        <v>493093049</v>
      </c>
      <c r="C700" s="3" t="s">
        <v>301</v>
      </c>
      <c r="D700" s="2">
        <v>93</v>
      </c>
      <c r="E700" s="16" t="s">
        <v>25</v>
      </c>
      <c r="F700" s="2">
        <v>49</v>
      </c>
      <c r="G700" s="3" t="s">
        <v>96</v>
      </c>
      <c r="H700" s="17">
        <v>14611</v>
      </c>
      <c r="I700" s="17">
        <v>893</v>
      </c>
      <c r="J700" s="3"/>
      <c r="K700" s="17">
        <v>15325.852697051934</v>
      </c>
      <c r="L700" s="17">
        <v>18075.14758167246</v>
      </c>
    </row>
    <row r="701" spans="1:12" x14ac:dyDescent="0.25">
      <c r="A701" s="2">
        <v>493</v>
      </c>
      <c r="B701" s="2">
        <v>493093057</v>
      </c>
      <c r="C701" s="3" t="s">
        <v>301</v>
      </c>
      <c r="D701" s="2">
        <v>93</v>
      </c>
      <c r="E701" s="16" t="s">
        <v>25</v>
      </c>
      <c r="F701" s="2">
        <v>57</v>
      </c>
      <c r="G701" s="3" t="s">
        <v>23</v>
      </c>
      <c r="H701" s="17">
        <v>13254</v>
      </c>
      <c r="I701" s="17">
        <v>893</v>
      </c>
      <c r="J701" s="3"/>
      <c r="K701" s="17">
        <v>0</v>
      </c>
      <c r="L701" s="17">
        <v>698.30826805073048</v>
      </c>
    </row>
    <row r="702" spans="1:12" x14ac:dyDescent="0.25">
      <c r="A702" s="2">
        <v>493</v>
      </c>
      <c r="B702" s="2">
        <v>493093093</v>
      </c>
      <c r="C702" s="3" t="s">
        <v>301</v>
      </c>
      <c r="D702" s="2">
        <v>93</v>
      </c>
      <c r="E702" s="16" t="s">
        <v>25</v>
      </c>
      <c r="F702" s="2">
        <v>93</v>
      </c>
      <c r="G702" s="3" t="s">
        <v>25</v>
      </c>
      <c r="H702" s="17">
        <v>12716</v>
      </c>
      <c r="I702" s="17">
        <v>893</v>
      </c>
      <c r="J702" s="3"/>
      <c r="K702" s="17">
        <v>0</v>
      </c>
      <c r="L702" s="17">
        <v>565.77509625121456</v>
      </c>
    </row>
    <row r="703" spans="1:12" x14ac:dyDescent="0.25">
      <c r="A703" s="2">
        <v>493</v>
      </c>
      <c r="B703" s="2">
        <v>493093163</v>
      </c>
      <c r="C703" s="3" t="s">
        <v>301</v>
      </c>
      <c r="D703" s="2">
        <v>93</v>
      </c>
      <c r="E703" s="16" t="s">
        <v>25</v>
      </c>
      <c r="F703" s="2">
        <v>163</v>
      </c>
      <c r="G703" s="3" t="s">
        <v>27</v>
      </c>
      <c r="H703" s="17">
        <v>13519</v>
      </c>
      <c r="I703" s="17">
        <v>893</v>
      </c>
      <c r="J703" s="3"/>
      <c r="K703" s="17">
        <v>0</v>
      </c>
      <c r="L703" s="17">
        <v>858.43142289872594</v>
      </c>
    </row>
    <row r="704" spans="1:12" x14ac:dyDescent="0.25">
      <c r="A704" s="2">
        <v>493</v>
      </c>
      <c r="B704" s="2">
        <v>493093165</v>
      </c>
      <c r="C704" s="3" t="s">
        <v>301</v>
      </c>
      <c r="D704" s="2">
        <v>93</v>
      </c>
      <c r="E704" s="16" t="s">
        <v>25</v>
      </c>
      <c r="F704" s="2">
        <v>165</v>
      </c>
      <c r="G704" s="3" t="s">
        <v>28</v>
      </c>
      <c r="H704" s="17">
        <v>13218</v>
      </c>
      <c r="I704" s="17">
        <v>893</v>
      </c>
      <c r="J704" s="3"/>
      <c r="K704" s="17">
        <v>0</v>
      </c>
      <c r="L704" s="17">
        <v>1080.8671344281356</v>
      </c>
    </row>
    <row r="705" spans="1:12" x14ac:dyDescent="0.25">
      <c r="A705" s="2">
        <v>493</v>
      </c>
      <c r="B705" s="2">
        <v>493093176</v>
      </c>
      <c r="C705" s="3" t="s">
        <v>301</v>
      </c>
      <c r="D705" s="2">
        <v>93</v>
      </c>
      <c r="E705" s="16" t="s">
        <v>25</v>
      </c>
      <c r="F705" s="2">
        <v>176</v>
      </c>
      <c r="G705" s="3" t="s">
        <v>29</v>
      </c>
      <c r="H705" s="17">
        <v>10789</v>
      </c>
      <c r="I705" s="17">
        <v>893</v>
      </c>
      <c r="J705" s="3"/>
      <c r="K705" s="17">
        <v>1380.9078499300467</v>
      </c>
      <c r="L705" s="17">
        <v>3513.747529602515</v>
      </c>
    </row>
    <row r="706" spans="1:12" x14ac:dyDescent="0.25">
      <c r="A706" s="2">
        <v>493</v>
      </c>
      <c r="B706" s="2">
        <v>493093248</v>
      </c>
      <c r="C706" s="3" t="s">
        <v>301</v>
      </c>
      <c r="D706" s="2">
        <v>93</v>
      </c>
      <c r="E706" s="16" t="s">
        <v>25</v>
      </c>
      <c r="F706" s="2">
        <v>248</v>
      </c>
      <c r="G706" s="3" t="s">
        <v>30</v>
      </c>
      <c r="H706" s="17">
        <v>12766</v>
      </c>
      <c r="I706" s="17">
        <v>893</v>
      </c>
      <c r="J706" s="3"/>
      <c r="K706" s="17">
        <v>0</v>
      </c>
      <c r="L706" s="17">
        <v>1384.9348777192117</v>
      </c>
    </row>
    <row r="707" spans="1:12" x14ac:dyDescent="0.25">
      <c r="A707" s="2">
        <v>493</v>
      </c>
      <c r="B707" s="2">
        <v>493093262</v>
      </c>
      <c r="C707" s="3" t="s">
        <v>301</v>
      </c>
      <c r="D707" s="2">
        <v>93</v>
      </c>
      <c r="E707" s="16" t="s">
        <v>25</v>
      </c>
      <c r="F707" s="2">
        <v>262</v>
      </c>
      <c r="G707" s="3" t="s">
        <v>31</v>
      </c>
      <c r="H707" s="17">
        <v>15248</v>
      </c>
      <c r="I707" s="17">
        <v>893</v>
      </c>
      <c r="J707" s="3"/>
      <c r="K707" s="17">
        <v>1934.8921889256562</v>
      </c>
      <c r="L707" s="17">
        <v>5679.709874548058</v>
      </c>
    </row>
    <row r="708" spans="1:12" x14ac:dyDescent="0.25">
      <c r="A708" s="2">
        <v>494</v>
      </c>
      <c r="B708" s="2">
        <v>494093035</v>
      </c>
      <c r="C708" s="3" t="s">
        <v>302</v>
      </c>
      <c r="D708" s="2">
        <v>93</v>
      </c>
      <c r="E708" s="16" t="s">
        <v>25</v>
      </c>
      <c r="F708" s="2">
        <v>35</v>
      </c>
      <c r="G708" s="3" t="s">
        <v>22</v>
      </c>
      <c r="H708" s="17">
        <v>11165</v>
      </c>
      <c r="I708" s="17">
        <v>893</v>
      </c>
      <c r="J708" s="3"/>
      <c r="K708" s="17">
        <v>1084.4547723029009</v>
      </c>
      <c r="L708" s="17">
        <v>3299.2701559061297</v>
      </c>
    </row>
    <row r="709" spans="1:12" x14ac:dyDescent="0.25">
      <c r="A709" s="2">
        <v>494</v>
      </c>
      <c r="B709" s="2">
        <v>494093049</v>
      </c>
      <c r="C709" s="3" t="s">
        <v>302</v>
      </c>
      <c r="D709" s="2">
        <v>93</v>
      </c>
      <c r="E709" s="16" t="s">
        <v>25</v>
      </c>
      <c r="F709" s="2">
        <v>49</v>
      </c>
      <c r="G709" s="3" t="s">
        <v>96</v>
      </c>
      <c r="H709" s="17">
        <v>13181</v>
      </c>
      <c r="I709" s="17">
        <v>893</v>
      </c>
      <c r="J709" s="3"/>
      <c r="K709" s="17">
        <v>13825.889015114746</v>
      </c>
      <c r="L709" s="17">
        <v>16306.106376977939</v>
      </c>
    </row>
    <row r="710" spans="1:12" x14ac:dyDescent="0.25">
      <c r="A710" s="2">
        <v>494</v>
      </c>
      <c r="B710" s="2">
        <v>494093056</v>
      </c>
      <c r="C710" s="3" t="s">
        <v>302</v>
      </c>
      <c r="D710" s="2">
        <v>93</v>
      </c>
      <c r="E710" s="16" t="s">
        <v>25</v>
      </c>
      <c r="F710" s="2">
        <v>56</v>
      </c>
      <c r="G710" s="3" t="s">
        <v>153</v>
      </c>
      <c r="H710" s="17">
        <v>10683</v>
      </c>
      <c r="I710" s="17">
        <v>893</v>
      </c>
      <c r="J710" s="3"/>
      <c r="K710" s="17">
        <v>570.88736052064451</v>
      </c>
      <c r="L710" s="17">
        <v>3735.9009544340261</v>
      </c>
    </row>
    <row r="711" spans="1:12" x14ac:dyDescent="0.25">
      <c r="A711" s="2">
        <v>494</v>
      </c>
      <c r="B711" s="2">
        <v>494093057</v>
      </c>
      <c r="C711" s="3" t="s">
        <v>302</v>
      </c>
      <c r="D711" s="2">
        <v>93</v>
      </c>
      <c r="E711" s="16" t="s">
        <v>25</v>
      </c>
      <c r="F711" s="2">
        <v>57</v>
      </c>
      <c r="G711" s="3" t="s">
        <v>23</v>
      </c>
      <c r="H711" s="17">
        <v>12113</v>
      </c>
      <c r="I711" s="17">
        <v>893</v>
      </c>
      <c r="J711" s="3"/>
      <c r="K711" s="17">
        <v>0</v>
      </c>
      <c r="L711" s="17">
        <v>638.19285128251795</v>
      </c>
    </row>
    <row r="712" spans="1:12" x14ac:dyDescent="0.25">
      <c r="A712" s="2">
        <v>494</v>
      </c>
      <c r="B712" s="2">
        <v>494093093</v>
      </c>
      <c r="C712" s="3" t="s">
        <v>302</v>
      </c>
      <c r="D712" s="2">
        <v>93</v>
      </c>
      <c r="E712" s="16" t="s">
        <v>25</v>
      </c>
      <c r="F712" s="2">
        <v>93</v>
      </c>
      <c r="G712" s="3" t="s">
        <v>25</v>
      </c>
      <c r="H712" s="17">
        <v>11851</v>
      </c>
      <c r="I712" s="17">
        <v>893</v>
      </c>
      <c r="J712" s="3"/>
      <c r="K712" s="17">
        <v>0</v>
      </c>
      <c r="L712" s="17">
        <v>527.28850783840426</v>
      </c>
    </row>
    <row r="713" spans="1:12" x14ac:dyDescent="0.25">
      <c r="A713" s="2">
        <v>494</v>
      </c>
      <c r="B713" s="2">
        <v>494093128</v>
      </c>
      <c r="C713" s="3" t="s">
        <v>302</v>
      </c>
      <c r="D713" s="2">
        <v>93</v>
      </c>
      <c r="E713" s="16" t="s">
        <v>25</v>
      </c>
      <c r="F713" s="2">
        <v>128</v>
      </c>
      <c r="G713" s="3" t="s">
        <v>110</v>
      </c>
      <c r="H713" s="17">
        <v>9040</v>
      </c>
      <c r="I713" s="17">
        <v>893</v>
      </c>
      <c r="J713" s="3"/>
      <c r="K713" s="17">
        <v>0</v>
      </c>
      <c r="L713" s="17">
        <v>432.16442525949788</v>
      </c>
    </row>
    <row r="714" spans="1:12" x14ac:dyDescent="0.25">
      <c r="A714" s="2">
        <v>494</v>
      </c>
      <c r="B714" s="2">
        <v>494093149</v>
      </c>
      <c r="C714" s="3" t="s">
        <v>302</v>
      </c>
      <c r="D714" s="2">
        <v>93</v>
      </c>
      <c r="E714" s="16" t="s">
        <v>25</v>
      </c>
      <c r="F714" s="2">
        <v>149</v>
      </c>
      <c r="G714" s="3" t="s">
        <v>103</v>
      </c>
      <c r="H714" s="17">
        <v>9017</v>
      </c>
      <c r="I714" s="17">
        <v>893</v>
      </c>
      <c r="J714" s="3"/>
      <c r="K714" s="17">
        <v>0</v>
      </c>
      <c r="L714" s="17">
        <v>197.84026039221499</v>
      </c>
    </row>
    <row r="715" spans="1:12" x14ac:dyDescent="0.25">
      <c r="A715" s="2">
        <v>494</v>
      </c>
      <c r="B715" s="2">
        <v>494093163</v>
      </c>
      <c r="C715" s="3" t="s">
        <v>302</v>
      </c>
      <c r="D715" s="2">
        <v>93</v>
      </c>
      <c r="E715" s="16" t="s">
        <v>25</v>
      </c>
      <c r="F715" s="2">
        <v>163</v>
      </c>
      <c r="G715" s="3" t="s">
        <v>27</v>
      </c>
      <c r="H715" s="17">
        <v>12861</v>
      </c>
      <c r="I715" s="17">
        <v>893</v>
      </c>
      <c r="J715" s="3"/>
      <c r="K715" s="17">
        <v>0</v>
      </c>
      <c r="L715" s="17">
        <v>816.64964345739463</v>
      </c>
    </row>
    <row r="716" spans="1:12" x14ac:dyDescent="0.25">
      <c r="A716" s="2">
        <v>494</v>
      </c>
      <c r="B716" s="2">
        <v>494093165</v>
      </c>
      <c r="C716" s="3" t="s">
        <v>302</v>
      </c>
      <c r="D716" s="2">
        <v>93</v>
      </c>
      <c r="E716" s="16" t="s">
        <v>25</v>
      </c>
      <c r="F716" s="2">
        <v>165</v>
      </c>
      <c r="G716" s="3" t="s">
        <v>28</v>
      </c>
      <c r="H716" s="17">
        <v>12250</v>
      </c>
      <c r="I716" s="17">
        <v>893</v>
      </c>
      <c r="J716" s="3"/>
      <c r="K716" s="17">
        <v>0</v>
      </c>
      <c r="L716" s="17">
        <v>1001.7114840932554</v>
      </c>
    </row>
    <row r="717" spans="1:12" x14ac:dyDescent="0.25">
      <c r="A717" s="2">
        <v>494</v>
      </c>
      <c r="B717" s="2">
        <v>494093176</v>
      </c>
      <c r="C717" s="3" t="s">
        <v>302</v>
      </c>
      <c r="D717" s="2">
        <v>93</v>
      </c>
      <c r="E717" s="16" t="s">
        <v>25</v>
      </c>
      <c r="F717" s="2">
        <v>176</v>
      </c>
      <c r="G717" s="3" t="s">
        <v>29</v>
      </c>
      <c r="H717" s="17">
        <v>12734</v>
      </c>
      <c r="I717" s="17">
        <v>893</v>
      </c>
      <c r="J717" s="3"/>
      <c r="K717" s="17">
        <v>1629.8526796745955</v>
      </c>
      <c r="L717" s="17">
        <v>4147.1926074667172</v>
      </c>
    </row>
    <row r="718" spans="1:12" x14ac:dyDescent="0.25">
      <c r="A718" s="2">
        <v>494</v>
      </c>
      <c r="B718" s="2">
        <v>494093178</v>
      </c>
      <c r="C718" s="3" t="s">
        <v>302</v>
      </c>
      <c r="D718" s="2">
        <v>93</v>
      </c>
      <c r="E718" s="16" t="s">
        <v>25</v>
      </c>
      <c r="F718" s="2">
        <v>178</v>
      </c>
      <c r="G718" s="3" t="s">
        <v>241</v>
      </c>
      <c r="H718" s="17">
        <v>10789</v>
      </c>
      <c r="I718" s="17">
        <v>893</v>
      </c>
      <c r="J718" s="3"/>
      <c r="K718" s="17">
        <v>4.0542627986742446</v>
      </c>
      <c r="L718" s="17">
        <v>2489.2022406688284</v>
      </c>
    </row>
    <row r="719" spans="1:12" x14ac:dyDescent="0.25">
      <c r="A719" s="2">
        <v>494</v>
      </c>
      <c r="B719" s="2">
        <v>494093248</v>
      </c>
      <c r="C719" s="3" t="s">
        <v>302</v>
      </c>
      <c r="D719" s="2">
        <v>93</v>
      </c>
      <c r="E719" s="16" t="s">
        <v>25</v>
      </c>
      <c r="F719" s="2">
        <v>248</v>
      </c>
      <c r="G719" s="3" t="s">
        <v>30</v>
      </c>
      <c r="H719" s="17">
        <v>11934</v>
      </c>
      <c r="I719" s="17">
        <v>893</v>
      </c>
      <c r="J719" s="3"/>
      <c r="K719" s="17">
        <v>0</v>
      </c>
      <c r="L719" s="17">
        <v>1294.6743561570638</v>
      </c>
    </row>
    <row r="720" spans="1:12" x14ac:dyDescent="0.25">
      <c r="A720" s="2">
        <v>494</v>
      </c>
      <c r="B720" s="2">
        <v>494093262</v>
      </c>
      <c r="C720" s="3" t="s">
        <v>302</v>
      </c>
      <c r="D720" s="2">
        <v>93</v>
      </c>
      <c r="E720" s="16" t="s">
        <v>25</v>
      </c>
      <c r="F720" s="2">
        <v>262</v>
      </c>
      <c r="G720" s="3" t="s">
        <v>31</v>
      </c>
      <c r="H720" s="17">
        <v>12526</v>
      </c>
      <c r="I720" s="17">
        <v>893</v>
      </c>
      <c r="J720" s="3"/>
      <c r="K720" s="17">
        <v>1589.4844936045902</v>
      </c>
      <c r="L720" s="17">
        <v>4665.7952445297087</v>
      </c>
    </row>
    <row r="721" spans="1:12" x14ac:dyDescent="0.25">
      <c r="A721" s="2">
        <v>494</v>
      </c>
      <c r="B721" s="2">
        <v>494093284</v>
      </c>
      <c r="C721" s="3" t="s">
        <v>302</v>
      </c>
      <c r="D721" s="2">
        <v>93</v>
      </c>
      <c r="E721" s="16" t="s">
        <v>25</v>
      </c>
      <c r="F721" s="2">
        <v>284</v>
      </c>
      <c r="G721" s="3" t="s">
        <v>163</v>
      </c>
      <c r="H721" s="17">
        <v>10074</v>
      </c>
      <c r="I721" s="17">
        <v>893</v>
      </c>
      <c r="J721" s="3"/>
      <c r="K721" s="17">
        <v>1016.594173565074</v>
      </c>
      <c r="L721" s="17">
        <v>3255.0351155834505</v>
      </c>
    </row>
    <row r="722" spans="1:12" x14ac:dyDescent="0.25">
      <c r="A722" s="2">
        <v>494</v>
      </c>
      <c r="B722" s="2">
        <v>494093293</v>
      </c>
      <c r="C722" s="3" t="s">
        <v>302</v>
      </c>
      <c r="D722" s="2">
        <v>93</v>
      </c>
      <c r="E722" s="16" t="s">
        <v>25</v>
      </c>
      <c r="F722" s="2">
        <v>293</v>
      </c>
      <c r="G722" s="3" t="s">
        <v>45</v>
      </c>
      <c r="H722" s="17">
        <v>13522</v>
      </c>
      <c r="I722" s="17">
        <v>893</v>
      </c>
      <c r="J722" s="3"/>
      <c r="K722" s="17">
        <v>0</v>
      </c>
      <c r="L722" s="17">
        <v>821.39760441995713</v>
      </c>
    </row>
    <row r="723" spans="1:12" x14ac:dyDescent="0.25">
      <c r="A723" s="2">
        <v>494</v>
      </c>
      <c r="B723" s="2">
        <v>494093698</v>
      </c>
      <c r="C723" s="3" t="s">
        <v>302</v>
      </c>
      <c r="D723" s="2">
        <v>93</v>
      </c>
      <c r="E723" s="16" t="s">
        <v>25</v>
      </c>
      <c r="F723" s="2">
        <v>698</v>
      </c>
      <c r="G723" s="3" t="s">
        <v>303</v>
      </c>
      <c r="H723" s="17">
        <v>9575</v>
      </c>
      <c r="I723" s="17">
        <v>893</v>
      </c>
      <c r="J723" s="3"/>
      <c r="K723" s="17">
        <v>3776.1577476228285</v>
      </c>
      <c r="L723" s="17">
        <v>6533.6683563725637</v>
      </c>
    </row>
    <row r="724" spans="1:12" x14ac:dyDescent="0.25">
      <c r="A724" s="2">
        <v>496</v>
      </c>
      <c r="B724" s="2">
        <v>496201072</v>
      </c>
      <c r="C724" s="3" t="s">
        <v>304</v>
      </c>
      <c r="D724" s="2">
        <v>201</v>
      </c>
      <c r="E724" s="16" t="s">
        <v>17</v>
      </c>
      <c r="F724" s="2">
        <v>72</v>
      </c>
      <c r="G724" s="3" t="s">
        <v>18</v>
      </c>
      <c r="H724" s="17">
        <v>9758</v>
      </c>
      <c r="I724" s="17">
        <v>893</v>
      </c>
      <c r="J724" s="3"/>
      <c r="K724" s="17">
        <v>263.25710668762986</v>
      </c>
      <c r="L724" s="17">
        <v>1984.7983802225644</v>
      </c>
    </row>
    <row r="725" spans="1:12" x14ac:dyDescent="0.25">
      <c r="A725" s="2">
        <v>496</v>
      </c>
      <c r="B725" s="2">
        <v>496201095</v>
      </c>
      <c r="C725" s="3" t="s">
        <v>304</v>
      </c>
      <c r="D725" s="2">
        <v>201</v>
      </c>
      <c r="E725" s="16" t="s">
        <v>17</v>
      </c>
      <c r="F725" s="2">
        <v>95</v>
      </c>
      <c r="G725" s="3" t="s">
        <v>296</v>
      </c>
      <c r="H725" s="17">
        <v>12358</v>
      </c>
      <c r="I725" s="17">
        <v>893</v>
      </c>
      <c r="J725" s="3"/>
      <c r="K725" s="17">
        <v>0</v>
      </c>
      <c r="L725" s="17">
        <v>848.21853525974984</v>
      </c>
    </row>
    <row r="726" spans="1:12" x14ac:dyDescent="0.25">
      <c r="A726" s="2">
        <v>496</v>
      </c>
      <c r="B726" s="2">
        <v>496201182</v>
      </c>
      <c r="C726" s="3" t="s">
        <v>304</v>
      </c>
      <c r="D726" s="2">
        <v>201</v>
      </c>
      <c r="E726" s="16" t="s">
        <v>17</v>
      </c>
      <c r="F726" s="2">
        <v>182</v>
      </c>
      <c r="G726" s="3" t="s">
        <v>273</v>
      </c>
      <c r="H726" s="17">
        <v>14082</v>
      </c>
      <c r="I726" s="17">
        <v>893</v>
      </c>
      <c r="J726" s="3"/>
      <c r="K726" s="17">
        <v>783.2519995565217</v>
      </c>
      <c r="L726" s="17">
        <v>2861.8518056219873</v>
      </c>
    </row>
    <row r="727" spans="1:12" x14ac:dyDescent="0.25">
      <c r="A727" s="2">
        <v>496</v>
      </c>
      <c r="B727" s="2">
        <v>496201201</v>
      </c>
      <c r="C727" s="3" t="s">
        <v>304</v>
      </c>
      <c r="D727" s="2">
        <v>201</v>
      </c>
      <c r="E727" s="16" t="s">
        <v>17</v>
      </c>
      <c r="F727" s="2">
        <v>201</v>
      </c>
      <c r="G727" s="3" t="s">
        <v>17</v>
      </c>
      <c r="H727" s="17">
        <v>11548</v>
      </c>
      <c r="I727" s="17">
        <v>893</v>
      </c>
      <c r="J727" s="3"/>
      <c r="K727" s="17">
        <v>0</v>
      </c>
      <c r="L727" s="17">
        <v>635.5298378881962</v>
      </c>
    </row>
    <row r="728" spans="1:12" x14ac:dyDescent="0.25">
      <c r="A728" s="2">
        <v>496</v>
      </c>
      <c r="B728" s="2">
        <v>496201310</v>
      </c>
      <c r="C728" s="3" t="s">
        <v>304</v>
      </c>
      <c r="D728" s="2">
        <v>201</v>
      </c>
      <c r="E728" s="16" t="s">
        <v>17</v>
      </c>
      <c r="F728" s="2">
        <v>310</v>
      </c>
      <c r="G728" s="3" t="s">
        <v>277</v>
      </c>
      <c r="H728" s="17">
        <v>10102</v>
      </c>
      <c r="I728" s="17">
        <v>893</v>
      </c>
      <c r="J728" s="3"/>
      <c r="K728" s="17">
        <v>98.193217692125472</v>
      </c>
      <c r="L728" s="17">
        <v>2058.5372967124076</v>
      </c>
    </row>
    <row r="729" spans="1:12" x14ac:dyDescent="0.25">
      <c r="A729" s="2">
        <v>496</v>
      </c>
      <c r="B729" s="2">
        <v>496201331</v>
      </c>
      <c r="C729" s="3" t="s">
        <v>304</v>
      </c>
      <c r="D729" s="2">
        <v>201</v>
      </c>
      <c r="E729" s="16" t="s">
        <v>17</v>
      </c>
      <c r="F729" s="2">
        <v>331</v>
      </c>
      <c r="G729" s="3" t="s">
        <v>20</v>
      </c>
      <c r="H729" s="17">
        <v>14082</v>
      </c>
      <c r="I729" s="17">
        <v>893</v>
      </c>
      <c r="J729" s="3"/>
      <c r="K729" s="17">
        <v>256.61879661631065</v>
      </c>
      <c r="L729" s="17">
        <v>4223.865711801107</v>
      </c>
    </row>
    <row r="730" spans="1:12" x14ac:dyDescent="0.25">
      <c r="A730" s="2">
        <v>496</v>
      </c>
      <c r="B730" s="2">
        <v>496201665</v>
      </c>
      <c r="C730" s="3" t="s">
        <v>304</v>
      </c>
      <c r="D730" s="2">
        <v>201</v>
      </c>
      <c r="E730" s="16" t="s">
        <v>17</v>
      </c>
      <c r="F730" s="2">
        <v>665</v>
      </c>
      <c r="G730" s="3" t="s">
        <v>278</v>
      </c>
      <c r="H730" s="17">
        <v>14082</v>
      </c>
      <c r="I730" s="17">
        <v>893</v>
      </c>
      <c r="J730" s="3"/>
      <c r="K730" s="17">
        <v>780.72586642109127</v>
      </c>
      <c r="L730" s="17">
        <v>2045.8870082902486</v>
      </c>
    </row>
    <row r="731" spans="1:12" x14ac:dyDescent="0.25">
      <c r="A731" s="2">
        <v>496</v>
      </c>
      <c r="B731" s="2">
        <v>496201740</v>
      </c>
      <c r="C731" s="3" t="s">
        <v>304</v>
      </c>
      <c r="D731" s="2">
        <v>201</v>
      </c>
      <c r="E731" s="16" t="s">
        <v>17</v>
      </c>
      <c r="F731" s="2">
        <v>740</v>
      </c>
      <c r="G731" s="3" t="s">
        <v>305</v>
      </c>
      <c r="H731" s="17">
        <v>14082</v>
      </c>
      <c r="I731" s="17">
        <v>893</v>
      </c>
      <c r="J731" s="3"/>
      <c r="K731" s="17">
        <v>4335.7045834989367</v>
      </c>
      <c r="L731" s="17">
        <v>7114.1456624462298</v>
      </c>
    </row>
    <row r="732" spans="1:12" x14ac:dyDescent="0.25">
      <c r="A732" s="2">
        <v>497</v>
      </c>
      <c r="B732" s="2">
        <v>497117005</v>
      </c>
      <c r="C732" s="3" t="s">
        <v>306</v>
      </c>
      <c r="D732" s="2">
        <v>117</v>
      </c>
      <c r="E732" s="16" t="s">
        <v>53</v>
      </c>
      <c r="F732" s="2">
        <v>5</v>
      </c>
      <c r="G732" s="3" t="s">
        <v>219</v>
      </c>
      <c r="H732" s="17">
        <v>8715</v>
      </c>
      <c r="I732" s="17">
        <v>893</v>
      </c>
      <c r="J732" s="3"/>
      <c r="K732" s="17">
        <v>1425.7026997560624</v>
      </c>
      <c r="L732" s="17">
        <v>3409.0433259648253</v>
      </c>
    </row>
    <row r="733" spans="1:12" x14ac:dyDescent="0.25">
      <c r="A733" s="2">
        <v>497</v>
      </c>
      <c r="B733" s="2">
        <v>497117008</v>
      </c>
      <c r="C733" s="3" t="s">
        <v>306</v>
      </c>
      <c r="D733" s="2">
        <v>117</v>
      </c>
      <c r="E733" s="16" t="s">
        <v>53</v>
      </c>
      <c r="F733" s="2">
        <v>8</v>
      </c>
      <c r="G733" s="3" t="s">
        <v>208</v>
      </c>
      <c r="H733" s="17">
        <v>9392</v>
      </c>
      <c r="I733" s="17">
        <v>893</v>
      </c>
      <c r="J733" s="3"/>
      <c r="K733" s="17">
        <v>5541.6948250731639</v>
      </c>
      <c r="L733" s="17">
        <v>8683.085434005483</v>
      </c>
    </row>
    <row r="734" spans="1:12" x14ac:dyDescent="0.25">
      <c r="A734" s="2">
        <v>497</v>
      </c>
      <c r="B734" s="2">
        <v>497117024</v>
      </c>
      <c r="C734" s="3" t="s">
        <v>306</v>
      </c>
      <c r="D734" s="2">
        <v>117</v>
      </c>
      <c r="E734" s="16" t="s">
        <v>53</v>
      </c>
      <c r="F734" s="2">
        <v>24</v>
      </c>
      <c r="G734" s="3" t="s">
        <v>252</v>
      </c>
      <c r="H734" s="17">
        <v>9636</v>
      </c>
      <c r="I734" s="17">
        <v>893</v>
      </c>
      <c r="J734" s="3"/>
      <c r="K734" s="17">
        <v>576.29266053306856</v>
      </c>
      <c r="L734" s="17">
        <v>2117.7429730146505</v>
      </c>
    </row>
    <row r="735" spans="1:12" x14ac:dyDescent="0.25">
      <c r="A735" s="2">
        <v>497</v>
      </c>
      <c r="B735" s="2">
        <v>497117061</v>
      </c>
      <c r="C735" s="3" t="s">
        <v>306</v>
      </c>
      <c r="D735" s="2">
        <v>117</v>
      </c>
      <c r="E735" s="16" t="s">
        <v>53</v>
      </c>
      <c r="F735" s="2">
        <v>61</v>
      </c>
      <c r="G735" s="3" t="s">
        <v>170</v>
      </c>
      <c r="H735" s="17">
        <v>10151</v>
      </c>
      <c r="I735" s="17">
        <v>893</v>
      </c>
      <c r="J735" s="3"/>
      <c r="K735" s="17">
        <v>0</v>
      </c>
      <c r="L735" s="17">
        <v>482.71234959055073</v>
      </c>
    </row>
    <row r="736" spans="1:12" x14ac:dyDescent="0.25">
      <c r="A736" s="2">
        <v>497</v>
      </c>
      <c r="B736" s="2">
        <v>497117068</v>
      </c>
      <c r="C736" s="3" t="s">
        <v>306</v>
      </c>
      <c r="D736" s="2">
        <v>117</v>
      </c>
      <c r="E736" s="16" t="s">
        <v>53</v>
      </c>
      <c r="F736" s="2">
        <v>68</v>
      </c>
      <c r="G736" s="3" t="s">
        <v>307</v>
      </c>
      <c r="H736" s="17">
        <v>8494</v>
      </c>
      <c r="I736" s="17">
        <v>893</v>
      </c>
      <c r="J736" s="3"/>
      <c r="K736" s="17">
        <v>2788.3837861282864</v>
      </c>
      <c r="L736" s="17">
        <v>6065.0881108378053</v>
      </c>
    </row>
    <row r="737" spans="1:12" x14ac:dyDescent="0.25">
      <c r="A737" s="2">
        <v>497</v>
      </c>
      <c r="B737" s="2">
        <v>497117074</v>
      </c>
      <c r="C737" s="3" t="s">
        <v>306</v>
      </c>
      <c r="D737" s="2">
        <v>117</v>
      </c>
      <c r="E737" s="16" t="s">
        <v>53</v>
      </c>
      <c r="F737" s="2">
        <v>74</v>
      </c>
      <c r="G737" s="3" t="s">
        <v>308</v>
      </c>
      <c r="H737" s="17">
        <v>9203</v>
      </c>
      <c r="I737" s="17">
        <v>893</v>
      </c>
      <c r="J737" s="3"/>
      <c r="K737" s="17">
        <v>2744.4328119839465</v>
      </c>
      <c r="L737" s="17">
        <v>6134.4493835539251</v>
      </c>
    </row>
    <row r="738" spans="1:12" x14ac:dyDescent="0.25">
      <c r="A738" s="2">
        <v>497</v>
      </c>
      <c r="B738" s="2">
        <v>497117086</v>
      </c>
      <c r="C738" s="3" t="s">
        <v>306</v>
      </c>
      <c r="D738" s="2">
        <v>117</v>
      </c>
      <c r="E738" s="16" t="s">
        <v>53</v>
      </c>
      <c r="F738" s="2">
        <v>86</v>
      </c>
      <c r="G738" s="3" t="s">
        <v>207</v>
      </c>
      <c r="H738" s="17">
        <v>9093</v>
      </c>
      <c r="I738" s="17">
        <v>893</v>
      </c>
      <c r="J738" s="3"/>
      <c r="K738" s="17">
        <v>690.81902033008009</v>
      </c>
      <c r="L738" s="17">
        <v>1302.4612159265034</v>
      </c>
    </row>
    <row r="739" spans="1:12" x14ac:dyDescent="0.25">
      <c r="A739" s="2">
        <v>497</v>
      </c>
      <c r="B739" s="2">
        <v>497117087</v>
      </c>
      <c r="C739" s="3" t="s">
        <v>306</v>
      </c>
      <c r="D739" s="2">
        <v>117</v>
      </c>
      <c r="E739" s="16" t="s">
        <v>53</v>
      </c>
      <c r="F739" s="2">
        <v>87</v>
      </c>
      <c r="G739" s="3" t="s">
        <v>171</v>
      </c>
      <c r="H739" s="17">
        <v>9413</v>
      </c>
      <c r="I739" s="17">
        <v>893</v>
      </c>
      <c r="J739" s="3"/>
      <c r="K739" s="17">
        <v>1208.9703325111841</v>
      </c>
      <c r="L739" s="17">
        <v>3483.1802090655601</v>
      </c>
    </row>
    <row r="740" spans="1:12" x14ac:dyDescent="0.25">
      <c r="A740" s="2">
        <v>497</v>
      </c>
      <c r="B740" s="2">
        <v>497117111</v>
      </c>
      <c r="C740" s="3" t="s">
        <v>306</v>
      </c>
      <c r="D740" s="2">
        <v>117</v>
      </c>
      <c r="E740" s="16" t="s">
        <v>53</v>
      </c>
      <c r="F740" s="2">
        <v>111</v>
      </c>
      <c r="G740" s="3" t="s">
        <v>253</v>
      </c>
      <c r="H740" s="17">
        <v>9207</v>
      </c>
      <c r="I740" s="17">
        <v>893</v>
      </c>
      <c r="J740" s="3"/>
      <c r="K740" s="17">
        <v>231.98336834833935</v>
      </c>
      <c r="L740" s="17">
        <v>3880.8924515436411</v>
      </c>
    </row>
    <row r="741" spans="1:12" x14ac:dyDescent="0.25">
      <c r="A741" s="2">
        <v>497</v>
      </c>
      <c r="B741" s="2">
        <v>497117114</v>
      </c>
      <c r="C741" s="3" t="s">
        <v>306</v>
      </c>
      <c r="D741" s="2">
        <v>117</v>
      </c>
      <c r="E741" s="16" t="s">
        <v>53</v>
      </c>
      <c r="F741" s="2">
        <v>114</v>
      </c>
      <c r="G741" s="3" t="s">
        <v>51</v>
      </c>
      <c r="H741" s="17">
        <v>9724</v>
      </c>
      <c r="I741" s="17">
        <v>893</v>
      </c>
      <c r="J741" s="3"/>
      <c r="K741" s="17">
        <v>1289.2261242610366</v>
      </c>
      <c r="L741" s="17">
        <v>2449.4914738067055</v>
      </c>
    </row>
    <row r="742" spans="1:12" x14ac:dyDescent="0.25">
      <c r="A742" s="2">
        <v>497</v>
      </c>
      <c r="B742" s="2">
        <v>497117117</v>
      </c>
      <c r="C742" s="3" t="s">
        <v>306</v>
      </c>
      <c r="D742" s="2">
        <v>117</v>
      </c>
      <c r="E742" s="16" t="s">
        <v>53</v>
      </c>
      <c r="F742" s="2">
        <v>117</v>
      </c>
      <c r="G742" s="3" t="s">
        <v>53</v>
      </c>
      <c r="H742" s="17">
        <v>9084</v>
      </c>
      <c r="I742" s="17">
        <v>893</v>
      </c>
      <c r="J742" s="3"/>
      <c r="K742" s="17">
        <v>970.42635206184787</v>
      </c>
      <c r="L742" s="17">
        <v>3962.077713276818</v>
      </c>
    </row>
    <row r="743" spans="1:12" x14ac:dyDescent="0.25">
      <c r="A743" s="2">
        <v>497</v>
      </c>
      <c r="B743" s="2">
        <v>497117137</v>
      </c>
      <c r="C743" s="3" t="s">
        <v>306</v>
      </c>
      <c r="D743" s="2">
        <v>117</v>
      </c>
      <c r="E743" s="16" t="s">
        <v>53</v>
      </c>
      <c r="F743" s="2">
        <v>137</v>
      </c>
      <c r="G743" s="3" t="s">
        <v>210</v>
      </c>
      <c r="H743" s="17">
        <v>9739</v>
      </c>
      <c r="I743" s="17">
        <v>893</v>
      </c>
      <c r="J743" s="3"/>
      <c r="K743" s="17">
        <v>5.0237805153301451E-3</v>
      </c>
      <c r="L743" s="17">
        <v>667.29383623073409</v>
      </c>
    </row>
    <row r="744" spans="1:12" x14ac:dyDescent="0.25">
      <c r="A744" s="2">
        <v>497</v>
      </c>
      <c r="B744" s="2">
        <v>497117154</v>
      </c>
      <c r="C744" s="3" t="s">
        <v>306</v>
      </c>
      <c r="D744" s="2">
        <v>117</v>
      </c>
      <c r="E744" s="16" t="s">
        <v>53</v>
      </c>
      <c r="F744" s="2">
        <v>154</v>
      </c>
      <c r="G744" s="3" t="s">
        <v>309</v>
      </c>
      <c r="H744" s="17">
        <v>8724</v>
      </c>
      <c r="I744" s="17">
        <v>893</v>
      </c>
      <c r="J744" s="3"/>
      <c r="K744" s="17">
        <v>7384.0369679957221</v>
      </c>
      <c r="L744" s="17">
        <v>11359.957699419941</v>
      </c>
    </row>
    <row r="745" spans="1:12" x14ac:dyDescent="0.25">
      <c r="A745" s="2">
        <v>497</v>
      </c>
      <c r="B745" s="2">
        <v>497117159</v>
      </c>
      <c r="C745" s="3" t="s">
        <v>306</v>
      </c>
      <c r="D745" s="2">
        <v>117</v>
      </c>
      <c r="E745" s="16" t="s">
        <v>53</v>
      </c>
      <c r="F745" s="2">
        <v>159</v>
      </c>
      <c r="G745" s="3" t="s">
        <v>172</v>
      </c>
      <c r="H745" s="17">
        <v>10506</v>
      </c>
      <c r="I745" s="17">
        <v>893</v>
      </c>
      <c r="J745" s="3"/>
      <c r="K745" s="17">
        <v>2433.4023551126102</v>
      </c>
      <c r="L745" s="17">
        <v>4985.7288030136478</v>
      </c>
    </row>
    <row r="746" spans="1:12" x14ac:dyDescent="0.25">
      <c r="A746" s="2">
        <v>497</v>
      </c>
      <c r="B746" s="2">
        <v>497117210</v>
      </c>
      <c r="C746" s="3" t="s">
        <v>306</v>
      </c>
      <c r="D746" s="2">
        <v>117</v>
      </c>
      <c r="E746" s="16" t="s">
        <v>53</v>
      </c>
      <c r="F746" s="2">
        <v>210</v>
      </c>
      <c r="G746" s="3" t="s">
        <v>54</v>
      </c>
      <c r="H746" s="17">
        <v>8881</v>
      </c>
      <c r="I746" s="17">
        <v>893</v>
      </c>
      <c r="J746" s="3"/>
      <c r="K746" s="17">
        <v>935.08279138149192</v>
      </c>
      <c r="L746" s="17">
        <v>2852.0865496938113</v>
      </c>
    </row>
    <row r="747" spans="1:12" x14ac:dyDescent="0.25">
      <c r="A747" s="2">
        <v>497</v>
      </c>
      <c r="B747" s="2">
        <v>497117223</v>
      </c>
      <c r="C747" s="3" t="s">
        <v>306</v>
      </c>
      <c r="D747" s="2">
        <v>117</v>
      </c>
      <c r="E747" s="16" t="s">
        <v>53</v>
      </c>
      <c r="F747" s="2">
        <v>223</v>
      </c>
      <c r="G747" s="3" t="s">
        <v>310</v>
      </c>
      <c r="H747" s="17">
        <v>8724</v>
      </c>
      <c r="I747" s="17">
        <v>893</v>
      </c>
      <c r="J747" s="3"/>
      <c r="K747" s="17">
        <v>569.32768754650533</v>
      </c>
      <c r="L747" s="17">
        <v>1986.8583221524386</v>
      </c>
    </row>
    <row r="748" spans="1:12" x14ac:dyDescent="0.25">
      <c r="A748" s="2">
        <v>497</v>
      </c>
      <c r="B748" s="2">
        <v>497117230</v>
      </c>
      <c r="C748" s="3" t="s">
        <v>306</v>
      </c>
      <c r="D748" s="2">
        <v>117</v>
      </c>
      <c r="E748" s="16" t="s">
        <v>53</v>
      </c>
      <c r="F748" s="2">
        <v>230</v>
      </c>
      <c r="G748" s="3" t="s">
        <v>311</v>
      </c>
      <c r="H748" s="17">
        <v>8724</v>
      </c>
      <c r="I748" s="17">
        <v>893</v>
      </c>
      <c r="J748" s="3"/>
      <c r="K748" s="17">
        <v>9299.6138210817335</v>
      </c>
      <c r="L748" s="17">
        <v>12807.533417897695</v>
      </c>
    </row>
    <row r="749" spans="1:12" x14ac:dyDescent="0.25">
      <c r="A749" s="2">
        <v>497</v>
      </c>
      <c r="B749" s="2">
        <v>497117272</v>
      </c>
      <c r="C749" s="3" t="s">
        <v>306</v>
      </c>
      <c r="D749" s="2">
        <v>117</v>
      </c>
      <c r="E749" s="16" t="s">
        <v>53</v>
      </c>
      <c r="F749" s="2">
        <v>272</v>
      </c>
      <c r="G749" s="3" t="s">
        <v>312</v>
      </c>
      <c r="H749" s="17">
        <v>8724</v>
      </c>
      <c r="I749" s="17">
        <v>893</v>
      </c>
      <c r="J749" s="3"/>
      <c r="K749" s="17">
        <v>5208.8587006994076</v>
      </c>
      <c r="L749" s="17">
        <v>9739.0836087667703</v>
      </c>
    </row>
    <row r="750" spans="1:12" x14ac:dyDescent="0.25">
      <c r="A750" s="2">
        <v>497</v>
      </c>
      <c r="B750" s="2">
        <v>497117278</v>
      </c>
      <c r="C750" s="3" t="s">
        <v>306</v>
      </c>
      <c r="D750" s="2">
        <v>117</v>
      </c>
      <c r="E750" s="16" t="s">
        <v>53</v>
      </c>
      <c r="F750" s="2">
        <v>278</v>
      </c>
      <c r="G750" s="3" t="s">
        <v>212</v>
      </c>
      <c r="H750" s="17">
        <v>9392</v>
      </c>
      <c r="I750" s="17">
        <v>893</v>
      </c>
      <c r="J750" s="3"/>
      <c r="K750" s="17">
        <v>1134.3098366397444</v>
      </c>
      <c r="L750" s="17">
        <v>3026.9178723729947</v>
      </c>
    </row>
    <row r="751" spans="1:12" x14ac:dyDescent="0.25">
      <c r="A751" s="2">
        <v>497</v>
      </c>
      <c r="B751" s="2">
        <v>497117281</v>
      </c>
      <c r="C751" s="3" t="s">
        <v>306</v>
      </c>
      <c r="D751" s="2">
        <v>117</v>
      </c>
      <c r="E751" s="16" t="s">
        <v>53</v>
      </c>
      <c r="F751" s="2">
        <v>281</v>
      </c>
      <c r="G751" s="3" t="s">
        <v>169</v>
      </c>
      <c r="H751" s="17">
        <v>11421</v>
      </c>
      <c r="I751" s="17">
        <v>893</v>
      </c>
      <c r="J751" s="3"/>
      <c r="K751" s="17">
        <v>0</v>
      </c>
      <c r="L751" s="17">
        <v>368.92707808265914</v>
      </c>
    </row>
    <row r="752" spans="1:12" x14ac:dyDescent="0.25">
      <c r="A752" s="2">
        <v>497</v>
      </c>
      <c r="B752" s="2">
        <v>497117289</v>
      </c>
      <c r="C752" s="3" t="s">
        <v>306</v>
      </c>
      <c r="D752" s="2">
        <v>117</v>
      </c>
      <c r="E752" s="16" t="s">
        <v>53</v>
      </c>
      <c r="F752" s="2">
        <v>289</v>
      </c>
      <c r="G752" s="3" t="s">
        <v>313</v>
      </c>
      <c r="H752" s="17">
        <v>8378</v>
      </c>
      <c r="I752" s="17">
        <v>893</v>
      </c>
      <c r="J752" s="3"/>
      <c r="K752" s="17">
        <v>2476.0707953627734</v>
      </c>
      <c r="L752" s="17">
        <v>5287.5228661763977</v>
      </c>
    </row>
    <row r="753" spans="1:12" x14ac:dyDescent="0.25">
      <c r="A753" s="2">
        <v>497</v>
      </c>
      <c r="B753" s="2">
        <v>497117325</v>
      </c>
      <c r="C753" s="3" t="s">
        <v>306</v>
      </c>
      <c r="D753" s="2">
        <v>117</v>
      </c>
      <c r="E753" s="16" t="s">
        <v>53</v>
      </c>
      <c r="F753" s="2">
        <v>325</v>
      </c>
      <c r="G753" s="3" t="s">
        <v>220</v>
      </c>
      <c r="H753" s="17">
        <v>10275</v>
      </c>
      <c r="I753" s="17">
        <v>893</v>
      </c>
      <c r="J753" s="3"/>
      <c r="K753" s="17">
        <v>504.75332274288303</v>
      </c>
      <c r="L753" s="17">
        <v>1494.8446484068809</v>
      </c>
    </row>
    <row r="754" spans="1:12" x14ac:dyDescent="0.25">
      <c r="A754" s="2">
        <v>497</v>
      </c>
      <c r="B754" s="2">
        <v>497117327</v>
      </c>
      <c r="C754" s="3" t="s">
        <v>306</v>
      </c>
      <c r="D754" s="2">
        <v>117</v>
      </c>
      <c r="E754" s="16" t="s">
        <v>53</v>
      </c>
      <c r="F754" s="2">
        <v>327</v>
      </c>
      <c r="G754" s="3" t="s">
        <v>213</v>
      </c>
      <c r="H754" s="17">
        <v>8609</v>
      </c>
      <c r="I754" s="17">
        <v>893</v>
      </c>
      <c r="J754" s="3"/>
      <c r="K754" s="17">
        <v>2594.7100910426016</v>
      </c>
      <c r="L754" s="17">
        <v>6162.5193779539895</v>
      </c>
    </row>
    <row r="755" spans="1:12" x14ac:dyDescent="0.25">
      <c r="A755" s="2">
        <v>497</v>
      </c>
      <c r="B755" s="2">
        <v>497117332</v>
      </c>
      <c r="C755" s="3" t="s">
        <v>306</v>
      </c>
      <c r="D755" s="2">
        <v>117</v>
      </c>
      <c r="E755" s="16" t="s">
        <v>53</v>
      </c>
      <c r="F755" s="2">
        <v>332</v>
      </c>
      <c r="G755" s="3" t="s">
        <v>221</v>
      </c>
      <c r="H755" s="17">
        <v>8724</v>
      </c>
      <c r="I755" s="17">
        <v>893</v>
      </c>
      <c r="J755" s="3"/>
      <c r="K755" s="17">
        <v>539.60826191957858</v>
      </c>
      <c r="L755" s="17">
        <v>1047.7470626571976</v>
      </c>
    </row>
    <row r="756" spans="1:12" x14ac:dyDescent="0.25">
      <c r="A756" s="2">
        <v>497</v>
      </c>
      <c r="B756" s="2">
        <v>497117340</v>
      </c>
      <c r="C756" s="3" t="s">
        <v>306</v>
      </c>
      <c r="D756" s="2">
        <v>117</v>
      </c>
      <c r="E756" s="16" t="s">
        <v>53</v>
      </c>
      <c r="F756" s="2">
        <v>340</v>
      </c>
      <c r="G756" s="3" t="s">
        <v>215</v>
      </c>
      <c r="H756" s="17">
        <v>8724</v>
      </c>
      <c r="I756" s="17">
        <v>893</v>
      </c>
      <c r="J756" s="3"/>
      <c r="K756" s="17">
        <v>2738.1453122642233</v>
      </c>
      <c r="L756" s="17">
        <v>5966.4029514881822</v>
      </c>
    </row>
    <row r="757" spans="1:12" x14ac:dyDescent="0.25">
      <c r="A757" s="2">
        <v>497</v>
      </c>
      <c r="B757" s="2">
        <v>497117605</v>
      </c>
      <c r="C757" s="3" t="s">
        <v>306</v>
      </c>
      <c r="D757" s="2">
        <v>117</v>
      </c>
      <c r="E757" s="16" t="s">
        <v>53</v>
      </c>
      <c r="F757" s="2">
        <v>605</v>
      </c>
      <c r="G757" s="3" t="s">
        <v>216</v>
      </c>
      <c r="H757" s="17">
        <v>9406</v>
      </c>
      <c r="I757" s="17">
        <v>893</v>
      </c>
      <c r="J757" s="3"/>
      <c r="K757" s="17">
        <v>4774.6560761343771</v>
      </c>
      <c r="L757" s="17">
        <v>7250.8836188041496</v>
      </c>
    </row>
    <row r="758" spans="1:12" x14ac:dyDescent="0.25">
      <c r="A758" s="2">
        <v>497</v>
      </c>
      <c r="B758" s="2">
        <v>497117670</v>
      </c>
      <c r="C758" s="3" t="s">
        <v>306</v>
      </c>
      <c r="D758" s="2">
        <v>117</v>
      </c>
      <c r="E758" s="16" t="s">
        <v>53</v>
      </c>
      <c r="F758" s="2">
        <v>670</v>
      </c>
      <c r="G758" s="3" t="s">
        <v>56</v>
      </c>
      <c r="H758" s="17">
        <v>9399</v>
      </c>
      <c r="I758" s="17">
        <v>893</v>
      </c>
      <c r="J758" s="3"/>
      <c r="K758" s="17">
        <v>4065.7758055296854</v>
      </c>
      <c r="L758" s="17">
        <v>7244.2649351816435</v>
      </c>
    </row>
    <row r="759" spans="1:12" x14ac:dyDescent="0.25">
      <c r="A759" s="2">
        <v>497</v>
      </c>
      <c r="B759" s="2">
        <v>497117674</v>
      </c>
      <c r="C759" s="3" t="s">
        <v>306</v>
      </c>
      <c r="D759" s="2">
        <v>117</v>
      </c>
      <c r="E759" s="16" t="s">
        <v>53</v>
      </c>
      <c r="F759" s="2">
        <v>674</v>
      </c>
      <c r="G759" s="3" t="s">
        <v>57</v>
      </c>
      <c r="H759" s="17">
        <v>10859</v>
      </c>
      <c r="I759" s="17">
        <v>893</v>
      </c>
      <c r="J759" s="3"/>
      <c r="K759" s="17">
        <v>3499.9437088258128</v>
      </c>
      <c r="L759" s="17">
        <v>5088.2712818914515</v>
      </c>
    </row>
    <row r="760" spans="1:12" x14ac:dyDescent="0.25">
      <c r="A760" s="2">
        <v>497</v>
      </c>
      <c r="B760" s="2">
        <v>497117683</v>
      </c>
      <c r="C760" s="3" t="s">
        <v>306</v>
      </c>
      <c r="D760" s="2">
        <v>117</v>
      </c>
      <c r="E760" s="16" t="s">
        <v>53</v>
      </c>
      <c r="F760" s="2">
        <v>683</v>
      </c>
      <c r="G760" s="3" t="s">
        <v>58</v>
      </c>
      <c r="H760" s="17">
        <v>8953</v>
      </c>
      <c r="I760" s="17">
        <v>893</v>
      </c>
      <c r="J760" s="3"/>
      <c r="K760" s="17">
        <v>2607.9579964790519</v>
      </c>
      <c r="L760" s="17">
        <v>5408.9862546696131</v>
      </c>
    </row>
    <row r="761" spans="1:12" x14ac:dyDescent="0.25">
      <c r="A761" s="2">
        <v>497</v>
      </c>
      <c r="B761" s="2">
        <v>497117728</v>
      </c>
      <c r="C761" s="3" t="s">
        <v>306</v>
      </c>
      <c r="D761" s="2">
        <v>117</v>
      </c>
      <c r="E761" s="16" t="s">
        <v>53</v>
      </c>
      <c r="F761" s="2">
        <v>728</v>
      </c>
      <c r="G761" s="3" t="s">
        <v>314</v>
      </c>
      <c r="H761" s="17">
        <v>8378</v>
      </c>
      <c r="I761" s="17">
        <v>893</v>
      </c>
      <c r="J761" s="3"/>
      <c r="K761" s="17">
        <v>3645.3417345910275</v>
      </c>
      <c r="L761" s="17">
        <v>6525.1601955149818</v>
      </c>
    </row>
    <row r="762" spans="1:12" x14ac:dyDescent="0.25">
      <c r="A762" s="2">
        <v>497</v>
      </c>
      <c r="B762" s="2">
        <v>497117755</v>
      </c>
      <c r="C762" s="3" t="s">
        <v>306</v>
      </c>
      <c r="D762" s="2">
        <v>117</v>
      </c>
      <c r="E762" s="16" t="s">
        <v>53</v>
      </c>
      <c r="F762" s="2">
        <v>755</v>
      </c>
      <c r="G762" s="3" t="s">
        <v>62</v>
      </c>
      <c r="H762" s="17">
        <v>8378</v>
      </c>
      <c r="I762" s="17">
        <v>893</v>
      </c>
      <c r="J762" s="3"/>
      <c r="K762" s="17">
        <v>1301.9354130604097</v>
      </c>
      <c r="L762" s="17">
        <v>3213.8094022443365</v>
      </c>
    </row>
    <row r="763" spans="1:12" x14ac:dyDescent="0.25">
      <c r="A763" s="2">
        <v>497</v>
      </c>
      <c r="B763" s="2">
        <v>497117766</v>
      </c>
      <c r="C763" s="3" t="s">
        <v>306</v>
      </c>
      <c r="D763" s="2">
        <v>117</v>
      </c>
      <c r="E763" s="16" t="s">
        <v>53</v>
      </c>
      <c r="F763" s="2">
        <v>766</v>
      </c>
      <c r="G763" s="3" t="s">
        <v>259</v>
      </c>
      <c r="H763" s="17">
        <v>10102</v>
      </c>
      <c r="I763" s="17">
        <v>893</v>
      </c>
      <c r="J763" s="3"/>
      <c r="K763" s="17">
        <v>1150.1210816219809</v>
      </c>
      <c r="L763" s="17">
        <v>3095.2049404791724</v>
      </c>
    </row>
    <row r="764" spans="1:12" x14ac:dyDescent="0.25">
      <c r="A764" s="2">
        <v>498</v>
      </c>
      <c r="B764" s="2">
        <v>498281281</v>
      </c>
      <c r="C764" s="3" t="s">
        <v>315</v>
      </c>
      <c r="D764" s="2">
        <v>281</v>
      </c>
      <c r="E764" s="16" t="s">
        <v>169</v>
      </c>
      <c r="F764" s="2">
        <v>281</v>
      </c>
      <c r="G764" s="3" t="s">
        <v>169</v>
      </c>
      <c r="H764" s="17">
        <v>11890</v>
      </c>
      <c r="I764" s="17">
        <v>893</v>
      </c>
      <c r="J764" s="3"/>
      <c r="K764" s="17">
        <v>0</v>
      </c>
      <c r="L764" s="17">
        <v>384.07695984614475</v>
      </c>
    </row>
    <row r="765" spans="1:12" x14ac:dyDescent="0.25">
      <c r="A765" s="2">
        <v>499</v>
      </c>
      <c r="B765" s="2">
        <v>499061061</v>
      </c>
      <c r="C765" s="3" t="s">
        <v>316</v>
      </c>
      <c r="D765" s="2">
        <v>61</v>
      </c>
      <c r="E765" s="16" t="s">
        <v>170</v>
      </c>
      <c r="F765" s="2">
        <v>61</v>
      </c>
      <c r="G765" s="3" t="s">
        <v>170</v>
      </c>
      <c r="H765" s="17">
        <v>10773</v>
      </c>
      <c r="I765" s="17">
        <v>893</v>
      </c>
      <c r="J765" s="3"/>
      <c r="K765" s="17">
        <v>0</v>
      </c>
      <c r="L765" s="17">
        <v>512.29042873992694</v>
      </c>
    </row>
    <row r="766" spans="1:12" x14ac:dyDescent="0.25">
      <c r="A766" s="2">
        <v>499</v>
      </c>
      <c r="B766" s="2">
        <v>499061137</v>
      </c>
      <c r="C766" s="3" t="s">
        <v>316</v>
      </c>
      <c r="D766" s="2">
        <v>61</v>
      </c>
      <c r="E766" s="16" t="s">
        <v>170</v>
      </c>
      <c r="F766" s="2">
        <v>137</v>
      </c>
      <c r="G766" s="3" t="s">
        <v>210</v>
      </c>
      <c r="H766" s="17">
        <v>14082</v>
      </c>
      <c r="I766" s="17">
        <v>893</v>
      </c>
      <c r="J766" s="3"/>
      <c r="K766" s="17">
        <v>7.264080215463764E-3</v>
      </c>
      <c r="L766" s="17">
        <v>964.86618767852997</v>
      </c>
    </row>
    <row r="767" spans="1:12" x14ac:dyDescent="0.25">
      <c r="A767" s="2">
        <v>499</v>
      </c>
      <c r="B767" s="2">
        <v>499061161</v>
      </c>
      <c r="C767" s="3" t="s">
        <v>316</v>
      </c>
      <c r="D767" s="2">
        <v>61</v>
      </c>
      <c r="E767" s="16" t="s">
        <v>170</v>
      </c>
      <c r="F767" s="2">
        <v>161</v>
      </c>
      <c r="G767" s="3" t="s">
        <v>173</v>
      </c>
      <c r="H767" s="17">
        <v>10360</v>
      </c>
      <c r="I767" s="17">
        <v>893</v>
      </c>
      <c r="J767" s="3"/>
      <c r="K767" s="17">
        <v>1077.6748250229484</v>
      </c>
      <c r="L767" s="17">
        <v>3897.4554705264709</v>
      </c>
    </row>
    <row r="768" spans="1:12" x14ac:dyDescent="0.25">
      <c r="A768" s="2">
        <v>499</v>
      </c>
      <c r="B768" s="2">
        <v>499061227</v>
      </c>
      <c r="C768" s="3" t="s">
        <v>316</v>
      </c>
      <c r="D768" s="2">
        <v>61</v>
      </c>
      <c r="E768" s="16" t="s">
        <v>170</v>
      </c>
      <c r="F768" s="2">
        <v>227</v>
      </c>
      <c r="G768" s="3" t="s">
        <v>255</v>
      </c>
      <c r="H768" s="17">
        <v>10102</v>
      </c>
      <c r="I768" s="17">
        <v>893</v>
      </c>
      <c r="J768" s="3"/>
      <c r="K768" s="17">
        <v>240.18639404957321</v>
      </c>
      <c r="L768" s="17">
        <v>2088.8373237819378</v>
      </c>
    </row>
    <row r="769" spans="1:12" x14ac:dyDescent="0.25">
      <c r="A769" s="2">
        <v>499</v>
      </c>
      <c r="B769" s="2">
        <v>499061281</v>
      </c>
      <c r="C769" s="3" t="s">
        <v>316</v>
      </c>
      <c r="D769" s="2">
        <v>61</v>
      </c>
      <c r="E769" s="16" t="s">
        <v>170</v>
      </c>
      <c r="F769" s="2">
        <v>281</v>
      </c>
      <c r="G769" s="3" t="s">
        <v>169</v>
      </c>
      <c r="H769" s="17">
        <v>11191</v>
      </c>
      <c r="I769" s="17">
        <v>893</v>
      </c>
      <c r="J769" s="3"/>
      <c r="K769" s="17">
        <v>0</v>
      </c>
      <c r="L769" s="17">
        <v>361.49749853979847</v>
      </c>
    </row>
    <row r="770" spans="1:12" x14ac:dyDescent="0.25">
      <c r="A770" s="2">
        <v>499</v>
      </c>
      <c r="B770" s="2">
        <v>499061332</v>
      </c>
      <c r="C770" s="3" t="s">
        <v>316</v>
      </c>
      <c r="D770" s="2">
        <v>61</v>
      </c>
      <c r="E770" s="16" t="s">
        <v>170</v>
      </c>
      <c r="F770" s="2">
        <v>332</v>
      </c>
      <c r="G770" s="3" t="s">
        <v>221</v>
      </c>
      <c r="H770" s="17">
        <v>12041</v>
      </c>
      <c r="I770" s="17">
        <v>893</v>
      </c>
      <c r="J770" s="3"/>
      <c r="K770" s="17">
        <v>744.77568566868831</v>
      </c>
      <c r="L770" s="17">
        <v>1446.1167333167487</v>
      </c>
    </row>
    <row r="771" spans="1:12" x14ac:dyDescent="0.25">
      <c r="A771" s="2">
        <v>3501</v>
      </c>
      <c r="B771" s="2">
        <v>3501137061</v>
      </c>
      <c r="C771" s="3" t="s">
        <v>317</v>
      </c>
      <c r="D771" s="2">
        <v>137</v>
      </c>
      <c r="E771" s="16" t="s">
        <v>210</v>
      </c>
      <c r="F771" s="2">
        <v>61</v>
      </c>
      <c r="G771" s="3" t="s">
        <v>170</v>
      </c>
      <c r="H771" s="17">
        <v>13550</v>
      </c>
      <c r="I771" s="17">
        <v>893</v>
      </c>
      <c r="J771" s="3"/>
      <c r="K771" s="17">
        <v>0</v>
      </c>
      <c r="L771" s="17">
        <v>644.34561491005297</v>
      </c>
    </row>
    <row r="772" spans="1:12" x14ac:dyDescent="0.25">
      <c r="A772" s="2">
        <v>3501</v>
      </c>
      <c r="B772" s="2">
        <v>3501137086</v>
      </c>
      <c r="C772" s="3" t="s">
        <v>317</v>
      </c>
      <c r="D772" s="2">
        <v>137</v>
      </c>
      <c r="E772" s="16" t="s">
        <v>210</v>
      </c>
      <c r="F772" s="2">
        <v>86</v>
      </c>
      <c r="G772" s="3" t="s">
        <v>207</v>
      </c>
      <c r="H772" s="17">
        <v>10102</v>
      </c>
      <c r="I772" s="17">
        <v>893</v>
      </c>
      <c r="J772" s="3"/>
      <c r="K772" s="17">
        <v>767.47539243093161</v>
      </c>
      <c r="L772" s="17">
        <v>1446.9881450884786</v>
      </c>
    </row>
    <row r="773" spans="1:12" x14ac:dyDescent="0.25">
      <c r="A773" s="2">
        <v>3501</v>
      </c>
      <c r="B773" s="2">
        <v>3501137127</v>
      </c>
      <c r="C773" s="3" t="s">
        <v>317</v>
      </c>
      <c r="D773" s="2">
        <v>137</v>
      </c>
      <c r="E773" s="16" t="s">
        <v>210</v>
      </c>
      <c r="F773" s="2">
        <v>127</v>
      </c>
      <c r="G773" s="3" t="s">
        <v>209</v>
      </c>
      <c r="H773" s="17">
        <v>10102</v>
      </c>
      <c r="I773" s="17">
        <v>893</v>
      </c>
      <c r="J773" s="3"/>
      <c r="K773" s="17">
        <v>2325.2116175408155</v>
      </c>
      <c r="L773" s="17">
        <v>4864.0322416763829</v>
      </c>
    </row>
    <row r="774" spans="1:12" x14ac:dyDescent="0.25">
      <c r="A774" s="2">
        <v>3501</v>
      </c>
      <c r="B774" s="2">
        <v>3501137137</v>
      </c>
      <c r="C774" s="3" t="s">
        <v>317</v>
      </c>
      <c r="D774" s="2">
        <v>137</v>
      </c>
      <c r="E774" s="16" t="s">
        <v>210</v>
      </c>
      <c r="F774" s="2">
        <v>137</v>
      </c>
      <c r="G774" s="3" t="s">
        <v>210</v>
      </c>
      <c r="H774" s="17">
        <v>13414</v>
      </c>
      <c r="I774" s="17">
        <v>893</v>
      </c>
      <c r="J774" s="3"/>
      <c r="K774" s="17">
        <v>6.9194980824249797E-3</v>
      </c>
      <c r="L774" s="17">
        <v>919.09636710125051</v>
      </c>
    </row>
    <row r="775" spans="1:12" x14ac:dyDescent="0.25">
      <c r="A775" s="2">
        <v>3501</v>
      </c>
      <c r="B775" s="2">
        <v>3501137159</v>
      </c>
      <c r="C775" s="3" t="s">
        <v>317</v>
      </c>
      <c r="D775" s="2">
        <v>137</v>
      </c>
      <c r="E775" s="16" t="s">
        <v>210</v>
      </c>
      <c r="F775" s="2">
        <v>159</v>
      </c>
      <c r="G775" s="3" t="s">
        <v>172</v>
      </c>
      <c r="H775" s="17">
        <v>14082</v>
      </c>
      <c r="I775" s="17">
        <v>893</v>
      </c>
      <c r="J775" s="3"/>
      <c r="K775" s="17">
        <v>3261.676372044145</v>
      </c>
      <c r="L775" s="17">
        <v>6682.7558541822</v>
      </c>
    </row>
    <row r="776" spans="1:12" x14ac:dyDescent="0.25">
      <c r="A776" s="2">
        <v>3501</v>
      </c>
      <c r="B776" s="2">
        <v>3501137161</v>
      </c>
      <c r="C776" s="3" t="s">
        <v>317</v>
      </c>
      <c r="D776" s="2">
        <v>137</v>
      </c>
      <c r="E776" s="16" t="s">
        <v>210</v>
      </c>
      <c r="F776" s="2">
        <v>161</v>
      </c>
      <c r="G776" s="3" t="s">
        <v>173</v>
      </c>
      <c r="H776" s="17">
        <v>10102</v>
      </c>
      <c r="I776" s="17">
        <v>893</v>
      </c>
      <c r="J776" s="3"/>
      <c r="K776" s="17">
        <v>1050.8369770638838</v>
      </c>
      <c r="L776" s="17">
        <v>3800.3952860288045</v>
      </c>
    </row>
    <row r="777" spans="1:12" x14ac:dyDescent="0.25">
      <c r="A777" s="2">
        <v>3501</v>
      </c>
      <c r="B777" s="2">
        <v>3501137210</v>
      </c>
      <c r="C777" s="3" t="s">
        <v>317</v>
      </c>
      <c r="D777" s="2">
        <v>137</v>
      </c>
      <c r="E777" s="16" t="s">
        <v>210</v>
      </c>
      <c r="F777" s="2">
        <v>210</v>
      </c>
      <c r="G777" s="3" t="s">
        <v>54</v>
      </c>
      <c r="H777" s="17">
        <v>10102</v>
      </c>
      <c r="I777" s="17">
        <v>893</v>
      </c>
      <c r="J777" s="3"/>
      <c r="K777" s="17">
        <v>1063.6421977858172</v>
      </c>
      <c r="L777" s="17">
        <v>3244.2042928731989</v>
      </c>
    </row>
    <row r="778" spans="1:12" x14ac:dyDescent="0.25">
      <c r="A778" s="2">
        <v>3501</v>
      </c>
      <c r="B778" s="2">
        <v>3501137278</v>
      </c>
      <c r="C778" s="3" t="s">
        <v>317</v>
      </c>
      <c r="D778" s="2">
        <v>137</v>
      </c>
      <c r="E778" s="16" t="s">
        <v>210</v>
      </c>
      <c r="F778" s="2">
        <v>278</v>
      </c>
      <c r="G778" s="3" t="s">
        <v>212</v>
      </c>
      <c r="H778" s="17">
        <v>12092</v>
      </c>
      <c r="I778" s="17">
        <v>893</v>
      </c>
      <c r="J778" s="3"/>
      <c r="K778" s="17">
        <v>1460.3997598645437</v>
      </c>
      <c r="L778" s="17">
        <v>3897.0923033149757</v>
      </c>
    </row>
    <row r="779" spans="1:12" x14ac:dyDescent="0.25">
      <c r="A779" s="2">
        <v>3501</v>
      </c>
      <c r="B779" s="2">
        <v>3501137281</v>
      </c>
      <c r="C779" s="3" t="s">
        <v>317</v>
      </c>
      <c r="D779" s="2">
        <v>137</v>
      </c>
      <c r="E779" s="16" t="s">
        <v>210</v>
      </c>
      <c r="F779" s="2">
        <v>281</v>
      </c>
      <c r="G779" s="3" t="s">
        <v>169</v>
      </c>
      <c r="H779" s="17">
        <v>13636</v>
      </c>
      <c r="I779" s="17">
        <v>893</v>
      </c>
      <c r="J779" s="3"/>
      <c r="K779" s="17">
        <v>0</v>
      </c>
      <c r="L779" s="17">
        <v>440.47715933238214</v>
      </c>
    </row>
    <row r="780" spans="1:12" x14ac:dyDescent="0.25">
      <c r="A780" s="2">
        <v>3501</v>
      </c>
      <c r="B780" s="2">
        <v>3501137325</v>
      </c>
      <c r="C780" s="3" t="s">
        <v>317</v>
      </c>
      <c r="D780" s="2">
        <v>137</v>
      </c>
      <c r="E780" s="16" t="s">
        <v>210</v>
      </c>
      <c r="F780" s="2">
        <v>325</v>
      </c>
      <c r="G780" s="3" t="s">
        <v>220</v>
      </c>
      <c r="H780" s="17">
        <v>12092</v>
      </c>
      <c r="I780" s="17">
        <v>893</v>
      </c>
      <c r="J780" s="3"/>
      <c r="K780" s="17">
        <v>594.01237747999403</v>
      </c>
      <c r="L780" s="17">
        <v>1759.188466037569</v>
      </c>
    </row>
    <row r="781" spans="1:12" x14ac:dyDescent="0.25">
      <c r="A781" s="2">
        <v>3501</v>
      </c>
      <c r="B781" s="2">
        <v>3501137332</v>
      </c>
      <c r="C781" s="3" t="s">
        <v>317</v>
      </c>
      <c r="D781" s="2">
        <v>137</v>
      </c>
      <c r="E781" s="16" t="s">
        <v>210</v>
      </c>
      <c r="F781" s="2">
        <v>332</v>
      </c>
      <c r="G781" s="3" t="s">
        <v>221</v>
      </c>
      <c r="H781" s="17">
        <v>10102</v>
      </c>
      <c r="I781" s="17">
        <v>893</v>
      </c>
      <c r="J781" s="3"/>
      <c r="K781" s="17">
        <v>624.84212080600264</v>
      </c>
      <c r="L781" s="17">
        <v>1213.2440195968611</v>
      </c>
    </row>
    <row r="782" spans="1:12" x14ac:dyDescent="0.25">
      <c r="A782" s="2">
        <v>3502</v>
      </c>
      <c r="B782" s="2">
        <v>3502281061</v>
      </c>
      <c r="C782" s="3" t="s">
        <v>318</v>
      </c>
      <c r="D782" s="2">
        <v>281</v>
      </c>
      <c r="E782" s="16" t="s">
        <v>169</v>
      </c>
      <c r="F782" s="2">
        <v>61</v>
      </c>
      <c r="G782" s="3" t="s">
        <v>170</v>
      </c>
      <c r="H782" s="17">
        <v>12358</v>
      </c>
      <c r="I782" s="17">
        <v>893</v>
      </c>
      <c r="J782" s="3"/>
      <c r="K782" s="17">
        <v>0</v>
      </c>
      <c r="L782" s="17">
        <v>587.66222207073406</v>
      </c>
    </row>
    <row r="783" spans="1:12" x14ac:dyDescent="0.25">
      <c r="A783" s="2">
        <v>3502</v>
      </c>
      <c r="B783" s="2">
        <v>3502281137</v>
      </c>
      <c r="C783" s="3" t="s">
        <v>318</v>
      </c>
      <c r="D783" s="2">
        <v>281</v>
      </c>
      <c r="E783" s="16" t="s">
        <v>169</v>
      </c>
      <c r="F783" s="2">
        <v>137</v>
      </c>
      <c r="G783" s="3" t="s">
        <v>210</v>
      </c>
      <c r="H783" s="17">
        <v>14082</v>
      </c>
      <c r="I783" s="17">
        <v>893</v>
      </c>
      <c r="J783" s="3"/>
      <c r="K783" s="17">
        <v>7.264080215463764E-3</v>
      </c>
      <c r="L783" s="17">
        <v>964.86618767852997</v>
      </c>
    </row>
    <row r="784" spans="1:12" x14ac:dyDescent="0.25">
      <c r="A784" s="2">
        <v>3502</v>
      </c>
      <c r="B784" s="2">
        <v>3502281281</v>
      </c>
      <c r="C784" s="3" t="s">
        <v>318</v>
      </c>
      <c r="D784" s="2">
        <v>281</v>
      </c>
      <c r="E784" s="16" t="s">
        <v>169</v>
      </c>
      <c r="F784" s="2">
        <v>281</v>
      </c>
      <c r="G784" s="3" t="s">
        <v>169</v>
      </c>
      <c r="H784" s="17">
        <v>12509</v>
      </c>
      <c r="I784" s="17">
        <v>893</v>
      </c>
      <c r="J784" s="3"/>
      <c r="K784" s="17">
        <v>0</v>
      </c>
      <c r="L784" s="17">
        <v>404.0722195723647</v>
      </c>
    </row>
    <row r="785" spans="1:12" x14ac:dyDescent="0.25">
      <c r="A785" s="2">
        <v>3503</v>
      </c>
      <c r="B785" s="2">
        <v>3503160031</v>
      </c>
      <c r="C785" s="3" t="s">
        <v>319</v>
      </c>
      <c r="D785" s="2">
        <v>160</v>
      </c>
      <c r="E785" s="16" t="s">
        <v>104</v>
      </c>
      <c r="F785" s="2">
        <v>31</v>
      </c>
      <c r="G785" s="3" t="s">
        <v>101</v>
      </c>
      <c r="H785" s="17">
        <v>9092</v>
      </c>
      <c r="I785" s="17">
        <v>893</v>
      </c>
      <c r="J785" s="3"/>
      <c r="K785" s="17">
        <v>1511.7132656396498</v>
      </c>
      <c r="L785" s="17">
        <v>3884.3339428898125</v>
      </c>
    </row>
    <row r="786" spans="1:12" x14ac:dyDescent="0.25">
      <c r="A786" s="2">
        <v>3503</v>
      </c>
      <c r="B786" s="2">
        <v>3503160044</v>
      </c>
      <c r="C786" s="3" t="s">
        <v>319</v>
      </c>
      <c r="D786" s="2">
        <v>160</v>
      </c>
      <c r="E786" s="16" t="s">
        <v>104</v>
      </c>
      <c r="F786" s="2">
        <v>44</v>
      </c>
      <c r="G786" s="3" t="s">
        <v>35</v>
      </c>
      <c r="H786" s="17">
        <v>8724</v>
      </c>
      <c r="I786" s="17">
        <v>893</v>
      </c>
      <c r="J786" s="3"/>
      <c r="K786" s="17">
        <v>0</v>
      </c>
      <c r="L786" s="17">
        <v>574.6323634018645</v>
      </c>
    </row>
    <row r="787" spans="1:12" x14ac:dyDescent="0.25">
      <c r="A787" s="2">
        <v>3503</v>
      </c>
      <c r="B787" s="2">
        <v>3503160048</v>
      </c>
      <c r="C787" s="3" t="s">
        <v>319</v>
      </c>
      <c r="D787" s="2">
        <v>160</v>
      </c>
      <c r="E787" s="16" t="s">
        <v>104</v>
      </c>
      <c r="F787" s="2">
        <v>48</v>
      </c>
      <c r="G787" s="3" t="s">
        <v>152</v>
      </c>
      <c r="H787" s="17">
        <v>8724</v>
      </c>
      <c r="I787" s="17">
        <v>893</v>
      </c>
      <c r="J787" s="3"/>
      <c r="K787" s="17">
        <v>3360.1412369668651</v>
      </c>
      <c r="L787" s="17">
        <v>6871.9741399165632</v>
      </c>
    </row>
    <row r="788" spans="1:12" x14ac:dyDescent="0.25">
      <c r="A788" s="2">
        <v>3503</v>
      </c>
      <c r="B788" s="2">
        <v>3503160056</v>
      </c>
      <c r="C788" s="3" t="s">
        <v>319</v>
      </c>
      <c r="D788" s="2">
        <v>160</v>
      </c>
      <c r="E788" s="16" t="s">
        <v>104</v>
      </c>
      <c r="F788" s="2">
        <v>56</v>
      </c>
      <c r="G788" s="3" t="s">
        <v>153</v>
      </c>
      <c r="H788" s="17">
        <v>8724</v>
      </c>
      <c r="I788" s="17">
        <v>893</v>
      </c>
      <c r="J788" s="3"/>
      <c r="K788" s="17">
        <v>466.20063027071956</v>
      </c>
      <c r="L788" s="17">
        <v>3050.8284121016986</v>
      </c>
    </row>
    <row r="789" spans="1:12" x14ac:dyDescent="0.25">
      <c r="A789" s="2">
        <v>3503</v>
      </c>
      <c r="B789" s="2">
        <v>3503160079</v>
      </c>
      <c r="C789" s="3" t="s">
        <v>319</v>
      </c>
      <c r="D789" s="2">
        <v>160</v>
      </c>
      <c r="E789" s="16" t="s">
        <v>104</v>
      </c>
      <c r="F789" s="2">
        <v>79</v>
      </c>
      <c r="G789" s="3" t="s">
        <v>109</v>
      </c>
      <c r="H789" s="17">
        <v>9937</v>
      </c>
      <c r="I789" s="17">
        <v>893</v>
      </c>
      <c r="J789" s="3"/>
      <c r="K789" s="17">
        <v>0</v>
      </c>
      <c r="L789" s="17">
        <v>637.82431316576185</v>
      </c>
    </row>
    <row r="790" spans="1:12" x14ac:dyDescent="0.25">
      <c r="A790" s="2">
        <v>3503</v>
      </c>
      <c r="B790" s="2">
        <v>3503160149</v>
      </c>
      <c r="C790" s="3" t="s">
        <v>319</v>
      </c>
      <c r="D790" s="2">
        <v>160</v>
      </c>
      <c r="E790" s="16" t="s">
        <v>104</v>
      </c>
      <c r="F790" s="2">
        <v>149</v>
      </c>
      <c r="G790" s="3" t="s">
        <v>103</v>
      </c>
      <c r="H790" s="17">
        <v>12703</v>
      </c>
      <c r="I790" s="17">
        <v>893</v>
      </c>
      <c r="J790" s="3"/>
      <c r="K790" s="17">
        <v>0</v>
      </c>
      <c r="L790" s="17">
        <v>278.71407649576395</v>
      </c>
    </row>
    <row r="791" spans="1:12" x14ac:dyDescent="0.25">
      <c r="A791" s="2">
        <v>3503</v>
      </c>
      <c r="B791" s="2">
        <v>3503160160</v>
      </c>
      <c r="C791" s="3" t="s">
        <v>319</v>
      </c>
      <c r="D791" s="2">
        <v>160</v>
      </c>
      <c r="E791" s="16" t="s">
        <v>104</v>
      </c>
      <c r="F791" s="2">
        <v>160</v>
      </c>
      <c r="G791" s="3" t="s">
        <v>104</v>
      </c>
      <c r="H791" s="17">
        <v>11154</v>
      </c>
      <c r="I791" s="17">
        <v>893</v>
      </c>
      <c r="J791" s="3"/>
      <c r="K791" s="17">
        <v>0</v>
      </c>
      <c r="L791" s="17">
        <v>488.28300994427809</v>
      </c>
    </row>
    <row r="792" spans="1:12" x14ac:dyDescent="0.25">
      <c r="A792" s="2">
        <v>3503</v>
      </c>
      <c r="B792" s="2">
        <v>3503160229</v>
      </c>
      <c r="C792" s="3" t="s">
        <v>319</v>
      </c>
      <c r="D792" s="2">
        <v>160</v>
      </c>
      <c r="E792" s="16" t="s">
        <v>104</v>
      </c>
      <c r="F792" s="2">
        <v>229</v>
      </c>
      <c r="G792" s="3" t="s">
        <v>113</v>
      </c>
      <c r="H792" s="17">
        <v>12681</v>
      </c>
      <c r="I792" s="17">
        <v>893</v>
      </c>
      <c r="J792" s="3"/>
      <c r="K792" s="17">
        <v>201.46759042324447</v>
      </c>
      <c r="L792" s="17">
        <v>1813.8559321690682</v>
      </c>
    </row>
    <row r="793" spans="1:12" x14ac:dyDescent="0.25">
      <c r="A793" s="2">
        <v>3503</v>
      </c>
      <c r="B793" s="2">
        <v>3503160274</v>
      </c>
      <c r="C793" s="3" t="s">
        <v>319</v>
      </c>
      <c r="D793" s="2">
        <v>160</v>
      </c>
      <c r="E793" s="16" t="s">
        <v>104</v>
      </c>
      <c r="F793" s="2">
        <v>274</v>
      </c>
      <c r="G793" s="3" t="s">
        <v>81</v>
      </c>
      <c r="H793" s="17">
        <v>12703</v>
      </c>
      <c r="I793" s="17">
        <v>893</v>
      </c>
      <c r="J793" s="3"/>
      <c r="K793" s="17">
        <v>2809.0868426224097</v>
      </c>
      <c r="L793" s="17">
        <v>5840.9293159665467</v>
      </c>
    </row>
    <row r="794" spans="1:12" x14ac:dyDescent="0.25">
      <c r="A794" s="2">
        <v>3503</v>
      </c>
      <c r="B794" s="2">
        <v>3503160295</v>
      </c>
      <c r="C794" s="3" t="s">
        <v>319</v>
      </c>
      <c r="D794" s="2">
        <v>160</v>
      </c>
      <c r="E794" s="16" t="s">
        <v>104</v>
      </c>
      <c r="F794" s="2">
        <v>295</v>
      </c>
      <c r="G794" s="3" t="s">
        <v>155</v>
      </c>
      <c r="H794" s="17">
        <v>8701</v>
      </c>
      <c r="I794" s="17">
        <v>893</v>
      </c>
      <c r="J794" s="3"/>
      <c r="K794" s="17">
        <v>613.55423149825583</v>
      </c>
      <c r="L794" s="17">
        <v>4066.2180325437967</v>
      </c>
    </row>
    <row r="795" spans="1:12" x14ac:dyDescent="0.25">
      <c r="A795" s="2">
        <v>3503</v>
      </c>
      <c r="B795" s="2">
        <v>3503160735</v>
      </c>
      <c r="C795" s="3" t="s">
        <v>319</v>
      </c>
      <c r="D795" s="2">
        <v>160</v>
      </c>
      <c r="E795" s="16" t="s">
        <v>104</v>
      </c>
      <c r="F795" s="2">
        <v>735</v>
      </c>
      <c r="G795" s="3" t="s">
        <v>138</v>
      </c>
      <c r="H795" s="17">
        <v>12703</v>
      </c>
      <c r="I795" s="17">
        <v>893</v>
      </c>
      <c r="J795" s="3"/>
      <c r="K795" s="17">
        <v>889.76611955267254</v>
      </c>
      <c r="L795" s="17">
        <v>4473.4402271905092</v>
      </c>
    </row>
    <row r="796" spans="1:12" x14ac:dyDescent="0.25">
      <c r="A796" s="2">
        <v>3504</v>
      </c>
      <c r="B796" s="2">
        <v>3504035035</v>
      </c>
      <c r="C796" s="3" t="s">
        <v>320</v>
      </c>
      <c r="D796" s="2">
        <v>35</v>
      </c>
      <c r="E796" s="16" t="s">
        <v>22</v>
      </c>
      <c r="F796" s="2">
        <v>35</v>
      </c>
      <c r="G796" s="3" t="s">
        <v>22</v>
      </c>
      <c r="H796" s="17">
        <v>13632</v>
      </c>
      <c r="I796" s="17">
        <v>893</v>
      </c>
      <c r="J796" s="3"/>
      <c r="K796" s="17">
        <v>1324.0741116017161</v>
      </c>
      <c r="L796" s="17">
        <v>4028.2714523342911</v>
      </c>
    </row>
    <row r="797" spans="1:12" x14ac:dyDescent="0.25">
      <c r="A797" s="2">
        <v>3504</v>
      </c>
      <c r="B797" s="2">
        <v>3504035044</v>
      </c>
      <c r="C797" s="3" t="s">
        <v>320</v>
      </c>
      <c r="D797" s="2">
        <v>35</v>
      </c>
      <c r="E797" s="16" t="s">
        <v>22</v>
      </c>
      <c r="F797" s="2">
        <v>44</v>
      </c>
      <c r="G797" s="3" t="s">
        <v>35</v>
      </c>
      <c r="H797" s="17">
        <v>15021</v>
      </c>
      <c r="I797" s="17">
        <v>893</v>
      </c>
      <c r="J797" s="3"/>
      <c r="K797" s="17">
        <v>0</v>
      </c>
      <c r="L797" s="17">
        <v>989.40310988759848</v>
      </c>
    </row>
    <row r="798" spans="1:12" x14ac:dyDescent="0.25">
      <c r="A798" s="2">
        <v>3504</v>
      </c>
      <c r="B798" s="2">
        <v>3504035057</v>
      </c>
      <c r="C798" s="3" t="s">
        <v>320</v>
      </c>
      <c r="D798" s="2">
        <v>35</v>
      </c>
      <c r="E798" s="16" t="s">
        <v>22</v>
      </c>
      <c r="F798" s="2">
        <v>57</v>
      </c>
      <c r="G798" s="3" t="s">
        <v>23</v>
      </c>
      <c r="H798" s="17">
        <v>10755</v>
      </c>
      <c r="I798" s="17">
        <v>893</v>
      </c>
      <c r="J798" s="3"/>
      <c r="K798" s="17">
        <v>0</v>
      </c>
      <c r="L798" s="17">
        <v>566.64444114121034</v>
      </c>
    </row>
    <row r="799" spans="1:12" x14ac:dyDescent="0.25">
      <c r="A799" s="2">
        <v>3504</v>
      </c>
      <c r="B799" s="2">
        <v>3504035088</v>
      </c>
      <c r="C799" s="3" t="s">
        <v>320</v>
      </c>
      <c r="D799" s="2">
        <v>35</v>
      </c>
      <c r="E799" s="16" t="s">
        <v>22</v>
      </c>
      <c r="F799" s="2">
        <v>88</v>
      </c>
      <c r="G799" s="3" t="s">
        <v>190</v>
      </c>
      <c r="H799" s="17">
        <v>10755</v>
      </c>
      <c r="I799" s="17">
        <v>893</v>
      </c>
      <c r="J799" s="3"/>
      <c r="K799" s="17">
        <v>1235.0884400186496</v>
      </c>
      <c r="L799" s="17">
        <v>3073.5416580865822</v>
      </c>
    </row>
    <row r="800" spans="1:12" x14ac:dyDescent="0.25">
      <c r="A800" s="2">
        <v>3504</v>
      </c>
      <c r="B800" s="2">
        <v>3504035189</v>
      </c>
      <c r="C800" s="3" t="s">
        <v>320</v>
      </c>
      <c r="D800" s="2">
        <v>35</v>
      </c>
      <c r="E800" s="16" t="s">
        <v>22</v>
      </c>
      <c r="F800" s="2">
        <v>189</v>
      </c>
      <c r="G800" s="3" t="s">
        <v>38</v>
      </c>
      <c r="H800" s="17">
        <v>13599</v>
      </c>
      <c r="I800" s="17">
        <v>893</v>
      </c>
      <c r="J800" s="3"/>
      <c r="K800" s="17">
        <v>2117.8438857506299</v>
      </c>
      <c r="L800" s="17">
        <v>5007.4863593915725</v>
      </c>
    </row>
    <row r="801" spans="1:12" x14ac:dyDescent="0.25">
      <c r="A801" s="2">
        <v>3504</v>
      </c>
      <c r="B801" s="2">
        <v>3504035308</v>
      </c>
      <c r="C801" s="3" t="s">
        <v>320</v>
      </c>
      <c r="D801" s="2">
        <v>35</v>
      </c>
      <c r="E801" s="16" t="s">
        <v>22</v>
      </c>
      <c r="F801" s="2">
        <v>308</v>
      </c>
      <c r="G801" s="3" t="s">
        <v>32</v>
      </c>
      <c r="H801" s="17">
        <v>15021</v>
      </c>
      <c r="I801" s="17">
        <v>893</v>
      </c>
      <c r="J801" s="3"/>
      <c r="K801" s="17">
        <v>7423.7129520257731</v>
      </c>
      <c r="L801" s="17">
        <v>9717.7477544473622</v>
      </c>
    </row>
    <row r="802" spans="1:12" x14ac:dyDescent="0.25">
      <c r="A802" s="2">
        <v>3506</v>
      </c>
      <c r="B802" s="2">
        <v>3506262035</v>
      </c>
      <c r="C802" s="3" t="s">
        <v>321</v>
      </c>
      <c r="D802" s="2">
        <v>262</v>
      </c>
      <c r="E802" s="16" t="s">
        <v>31</v>
      </c>
      <c r="F802" s="2">
        <v>35</v>
      </c>
      <c r="G802" s="3" t="s">
        <v>22</v>
      </c>
      <c r="H802" s="17">
        <v>14386</v>
      </c>
      <c r="I802" s="17">
        <v>893</v>
      </c>
      <c r="J802" s="3"/>
      <c r="K802" s="17">
        <v>1397.3100183026909</v>
      </c>
      <c r="L802" s="17">
        <v>4251.0793070188593</v>
      </c>
    </row>
    <row r="803" spans="1:12" x14ac:dyDescent="0.25">
      <c r="A803" s="2">
        <v>3506</v>
      </c>
      <c r="B803" s="2">
        <v>3506262049</v>
      </c>
      <c r="C803" s="3" t="s">
        <v>321</v>
      </c>
      <c r="D803" s="2">
        <v>262</v>
      </c>
      <c r="E803" s="16" t="s">
        <v>31</v>
      </c>
      <c r="F803" s="2">
        <v>49</v>
      </c>
      <c r="G803" s="3" t="s">
        <v>96</v>
      </c>
      <c r="H803" s="17">
        <v>12092</v>
      </c>
      <c r="I803" s="17">
        <v>893</v>
      </c>
      <c r="J803" s="3"/>
      <c r="K803" s="17">
        <v>12683.608980408735</v>
      </c>
      <c r="L803" s="17">
        <v>14958.91345955673</v>
      </c>
    </row>
    <row r="804" spans="1:12" x14ac:dyDescent="0.25">
      <c r="A804" s="2">
        <v>3506</v>
      </c>
      <c r="B804" s="2">
        <v>3506262057</v>
      </c>
      <c r="C804" s="3" t="s">
        <v>321</v>
      </c>
      <c r="D804" s="2">
        <v>262</v>
      </c>
      <c r="E804" s="16" t="s">
        <v>31</v>
      </c>
      <c r="F804" s="2">
        <v>57</v>
      </c>
      <c r="G804" s="3" t="s">
        <v>23</v>
      </c>
      <c r="H804" s="17">
        <v>14082</v>
      </c>
      <c r="I804" s="17">
        <v>893</v>
      </c>
      <c r="J804" s="3"/>
      <c r="K804" s="17">
        <v>0</v>
      </c>
      <c r="L804" s="17">
        <v>741.93277732687238</v>
      </c>
    </row>
    <row r="805" spans="1:12" x14ac:dyDescent="0.25">
      <c r="A805" s="2">
        <v>3506</v>
      </c>
      <c r="B805" s="2">
        <v>3506262071</v>
      </c>
      <c r="C805" s="3" t="s">
        <v>321</v>
      </c>
      <c r="D805" s="2">
        <v>262</v>
      </c>
      <c r="E805" s="16" t="s">
        <v>31</v>
      </c>
      <c r="F805" s="2">
        <v>71</v>
      </c>
      <c r="G805" s="3" t="s">
        <v>24</v>
      </c>
      <c r="H805" s="17">
        <v>14082</v>
      </c>
      <c r="I805" s="17">
        <v>893</v>
      </c>
      <c r="J805" s="3"/>
      <c r="K805" s="17">
        <v>3571.2620734633274</v>
      </c>
      <c r="L805" s="17">
        <v>5591.0723045246814</v>
      </c>
    </row>
    <row r="806" spans="1:12" x14ac:dyDescent="0.25">
      <c r="A806" s="2">
        <v>3506</v>
      </c>
      <c r="B806" s="2">
        <v>3506262093</v>
      </c>
      <c r="C806" s="3" t="s">
        <v>321</v>
      </c>
      <c r="D806" s="2">
        <v>262</v>
      </c>
      <c r="E806" s="16" t="s">
        <v>31</v>
      </c>
      <c r="F806" s="2">
        <v>93</v>
      </c>
      <c r="G806" s="3" t="s">
        <v>25</v>
      </c>
      <c r="H806" s="17">
        <v>11208</v>
      </c>
      <c r="I806" s="17">
        <v>893</v>
      </c>
      <c r="J806" s="3"/>
      <c r="K806" s="17">
        <v>0</v>
      </c>
      <c r="L806" s="17">
        <v>498.67940223211735</v>
      </c>
    </row>
    <row r="807" spans="1:12" x14ac:dyDescent="0.25">
      <c r="A807" s="2">
        <v>3506</v>
      </c>
      <c r="B807" s="2">
        <v>3506262105</v>
      </c>
      <c r="C807" s="3" t="s">
        <v>321</v>
      </c>
      <c r="D807" s="2">
        <v>262</v>
      </c>
      <c r="E807" s="16" t="s">
        <v>31</v>
      </c>
      <c r="F807" s="2">
        <v>105</v>
      </c>
      <c r="G807" s="3" t="s">
        <v>264</v>
      </c>
      <c r="H807" s="17">
        <v>10102</v>
      </c>
      <c r="I807" s="17">
        <v>893</v>
      </c>
      <c r="J807" s="3"/>
      <c r="K807" s="17">
        <v>5.4437127241071721</v>
      </c>
      <c r="L807" s="17">
        <v>3363.7535125746526</v>
      </c>
    </row>
    <row r="808" spans="1:12" x14ac:dyDescent="0.25">
      <c r="A808" s="2">
        <v>3506</v>
      </c>
      <c r="B808" s="2">
        <v>3506262128</v>
      </c>
      <c r="C808" s="3" t="s">
        <v>321</v>
      </c>
      <c r="D808" s="2">
        <v>262</v>
      </c>
      <c r="E808" s="16" t="s">
        <v>31</v>
      </c>
      <c r="F808" s="2">
        <v>128</v>
      </c>
      <c r="G808" s="3" t="s">
        <v>110</v>
      </c>
      <c r="H808" s="17">
        <v>8378</v>
      </c>
      <c r="I808" s="17">
        <v>893</v>
      </c>
      <c r="J808" s="3"/>
      <c r="K808" s="17">
        <v>0</v>
      </c>
      <c r="L808" s="17">
        <v>400.51698615310488</v>
      </c>
    </row>
    <row r="809" spans="1:12" x14ac:dyDescent="0.25">
      <c r="A809" s="2">
        <v>3506</v>
      </c>
      <c r="B809" s="2">
        <v>3506262149</v>
      </c>
      <c r="C809" s="3" t="s">
        <v>321</v>
      </c>
      <c r="D809" s="2">
        <v>262</v>
      </c>
      <c r="E809" s="16" t="s">
        <v>31</v>
      </c>
      <c r="F809" s="2">
        <v>149</v>
      </c>
      <c r="G809" s="3" t="s">
        <v>103</v>
      </c>
      <c r="H809" s="17">
        <v>11606</v>
      </c>
      <c r="I809" s="17">
        <v>893</v>
      </c>
      <c r="J809" s="3"/>
      <c r="K809" s="17">
        <v>0</v>
      </c>
      <c r="L809" s="17">
        <v>254.64501076988381</v>
      </c>
    </row>
    <row r="810" spans="1:12" x14ac:dyDescent="0.25">
      <c r="A810" s="2">
        <v>3506</v>
      </c>
      <c r="B810" s="2">
        <v>3506262163</v>
      </c>
      <c r="C810" s="3" t="s">
        <v>321</v>
      </c>
      <c r="D810" s="2">
        <v>262</v>
      </c>
      <c r="E810" s="16" t="s">
        <v>31</v>
      </c>
      <c r="F810" s="2">
        <v>163</v>
      </c>
      <c r="G810" s="3" t="s">
        <v>27</v>
      </c>
      <c r="H810" s="17">
        <v>11469</v>
      </c>
      <c r="I810" s="17">
        <v>893</v>
      </c>
      <c r="J810" s="3"/>
      <c r="K810" s="17">
        <v>0</v>
      </c>
      <c r="L810" s="17">
        <v>728.26022555111194</v>
      </c>
    </row>
    <row r="811" spans="1:12" x14ac:dyDescent="0.25">
      <c r="A811" s="2">
        <v>3506</v>
      </c>
      <c r="B811" s="2">
        <v>3506262164</v>
      </c>
      <c r="C811" s="3" t="s">
        <v>321</v>
      </c>
      <c r="D811" s="2">
        <v>262</v>
      </c>
      <c r="E811" s="16" t="s">
        <v>31</v>
      </c>
      <c r="F811" s="2">
        <v>164</v>
      </c>
      <c r="G811" s="3" t="s">
        <v>116</v>
      </c>
      <c r="H811" s="17">
        <v>10102</v>
      </c>
      <c r="I811" s="17">
        <v>893</v>
      </c>
      <c r="J811" s="3"/>
      <c r="K811" s="17">
        <v>1658.8214675735053</v>
      </c>
      <c r="L811" s="17">
        <v>4924.7444646341119</v>
      </c>
    </row>
    <row r="812" spans="1:12" x14ac:dyDescent="0.25">
      <c r="A812" s="2">
        <v>3506</v>
      </c>
      <c r="B812" s="2">
        <v>3506262165</v>
      </c>
      <c r="C812" s="3" t="s">
        <v>321</v>
      </c>
      <c r="D812" s="2">
        <v>262</v>
      </c>
      <c r="E812" s="16" t="s">
        <v>31</v>
      </c>
      <c r="F812" s="2">
        <v>165</v>
      </c>
      <c r="G812" s="3" t="s">
        <v>28</v>
      </c>
      <c r="H812" s="17">
        <v>11275</v>
      </c>
      <c r="I812" s="17">
        <v>893</v>
      </c>
      <c r="J812" s="3"/>
      <c r="K812" s="17">
        <v>0</v>
      </c>
      <c r="L812" s="17">
        <v>921.98342719603716</v>
      </c>
    </row>
    <row r="813" spans="1:12" x14ac:dyDescent="0.25">
      <c r="A813" s="2">
        <v>3506</v>
      </c>
      <c r="B813" s="2">
        <v>3506262176</v>
      </c>
      <c r="C813" s="3" t="s">
        <v>321</v>
      </c>
      <c r="D813" s="2">
        <v>262</v>
      </c>
      <c r="E813" s="16" t="s">
        <v>31</v>
      </c>
      <c r="F813" s="2">
        <v>176</v>
      </c>
      <c r="G813" s="3" t="s">
        <v>29</v>
      </c>
      <c r="H813" s="17">
        <v>10459</v>
      </c>
      <c r="I813" s="17">
        <v>893</v>
      </c>
      <c r="J813" s="3"/>
      <c r="K813" s="17">
        <v>1338.6704238037219</v>
      </c>
      <c r="L813" s="17">
        <v>3406.2735575227271</v>
      </c>
    </row>
    <row r="814" spans="1:12" x14ac:dyDescent="0.25">
      <c r="A814" s="2">
        <v>3506</v>
      </c>
      <c r="B814" s="2">
        <v>3506262178</v>
      </c>
      <c r="C814" s="3" t="s">
        <v>321</v>
      </c>
      <c r="D814" s="2">
        <v>262</v>
      </c>
      <c r="E814" s="16" t="s">
        <v>31</v>
      </c>
      <c r="F814" s="2">
        <v>178</v>
      </c>
      <c r="G814" s="3" t="s">
        <v>241</v>
      </c>
      <c r="H814" s="17">
        <v>12057</v>
      </c>
      <c r="I814" s="17">
        <v>893</v>
      </c>
      <c r="J814" s="3"/>
      <c r="K814" s="17">
        <v>4.5307485924186039</v>
      </c>
      <c r="L814" s="17">
        <v>2781.7509885757772</v>
      </c>
    </row>
    <row r="815" spans="1:12" x14ac:dyDescent="0.25">
      <c r="A815" s="2">
        <v>3506</v>
      </c>
      <c r="B815" s="2">
        <v>3506262229</v>
      </c>
      <c r="C815" s="3" t="s">
        <v>321</v>
      </c>
      <c r="D815" s="2">
        <v>262</v>
      </c>
      <c r="E815" s="16" t="s">
        <v>31</v>
      </c>
      <c r="F815" s="2">
        <v>229</v>
      </c>
      <c r="G815" s="3" t="s">
        <v>113</v>
      </c>
      <c r="H815" s="17">
        <v>10414</v>
      </c>
      <c r="I815" s="17">
        <v>893</v>
      </c>
      <c r="J815" s="3"/>
      <c r="K815" s="17">
        <v>165.45094918915493</v>
      </c>
      <c r="L815" s="17">
        <v>1489.5903854277003</v>
      </c>
    </row>
    <row r="816" spans="1:12" x14ac:dyDescent="0.25">
      <c r="A816" s="2">
        <v>3506</v>
      </c>
      <c r="B816" s="2">
        <v>3506262248</v>
      </c>
      <c r="C816" s="3" t="s">
        <v>321</v>
      </c>
      <c r="D816" s="2">
        <v>262</v>
      </c>
      <c r="E816" s="16" t="s">
        <v>31</v>
      </c>
      <c r="F816" s="2">
        <v>248</v>
      </c>
      <c r="G816" s="3" t="s">
        <v>30</v>
      </c>
      <c r="H816" s="17">
        <v>11331</v>
      </c>
      <c r="I816" s="17">
        <v>893</v>
      </c>
      <c r="J816" s="3"/>
      <c r="K816" s="17">
        <v>0</v>
      </c>
      <c r="L816" s="17">
        <v>1229.2571752652657</v>
      </c>
    </row>
    <row r="817" spans="1:12" x14ac:dyDescent="0.25">
      <c r="A817" s="2">
        <v>3506</v>
      </c>
      <c r="B817" s="2">
        <v>3506262258</v>
      </c>
      <c r="C817" s="3" t="s">
        <v>321</v>
      </c>
      <c r="D817" s="2">
        <v>262</v>
      </c>
      <c r="E817" s="16" t="s">
        <v>31</v>
      </c>
      <c r="F817" s="2">
        <v>258</v>
      </c>
      <c r="G817" s="3" t="s">
        <v>97</v>
      </c>
      <c r="H817" s="17">
        <v>11718</v>
      </c>
      <c r="I817" s="17">
        <v>893</v>
      </c>
      <c r="J817" s="3"/>
      <c r="K817" s="17">
        <v>1640.8732750553645</v>
      </c>
      <c r="L817" s="17">
        <v>4585.5513010646682</v>
      </c>
    </row>
    <row r="818" spans="1:12" x14ac:dyDescent="0.25">
      <c r="A818" s="2">
        <v>3506</v>
      </c>
      <c r="B818" s="2">
        <v>3506262262</v>
      </c>
      <c r="C818" s="3" t="s">
        <v>321</v>
      </c>
      <c r="D818" s="2">
        <v>262</v>
      </c>
      <c r="E818" s="16" t="s">
        <v>31</v>
      </c>
      <c r="F818" s="2">
        <v>262</v>
      </c>
      <c r="G818" s="3" t="s">
        <v>31</v>
      </c>
      <c r="H818" s="17">
        <v>10694</v>
      </c>
      <c r="I818" s="17">
        <v>893</v>
      </c>
      <c r="J818" s="3"/>
      <c r="K818" s="17">
        <v>1357.0131865405947</v>
      </c>
      <c r="L818" s="17">
        <v>3983.3956845761368</v>
      </c>
    </row>
    <row r="819" spans="1:12" x14ac:dyDescent="0.25">
      <c r="A819" s="2">
        <v>3506</v>
      </c>
      <c r="B819" s="2">
        <v>3506262274</v>
      </c>
      <c r="C819" s="3" t="s">
        <v>321</v>
      </c>
      <c r="D819" s="2">
        <v>262</v>
      </c>
      <c r="E819" s="16" t="s">
        <v>31</v>
      </c>
      <c r="F819" s="2">
        <v>274</v>
      </c>
      <c r="G819" s="3" t="s">
        <v>81</v>
      </c>
      <c r="H819" s="17">
        <v>8953</v>
      </c>
      <c r="I819" s="17">
        <v>893</v>
      </c>
      <c r="J819" s="3"/>
      <c r="K819" s="17">
        <v>1979.8279541839274</v>
      </c>
      <c r="L819" s="17">
        <v>4116.6527722465944</v>
      </c>
    </row>
    <row r="820" spans="1:12" x14ac:dyDescent="0.25">
      <c r="A820" s="2">
        <v>3506</v>
      </c>
      <c r="B820" s="2">
        <v>3506262284</v>
      </c>
      <c r="C820" s="3" t="s">
        <v>321</v>
      </c>
      <c r="D820" s="2">
        <v>262</v>
      </c>
      <c r="E820" s="16" t="s">
        <v>31</v>
      </c>
      <c r="F820" s="2">
        <v>284</v>
      </c>
      <c r="G820" s="3" t="s">
        <v>163</v>
      </c>
      <c r="H820" s="17">
        <v>9730</v>
      </c>
      <c r="I820" s="17">
        <v>893</v>
      </c>
      <c r="J820" s="3"/>
      <c r="K820" s="17">
        <v>981.88021727101113</v>
      </c>
      <c r="L820" s="17">
        <v>3143.8844227344616</v>
      </c>
    </row>
    <row r="821" spans="1:12" x14ac:dyDescent="0.25">
      <c r="A821" s="2">
        <v>3506</v>
      </c>
      <c r="B821" s="2">
        <v>3506262295</v>
      </c>
      <c r="C821" s="3" t="s">
        <v>321</v>
      </c>
      <c r="D821" s="2">
        <v>262</v>
      </c>
      <c r="E821" s="16" t="s">
        <v>31</v>
      </c>
      <c r="F821" s="2">
        <v>295</v>
      </c>
      <c r="G821" s="3" t="s">
        <v>155</v>
      </c>
      <c r="H821" s="17">
        <v>9240</v>
      </c>
      <c r="I821" s="17">
        <v>893</v>
      </c>
      <c r="J821" s="3"/>
      <c r="K821" s="17">
        <v>651.56201575035993</v>
      </c>
      <c r="L821" s="17">
        <v>4318.1076451792542</v>
      </c>
    </row>
    <row r="822" spans="1:12" x14ac:dyDescent="0.25">
      <c r="A822" s="2">
        <v>3506</v>
      </c>
      <c r="B822" s="2">
        <v>3506262305</v>
      </c>
      <c r="C822" s="3" t="s">
        <v>321</v>
      </c>
      <c r="D822" s="2">
        <v>262</v>
      </c>
      <c r="E822" s="16" t="s">
        <v>31</v>
      </c>
      <c r="F822" s="2">
        <v>305</v>
      </c>
      <c r="G822" s="3" t="s">
        <v>75</v>
      </c>
      <c r="H822" s="17">
        <v>10102</v>
      </c>
      <c r="I822" s="17">
        <v>893</v>
      </c>
      <c r="J822" s="3"/>
      <c r="K822" s="17">
        <v>1084.9634498367013</v>
      </c>
      <c r="L822" s="17">
        <v>3278.2892061581406</v>
      </c>
    </row>
    <row r="823" spans="1:12" x14ac:dyDescent="0.25">
      <c r="A823" s="2">
        <v>3506</v>
      </c>
      <c r="B823" s="2">
        <v>3506262346</v>
      </c>
      <c r="C823" s="3" t="s">
        <v>321</v>
      </c>
      <c r="D823" s="2">
        <v>262</v>
      </c>
      <c r="E823" s="16" t="s">
        <v>31</v>
      </c>
      <c r="F823" s="2">
        <v>346</v>
      </c>
      <c r="G823" s="3" t="s">
        <v>33</v>
      </c>
      <c r="H823" s="17">
        <v>14082</v>
      </c>
      <c r="I823" s="17">
        <v>893</v>
      </c>
      <c r="J823" s="3"/>
      <c r="K823" s="17">
        <v>273.02903542462445</v>
      </c>
      <c r="L823" s="17">
        <v>2743.9200051697044</v>
      </c>
    </row>
    <row r="824" spans="1:12" x14ac:dyDescent="0.25">
      <c r="A824" s="2">
        <v>3506</v>
      </c>
      <c r="B824" s="2">
        <v>3506262347</v>
      </c>
      <c r="C824" s="3" t="s">
        <v>321</v>
      </c>
      <c r="D824" s="2">
        <v>262</v>
      </c>
      <c r="E824" s="16" t="s">
        <v>31</v>
      </c>
      <c r="F824" s="2">
        <v>347</v>
      </c>
      <c r="G824" s="3" t="s">
        <v>106</v>
      </c>
      <c r="H824" s="17">
        <v>9392</v>
      </c>
      <c r="I824" s="17">
        <v>893</v>
      </c>
      <c r="J824" s="3"/>
      <c r="K824" s="17">
        <v>2716.7957395299327</v>
      </c>
      <c r="L824" s="17">
        <v>3949.577444645076</v>
      </c>
    </row>
    <row r="825" spans="1:12" x14ac:dyDescent="0.25">
      <c r="A825" s="2">
        <v>3507</v>
      </c>
      <c r="B825" s="2">
        <v>3507201072</v>
      </c>
      <c r="C825" s="3" t="s">
        <v>322</v>
      </c>
      <c r="D825" s="2">
        <v>201</v>
      </c>
      <c r="E825" s="16" t="s">
        <v>17</v>
      </c>
      <c r="F825" s="2">
        <v>72</v>
      </c>
      <c r="G825" s="3" t="s">
        <v>18</v>
      </c>
      <c r="H825" s="17">
        <v>10102</v>
      </c>
      <c r="I825" s="17">
        <v>893</v>
      </c>
      <c r="J825" s="3"/>
      <c r="K825" s="17">
        <v>272.5377425454426</v>
      </c>
      <c r="L825" s="17">
        <v>2054.7687268916106</v>
      </c>
    </row>
    <row r="826" spans="1:12" x14ac:dyDescent="0.25">
      <c r="A826" s="2">
        <v>3507</v>
      </c>
      <c r="B826" s="2">
        <v>3507201095</v>
      </c>
      <c r="C826" s="3" t="s">
        <v>322</v>
      </c>
      <c r="D826" s="2">
        <v>201</v>
      </c>
      <c r="E826" s="16" t="s">
        <v>17</v>
      </c>
      <c r="F826" s="2">
        <v>95</v>
      </c>
      <c r="G826" s="3" t="s">
        <v>296</v>
      </c>
      <c r="H826" s="17">
        <v>14082</v>
      </c>
      <c r="I826" s="17">
        <v>893</v>
      </c>
      <c r="J826" s="3"/>
      <c r="K826" s="17">
        <v>0</v>
      </c>
      <c r="L826" s="17">
        <v>966.54907052336785</v>
      </c>
    </row>
    <row r="827" spans="1:12" x14ac:dyDescent="0.25">
      <c r="A827" s="2">
        <v>3507</v>
      </c>
      <c r="B827" s="2">
        <v>3507201201</v>
      </c>
      <c r="C827" s="3" t="s">
        <v>322</v>
      </c>
      <c r="D827" s="2">
        <v>201</v>
      </c>
      <c r="E827" s="16" t="s">
        <v>17</v>
      </c>
      <c r="F827" s="2">
        <v>201</v>
      </c>
      <c r="G827" s="3" t="s">
        <v>17</v>
      </c>
      <c r="H827" s="17">
        <v>13383</v>
      </c>
      <c r="I827" s="17">
        <v>893</v>
      </c>
      <c r="J827" s="3"/>
      <c r="K827" s="17">
        <v>0</v>
      </c>
      <c r="L827" s="17">
        <v>736.5167838983125</v>
      </c>
    </row>
    <row r="828" spans="1:12" x14ac:dyDescent="0.25">
      <c r="A828" s="2">
        <v>3507</v>
      </c>
      <c r="B828" s="2">
        <v>3507201310</v>
      </c>
      <c r="C828" s="3" t="s">
        <v>322</v>
      </c>
      <c r="D828" s="2">
        <v>201</v>
      </c>
      <c r="E828" s="16" t="s">
        <v>17</v>
      </c>
      <c r="F828" s="2">
        <v>310</v>
      </c>
      <c r="G828" s="3" t="s">
        <v>277</v>
      </c>
      <c r="H828" s="17">
        <v>14082</v>
      </c>
      <c r="I828" s="17">
        <v>893</v>
      </c>
      <c r="J828" s="3"/>
      <c r="K828" s="17">
        <v>136.87951806973797</v>
      </c>
      <c r="L828" s="17">
        <v>2869.5626818752862</v>
      </c>
    </row>
    <row r="829" spans="1:12" x14ac:dyDescent="0.25">
      <c r="A829" s="2">
        <v>3507</v>
      </c>
      <c r="B829" s="2">
        <v>3507201740</v>
      </c>
      <c r="C829" s="3" t="s">
        <v>322</v>
      </c>
      <c r="D829" s="2">
        <v>201</v>
      </c>
      <c r="E829" s="16" t="s">
        <v>17</v>
      </c>
      <c r="F829" s="2">
        <v>740</v>
      </c>
      <c r="G829" s="3" t="s">
        <v>305</v>
      </c>
      <c r="H829" s="17">
        <v>10102</v>
      </c>
      <c r="I829" s="17">
        <v>893</v>
      </c>
      <c r="J829" s="3"/>
      <c r="K829" s="17">
        <v>3110.3030608227709</v>
      </c>
      <c r="L829" s="17">
        <v>5103.4724813259345</v>
      </c>
    </row>
    <row r="830" spans="1:12" x14ac:dyDescent="0.25">
      <c r="A830" s="2">
        <v>3508</v>
      </c>
      <c r="B830" s="2">
        <v>3508281061</v>
      </c>
      <c r="C830" s="3" t="s">
        <v>323</v>
      </c>
      <c r="D830" s="2">
        <v>281</v>
      </c>
      <c r="E830" s="16" t="s">
        <v>169</v>
      </c>
      <c r="F830" s="2">
        <v>61</v>
      </c>
      <c r="G830" s="3" t="s">
        <v>170</v>
      </c>
      <c r="H830" s="17">
        <v>13087</v>
      </c>
      <c r="I830" s="17">
        <v>893</v>
      </c>
      <c r="J830" s="3"/>
      <c r="K830" s="17">
        <v>0</v>
      </c>
      <c r="L830" s="17">
        <v>622.3284916847133</v>
      </c>
    </row>
    <row r="831" spans="1:12" x14ac:dyDescent="0.25">
      <c r="A831" s="2">
        <v>3508</v>
      </c>
      <c r="B831" s="2">
        <v>3508281137</v>
      </c>
      <c r="C831" s="3" t="s">
        <v>323</v>
      </c>
      <c r="D831" s="2">
        <v>281</v>
      </c>
      <c r="E831" s="16" t="s">
        <v>169</v>
      </c>
      <c r="F831" s="2">
        <v>137</v>
      </c>
      <c r="G831" s="3" t="s">
        <v>210</v>
      </c>
      <c r="H831" s="17">
        <v>12958</v>
      </c>
      <c r="I831" s="17">
        <v>893</v>
      </c>
      <c r="J831" s="3"/>
      <c r="K831" s="17">
        <v>6.6842743526649429E-3</v>
      </c>
      <c r="L831" s="17">
        <v>887.8522979646641</v>
      </c>
    </row>
    <row r="832" spans="1:12" x14ac:dyDescent="0.25">
      <c r="A832" s="2">
        <v>3508</v>
      </c>
      <c r="B832" s="2">
        <v>3508281281</v>
      </c>
      <c r="C832" s="3" t="s">
        <v>323</v>
      </c>
      <c r="D832" s="2">
        <v>281</v>
      </c>
      <c r="E832" s="16" t="s">
        <v>169</v>
      </c>
      <c r="F832" s="2">
        <v>281</v>
      </c>
      <c r="G832" s="3" t="s">
        <v>169</v>
      </c>
      <c r="H832" s="17">
        <v>13823</v>
      </c>
      <c r="I832" s="17">
        <v>893</v>
      </c>
      <c r="J832" s="3"/>
      <c r="K832" s="17">
        <v>0</v>
      </c>
      <c r="L832" s="17">
        <v>446.5177305259258</v>
      </c>
    </row>
    <row r="833" spans="1:12" x14ac:dyDescent="0.25">
      <c r="A833" s="2">
        <v>3508</v>
      </c>
      <c r="B833" s="2">
        <v>3508281332</v>
      </c>
      <c r="C833" s="3" t="s">
        <v>323</v>
      </c>
      <c r="D833" s="2">
        <v>281</v>
      </c>
      <c r="E833" s="16" t="s">
        <v>169</v>
      </c>
      <c r="F833" s="2">
        <v>332</v>
      </c>
      <c r="G833" s="3" t="s">
        <v>221</v>
      </c>
      <c r="H833" s="17">
        <v>14386</v>
      </c>
      <c r="I833" s="17">
        <v>893</v>
      </c>
      <c r="J833" s="3"/>
      <c r="K833" s="17">
        <v>889.82169371561758</v>
      </c>
      <c r="L833" s="17">
        <v>1727.7497986458566</v>
      </c>
    </row>
    <row r="834" spans="1:12" x14ac:dyDescent="0.25">
      <c r="A834" s="2">
        <v>3509</v>
      </c>
      <c r="B834" s="2">
        <v>3509095095</v>
      </c>
      <c r="C834" s="3" t="s">
        <v>324</v>
      </c>
      <c r="D834" s="2">
        <v>95</v>
      </c>
      <c r="E834" s="16" t="s">
        <v>296</v>
      </c>
      <c r="F834" s="2">
        <v>95</v>
      </c>
      <c r="G834" s="3" t="s">
        <v>296</v>
      </c>
      <c r="H834" s="17">
        <v>11658</v>
      </c>
      <c r="I834" s="17">
        <v>893</v>
      </c>
      <c r="J834" s="3"/>
      <c r="K834" s="17">
        <v>0</v>
      </c>
      <c r="L834" s="17">
        <v>800.17249425943919</v>
      </c>
    </row>
    <row r="835" spans="1:12" x14ac:dyDescent="0.25">
      <c r="A835" s="2">
        <v>3509</v>
      </c>
      <c r="B835" s="2">
        <v>3509095167</v>
      </c>
      <c r="C835" s="3" t="s">
        <v>324</v>
      </c>
      <c r="D835" s="2">
        <v>95</v>
      </c>
      <c r="E835" s="16" t="s">
        <v>296</v>
      </c>
      <c r="F835" s="2">
        <v>167</v>
      </c>
      <c r="G835" s="3" t="s">
        <v>191</v>
      </c>
      <c r="H835" s="17">
        <v>14082</v>
      </c>
      <c r="I835" s="17">
        <v>893</v>
      </c>
      <c r="J835" s="3"/>
      <c r="K835" s="17">
        <v>164.77939538205283</v>
      </c>
      <c r="L835" s="17">
        <v>4681.8097597924461</v>
      </c>
    </row>
    <row r="836" spans="1:12" x14ac:dyDescent="0.25">
      <c r="A836" s="2">
        <v>3509</v>
      </c>
      <c r="B836" s="2">
        <v>3509095292</v>
      </c>
      <c r="C836" s="3" t="s">
        <v>324</v>
      </c>
      <c r="D836" s="2">
        <v>95</v>
      </c>
      <c r="E836" s="16" t="s">
        <v>296</v>
      </c>
      <c r="F836" s="2">
        <v>292</v>
      </c>
      <c r="G836" s="3" t="s">
        <v>298</v>
      </c>
      <c r="H836" s="17">
        <v>10709</v>
      </c>
      <c r="I836" s="17">
        <v>893</v>
      </c>
      <c r="J836" s="3"/>
      <c r="K836" s="17">
        <v>894.16988955538</v>
      </c>
      <c r="L836" s="17">
        <v>2084.8792249876733</v>
      </c>
    </row>
    <row r="837" spans="1:12" x14ac:dyDescent="0.25">
      <c r="A837" s="2">
        <v>3509</v>
      </c>
      <c r="B837" s="2">
        <v>3509095331</v>
      </c>
      <c r="C837" s="3" t="s">
        <v>324</v>
      </c>
      <c r="D837" s="2">
        <v>95</v>
      </c>
      <c r="E837" s="16" t="s">
        <v>296</v>
      </c>
      <c r="F837" s="2">
        <v>331</v>
      </c>
      <c r="G837" s="3" t="s">
        <v>20</v>
      </c>
      <c r="H837" s="17">
        <v>10102</v>
      </c>
      <c r="I837" s="17">
        <v>893</v>
      </c>
      <c r="J837" s="3"/>
      <c r="K837" s="17">
        <v>184.0905470400503</v>
      </c>
      <c r="L837" s="17">
        <v>3030.0732439010644</v>
      </c>
    </row>
    <row r="838" spans="1:12" x14ac:dyDescent="0.25">
      <c r="A838" s="2">
        <v>3510</v>
      </c>
      <c r="B838" s="2">
        <v>3510281005</v>
      </c>
      <c r="C838" s="3" t="s">
        <v>325</v>
      </c>
      <c r="D838" s="2">
        <v>281</v>
      </c>
      <c r="E838" s="16" t="s">
        <v>169</v>
      </c>
      <c r="F838" s="2">
        <v>5</v>
      </c>
      <c r="G838" s="3" t="s">
        <v>219</v>
      </c>
      <c r="H838" s="17">
        <v>12703</v>
      </c>
      <c r="I838" s="17">
        <v>893</v>
      </c>
      <c r="J838" s="3"/>
      <c r="K838" s="17">
        <v>2078.1068726335343</v>
      </c>
      <c r="L838" s="17">
        <v>4969.0278106404112</v>
      </c>
    </row>
    <row r="839" spans="1:12" x14ac:dyDescent="0.25">
      <c r="A839" s="2">
        <v>3510</v>
      </c>
      <c r="B839" s="2">
        <v>3510281061</v>
      </c>
      <c r="C839" s="3" t="s">
        <v>325</v>
      </c>
      <c r="D839" s="2">
        <v>281</v>
      </c>
      <c r="E839" s="16" t="s">
        <v>169</v>
      </c>
      <c r="F839" s="2">
        <v>61</v>
      </c>
      <c r="G839" s="3" t="s">
        <v>170</v>
      </c>
      <c r="H839" s="17">
        <v>13099</v>
      </c>
      <c r="I839" s="17">
        <v>893</v>
      </c>
      <c r="J839" s="3"/>
      <c r="K839" s="17">
        <v>0</v>
      </c>
      <c r="L839" s="17">
        <v>622.89912986765921</v>
      </c>
    </row>
    <row r="840" spans="1:12" x14ac:dyDescent="0.25">
      <c r="A840" s="2">
        <v>3510</v>
      </c>
      <c r="B840" s="2">
        <v>3510281210</v>
      </c>
      <c r="C840" s="3" t="s">
        <v>325</v>
      </c>
      <c r="D840" s="2">
        <v>281</v>
      </c>
      <c r="E840" s="16" t="s">
        <v>169</v>
      </c>
      <c r="F840" s="2">
        <v>210</v>
      </c>
      <c r="G840" s="3" t="s">
        <v>54</v>
      </c>
      <c r="H840" s="17">
        <v>12703</v>
      </c>
      <c r="I840" s="17">
        <v>893</v>
      </c>
      <c r="J840" s="3"/>
      <c r="K840" s="17">
        <v>1337.5021617969942</v>
      </c>
      <c r="L840" s="17">
        <v>4079.5017949285539</v>
      </c>
    </row>
    <row r="841" spans="1:12" x14ac:dyDescent="0.25">
      <c r="A841" s="2">
        <v>3510</v>
      </c>
      <c r="B841" s="2">
        <v>3510281281</v>
      </c>
      <c r="C841" s="3" t="s">
        <v>325</v>
      </c>
      <c r="D841" s="2">
        <v>281</v>
      </c>
      <c r="E841" s="16" t="s">
        <v>169</v>
      </c>
      <c r="F841" s="2">
        <v>281</v>
      </c>
      <c r="G841" s="3" t="s">
        <v>169</v>
      </c>
      <c r="H841" s="17">
        <v>12287</v>
      </c>
      <c r="I841" s="17">
        <v>893</v>
      </c>
      <c r="J841" s="3"/>
      <c r="K841" s="17">
        <v>0</v>
      </c>
      <c r="L841" s="17">
        <v>396.90106018751612</v>
      </c>
    </row>
    <row r="842" spans="1:12" x14ac:dyDescent="0.25">
      <c r="A842" s="2">
        <v>3510</v>
      </c>
      <c r="B842" s="2">
        <v>3510281293</v>
      </c>
      <c r="C842" s="3" t="s">
        <v>325</v>
      </c>
      <c r="D842" s="2">
        <v>281</v>
      </c>
      <c r="E842" s="16" t="s">
        <v>169</v>
      </c>
      <c r="F842" s="2">
        <v>293</v>
      </c>
      <c r="G842" s="3" t="s">
        <v>45</v>
      </c>
      <c r="H842" s="17">
        <v>12658</v>
      </c>
      <c r="I842" s="17">
        <v>893</v>
      </c>
      <c r="J842" s="3"/>
      <c r="K842" s="17">
        <v>0</v>
      </c>
      <c r="L842" s="17">
        <v>768.91368708385016</v>
      </c>
    </row>
    <row r="843" spans="1:12" x14ac:dyDescent="0.25">
      <c r="A843" s="2">
        <v>3510</v>
      </c>
      <c r="B843" s="2">
        <v>3510281332</v>
      </c>
      <c r="C843" s="3" t="s">
        <v>325</v>
      </c>
      <c r="D843" s="2">
        <v>281</v>
      </c>
      <c r="E843" s="16" t="s">
        <v>169</v>
      </c>
      <c r="F843" s="2">
        <v>332</v>
      </c>
      <c r="G843" s="3" t="s">
        <v>221</v>
      </c>
      <c r="H843" s="17">
        <v>11706</v>
      </c>
      <c r="I843" s="17">
        <v>893</v>
      </c>
      <c r="J843" s="3"/>
      <c r="K843" s="17">
        <v>724.0548273762688</v>
      </c>
      <c r="L843" s="17">
        <v>1405.8834382697332</v>
      </c>
    </row>
    <row r="844" spans="1:12" x14ac:dyDescent="0.25">
      <c r="A844" s="2">
        <v>3513</v>
      </c>
      <c r="B844" s="2">
        <v>3513044035</v>
      </c>
      <c r="C844" s="3" t="s">
        <v>326</v>
      </c>
      <c r="D844" s="2">
        <v>44</v>
      </c>
      <c r="E844" s="16" t="s">
        <v>35</v>
      </c>
      <c r="F844" s="2">
        <v>35</v>
      </c>
      <c r="G844" s="3" t="s">
        <v>22</v>
      </c>
      <c r="H844" s="17">
        <v>12358</v>
      </c>
      <c r="I844" s="17">
        <v>893</v>
      </c>
      <c r="J844" s="3"/>
      <c r="K844" s="17">
        <v>1200.3306830379988</v>
      </c>
      <c r="L844" s="17">
        <v>3651.8030082120858</v>
      </c>
    </row>
    <row r="845" spans="1:12" x14ac:dyDescent="0.25">
      <c r="A845" s="2">
        <v>3513</v>
      </c>
      <c r="B845" s="2">
        <v>3513044044</v>
      </c>
      <c r="C845" s="3" t="s">
        <v>326</v>
      </c>
      <c r="D845" s="2">
        <v>44</v>
      </c>
      <c r="E845" s="16" t="s">
        <v>35</v>
      </c>
      <c r="F845" s="2">
        <v>44</v>
      </c>
      <c r="G845" s="3" t="s">
        <v>35</v>
      </c>
      <c r="H845" s="17">
        <v>11269</v>
      </c>
      <c r="I845" s="17">
        <v>893</v>
      </c>
      <c r="J845" s="3"/>
      <c r="K845" s="17">
        <v>0</v>
      </c>
      <c r="L845" s="17">
        <v>742.26640339014375</v>
      </c>
    </row>
    <row r="846" spans="1:12" x14ac:dyDescent="0.25">
      <c r="A846" s="2">
        <v>3513</v>
      </c>
      <c r="B846" s="2">
        <v>3513044244</v>
      </c>
      <c r="C846" s="3" t="s">
        <v>326</v>
      </c>
      <c r="D846" s="2">
        <v>44</v>
      </c>
      <c r="E846" s="16" t="s">
        <v>35</v>
      </c>
      <c r="F846" s="2">
        <v>244</v>
      </c>
      <c r="G846" s="3" t="s">
        <v>43</v>
      </c>
      <c r="H846" s="17">
        <v>10208</v>
      </c>
      <c r="I846" s="17">
        <v>893</v>
      </c>
      <c r="J846" s="3"/>
      <c r="K846" s="17">
        <v>748.04756028039628</v>
      </c>
      <c r="L846" s="17">
        <v>3549.9174128680188</v>
      </c>
    </row>
    <row r="847" spans="1:12" x14ac:dyDescent="0.25">
      <c r="A847" s="2">
        <v>3513</v>
      </c>
      <c r="B847" s="2">
        <v>3513044293</v>
      </c>
      <c r="C847" s="3" t="s">
        <v>326</v>
      </c>
      <c r="D847" s="2">
        <v>44</v>
      </c>
      <c r="E847" s="16" t="s">
        <v>35</v>
      </c>
      <c r="F847" s="2">
        <v>293</v>
      </c>
      <c r="G847" s="3" t="s">
        <v>45</v>
      </c>
      <c r="H847" s="17">
        <v>9953</v>
      </c>
      <c r="I847" s="17">
        <v>893</v>
      </c>
      <c r="J847" s="3"/>
      <c r="K847" s="17">
        <v>0</v>
      </c>
      <c r="L847" s="17">
        <v>604.59771903504225</v>
      </c>
    </row>
    <row r="848" spans="1:12" x14ac:dyDescent="0.25">
      <c r="A848" s="2">
        <v>3514</v>
      </c>
      <c r="B848" s="2">
        <v>3514281061</v>
      </c>
      <c r="C848" s="3" t="s">
        <v>327</v>
      </c>
      <c r="D848" s="2">
        <v>281</v>
      </c>
      <c r="E848" s="16" t="s">
        <v>169</v>
      </c>
      <c r="F848" s="2">
        <v>61</v>
      </c>
      <c r="G848" s="3" t="s">
        <v>170</v>
      </c>
      <c r="H848" s="17">
        <v>11534</v>
      </c>
      <c r="I848" s="17">
        <v>893</v>
      </c>
      <c r="J848" s="3"/>
      <c r="K848" s="17">
        <v>0</v>
      </c>
      <c r="L848" s="17">
        <v>548.47840017509589</v>
      </c>
    </row>
    <row r="849" spans="1:12" x14ac:dyDescent="0.25">
      <c r="A849" s="2">
        <v>3514</v>
      </c>
      <c r="B849" s="2">
        <v>3514281281</v>
      </c>
      <c r="C849" s="3" t="s">
        <v>327</v>
      </c>
      <c r="D849" s="2">
        <v>281</v>
      </c>
      <c r="E849" s="16" t="s">
        <v>169</v>
      </c>
      <c r="F849" s="2">
        <v>281</v>
      </c>
      <c r="G849" s="3" t="s">
        <v>169</v>
      </c>
      <c r="H849" s="17">
        <v>12867</v>
      </c>
      <c r="I849" s="17">
        <v>893</v>
      </c>
      <c r="J849" s="3"/>
      <c r="K849" s="17">
        <v>0</v>
      </c>
      <c r="L849" s="17">
        <v>415.63652164342602</v>
      </c>
    </row>
    <row r="850" spans="1:12" x14ac:dyDescent="0.25">
      <c r="A850" s="2">
        <v>3515</v>
      </c>
      <c r="B850" s="2">
        <v>3515287043</v>
      </c>
      <c r="C850" s="3" t="s">
        <v>328</v>
      </c>
      <c r="D850" s="2">
        <v>287</v>
      </c>
      <c r="E850" s="16" t="s">
        <v>329</v>
      </c>
      <c r="F850" s="2">
        <v>43</v>
      </c>
      <c r="G850" s="3" t="s">
        <v>330</v>
      </c>
      <c r="H850" s="17">
        <v>8724</v>
      </c>
      <c r="I850" s="17">
        <v>893</v>
      </c>
      <c r="J850" s="3"/>
      <c r="K850" s="17">
        <v>2754.1741102644828</v>
      </c>
      <c r="L850" s="17">
        <v>4469.7102175691198</v>
      </c>
    </row>
    <row r="851" spans="1:12" x14ac:dyDescent="0.25">
      <c r="A851" s="2">
        <v>3515</v>
      </c>
      <c r="B851" s="2">
        <v>3515287045</v>
      </c>
      <c r="C851" s="3" t="s">
        <v>328</v>
      </c>
      <c r="D851" s="2">
        <v>287</v>
      </c>
      <c r="E851" s="16" t="s">
        <v>329</v>
      </c>
      <c r="F851" s="2">
        <v>45</v>
      </c>
      <c r="G851" s="3" t="s">
        <v>331</v>
      </c>
      <c r="H851" s="17">
        <v>8701</v>
      </c>
      <c r="I851" s="17">
        <v>893</v>
      </c>
      <c r="J851" s="3"/>
      <c r="K851" s="17">
        <v>2341.0245545921425</v>
      </c>
      <c r="L851" s="17">
        <v>4708.1716897237275</v>
      </c>
    </row>
    <row r="852" spans="1:12" x14ac:dyDescent="0.25">
      <c r="A852" s="2">
        <v>3515</v>
      </c>
      <c r="B852" s="2">
        <v>3515287135</v>
      </c>
      <c r="C852" s="3" t="s">
        <v>328</v>
      </c>
      <c r="D852" s="2">
        <v>287</v>
      </c>
      <c r="E852" s="16" t="s">
        <v>329</v>
      </c>
      <c r="F852" s="2">
        <v>135</v>
      </c>
      <c r="G852" s="3" t="s">
        <v>332</v>
      </c>
      <c r="H852" s="17">
        <v>12703</v>
      </c>
      <c r="I852" s="17">
        <v>893</v>
      </c>
      <c r="J852" s="3"/>
      <c r="K852" s="17">
        <v>3241.0351132579526</v>
      </c>
      <c r="L852" s="17">
        <v>7722.3738239840059</v>
      </c>
    </row>
    <row r="853" spans="1:12" x14ac:dyDescent="0.25">
      <c r="A853" s="2">
        <v>3515</v>
      </c>
      <c r="B853" s="2">
        <v>3515287191</v>
      </c>
      <c r="C853" s="3" t="s">
        <v>328</v>
      </c>
      <c r="D853" s="2">
        <v>287</v>
      </c>
      <c r="E853" s="16" t="s">
        <v>329</v>
      </c>
      <c r="F853" s="2">
        <v>191</v>
      </c>
      <c r="G853" s="3" t="s">
        <v>254</v>
      </c>
      <c r="H853" s="17">
        <v>9368</v>
      </c>
      <c r="I853" s="17">
        <v>893</v>
      </c>
      <c r="J853" s="3"/>
      <c r="K853" s="17">
        <v>206.35892952538416</v>
      </c>
      <c r="L853" s="17">
        <v>2819.8322056825182</v>
      </c>
    </row>
    <row r="854" spans="1:12" x14ac:dyDescent="0.25">
      <c r="A854" s="2">
        <v>3515</v>
      </c>
      <c r="B854" s="2">
        <v>3515287215</v>
      </c>
      <c r="C854" s="3" t="s">
        <v>328</v>
      </c>
      <c r="D854" s="2">
        <v>287</v>
      </c>
      <c r="E854" s="16" t="s">
        <v>329</v>
      </c>
      <c r="F854" s="2">
        <v>215</v>
      </c>
      <c r="G854" s="3" t="s">
        <v>333</v>
      </c>
      <c r="H854" s="17">
        <v>9973</v>
      </c>
      <c r="I854" s="17">
        <v>893</v>
      </c>
      <c r="J854" s="3"/>
      <c r="K854" s="17">
        <v>709.58585918388235</v>
      </c>
      <c r="L854" s="17">
        <v>2260.7207113469212</v>
      </c>
    </row>
    <row r="855" spans="1:12" x14ac:dyDescent="0.25">
      <c r="A855" s="2">
        <v>3515</v>
      </c>
      <c r="B855" s="2">
        <v>3515287227</v>
      </c>
      <c r="C855" s="3" t="s">
        <v>328</v>
      </c>
      <c r="D855" s="2">
        <v>287</v>
      </c>
      <c r="E855" s="16" t="s">
        <v>329</v>
      </c>
      <c r="F855" s="2">
        <v>227</v>
      </c>
      <c r="G855" s="3" t="s">
        <v>255</v>
      </c>
      <c r="H855" s="17">
        <v>10275</v>
      </c>
      <c r="I855" s="17">
        <v>893</v>
      </c>
      <c r="J855" s="3"/>
      <c r="K855" s="17">
        <v>244.2996633200728</v>
      </c>
      <c r="L855" s="17">
        <v>2124.6093349692546</v>
      </c>
    </row>
    <row r="856" spans="1:12" x14ac:dyDescent="0.25">
      <c r="A856" s="2">
        <v>3515</v>
      </c>
      <c r="B856" s="2">
        <v>3515287277</v>
      </c>
      <c r="C856" s="3" t="s">
        <v>328</v>
      </c>
      <c r="D856" s="2">
        <v>287</v>
      </c>
      <c r="E856" s="16" t="s">
        <v>329</v>
      </c>
      <c r="F856" s="2">
        <v>277</v>
      </c>
      <c r="G856" s="3" t="s">
        <v>334</v>
      </c>
      <c r="H856" s="17">
        <v>10746</v>
      </c>
      <c r="I856" s="17">
        <v>893</v>
      </c>
      <c r="J856" s="3"/>
      <c r="K856" s="17">
        <v>347.87761010087888</v>
      </c>
      <c r="L856" s="17">
        <v>1347.4323024700989</v>
      </c>
    </row>
    <row r="857" spans="1:12" x14ac:dyDescent="0.25">
      <c r="A857" s="2">
        <v>3515</v>
      </c>
      <c r="B857" s="2">
        <v>3515287287</v>
      </c>
      <c r="C857" s="3" t="s">
        <v>328</v>
      </c>
      <c r="D857" s="2">
        <v>287</v>
      </c>
      <c r="E857" s="16" t="s">
        <v>329</v>
      </c>
      <c r="F857" s="2">
        <v>287</v>
      </c>
      <c r="G857" s="3" t="s">
        <v>329</v>
      </c>
      <c r="H857" s="17">
        <v>9239</v>
      </c>
      <c r="I857" s="17">
        <v>893</v>
      </c>
      <c r="J857" s="3"/>
      <c r="K857" s="17">
        <v>1723.1351612032977</v>
      </c>
      <c r="L857" s="17">
        <v>3275.6671675905964</v>
      </c>
    </row>
    <row r="858" spans="1:12" x14ac:dyDescent="0.25">
      <c r="A858" s="2">
        <v>3515</v>
      </c>
      <c r="B858" s="2">
        <v>3515287306</v>
      </c>
      <c r="C858" s="3" t="s">
        <v>328</v>
      </c>
      <c r="D858" s="2">
        <v>287</v>
      </c>
      <c r="E858" s="16" t="s">
        <v>329</v>
      </c>
      <c r="F858" s="2">
        <v>306</v>
      </c>
      <c r="G858" s="3" t="s">
        <v>335</v>
      </c>
      <c r="H858" s="17">
        <v>8724</v>
      </c>
      <c r="I858" s="17">
        <v>893</v>
      </c>
      <c r="J858" s="3"/>
      <c r="K858" s="17">
        <v>1517.4934480896991</v>
      </c>
      <c r="L858" s="17">
        <v>5032.3653402214422</v>
      </c>
    </row>
    <row r="859" spans="1:12" x14ac:dyDescent="0.25">
      <c r="A859" s="2">
        <v>3515</v>
      </c>
      <c r="B859" s="2">
        <v>3515287316</v>
      </c>
      <c r="C859" s="3" t="s">
        <v>328</v>
      </c>
      <c r="D859" s="2">
        <v>287</v>
      </c>
      <c r="E859" s="16" t="s">
        <v>329</v>
      </c>
      <c r="F859" s="2">
        <v>316</v>
      </c>
      <c r="G859" s="3" t="s">
        <v>182</v>
      </c>
      <c r="H859" s="17">
        <v>11282</v>
      </c>
      <c r="I859" s="17">
        <v>893</v>
      </c>
      <c r="J859" s="3"/>
      <c r="K859" s="17">
        <v>329.37802773930343</v>
      </c>
      <c r="L859" s="17">
        <v>1091.2590391626964</v>
      </c>
    </row>
    <row r="860" spans="1:12" x14ac:dyDescent="0.25">
      <c r="A860" s="2">
        <v>3515</v>
      </c>
      <c r="B860" s="2">
        <v>3515287658</v>
      </c>
      <c r="C860" s="3" t="s">
        <v>328</v>
      </c>
      <c r="D860" s="2">
        <v>287</v>
      </c>
      <c r="E860" s="16" t="s">
        <v>329</v>
      </c>
      <c r="F860" s="2">
        <v>658</v>
      </c>
      <c r="G860" s="3" t="s">
        <v>183</v>
      </c>
      <c r="H860" s="17">
        <v>9669</v>
      </c>
      <c r="I860" s="17">
        <v>893</v>
      </c>
      <c r="J860" s="3"/>
      <c r="K860" s="17">
        <v>257.75833861006322</v>
      </c>
      <c r="L860" s="17">
        <v>973.43471196958853</v>
      </c>
    </row>
    <row r="861" spans="1:12" x14ac:dyDescent="0.25">
      <c r="A861" s="2">
        <v>3515</v>
      </c>
      <c r="B861" s="2">
        <v>3515287767</v>
      </c>
      <c r="C861" s="3" t="s">
        <v>328</v>
      </c>
      <c r="D861" s="2">
        <v>287</v>
      </c>
      <c r="E861" s="16" t="s">
        <v>329</v>
      </c>
      <c r="F861" s="2">
        <v>767</v>
      </c>
      <c r="G861" s="3" t="s">
        <v>184</v>
      </c>
      <c r="H861" s="17">
        <v>9307</v>
      </c>
      <c r="I861" s="17">
        <v>893</v>
      </c>
      <c r="J861" s="3"/>
      <c r="K861" s="17">
        <v>463.9268292497145</v>
      </c>
      <c r="L861" s="17">
        <v>1676.6818507090702</v>
      </c>
    </row>
    <row r="862" spans="1:12" x14ac:dyDescent="0.25">
      <c r="A862" s="2">
        <v>3516</v>
      </c>
      <c r="B862" s="2">
        <v>3516137005</v>
      </c>
      <c r="C862" s="3" t="s">
        <v>336</v>
      </c>
      <c r="D862" s="2">
        <v>137</v>
      </c>
      <c r="E862" s="16" t="s">
        <v>210</v>
      </c>
      <c r="F862" s="2">
        <v>5</v>
      </c>
      <c r="G862" s="3" t="s">
        <v>219</v>
      </c>
      <c r="H862" s="17">
        <v>10914.137848605578</v>
      </c>
      <c r="I862" s="17">
        <v>893</v>
      </c>
      <c r="J862" s="3"/>
      <c r="K862" s="17">
        <v>1785.4636599273435</v>
      </c>
      <c r="L862" s="17">
        <v>4269.279264652776</v>
      </c>
    </row>
    <row r="863" spans="1:12" x14ac:dyDescent="0.25">
      <c r="A863" s="2">
        <v>3516</v>
      </c>
      <c r="B863" s="2">
        <v>3516137137</v>
      </c>
      <c r="C863" s="3" t="s">
        <v>336</v>
      </c>
      <c r="D863" s="2">
        <v>137</v>
      </c>
      <c r="E863" s="16" t="s">
        <v>210</v>
      </c>
      <c r="F863" s="2">
        <v>137</v>
      </c>
      <c r="G863" s="3" t="s">
        <v>210</v>
      </c>
      <c r="H863" s="17">
        <v>12970.191630311843</v>
      </c>
      <c r="I863" s="17">
        <v>893</v>
      </c>
      <c r="J863" s="3"/>
      <c r="K863" s="17">
        <v>6.6905633011629106E-3</v>
      </c>
      <c r="L863" s="17">
        <v>888.68764037771507</v>
      </c>
    </row>
    <row r="864" spans="1:12" x14ac:dyDescent="0.25">
      <c r="A864" s="2">
        <v>3516</v>
      </c>
      <c r="B864" s="2">
        <v>3516137325</v>
      </c>
      <c r="C864" s="3" t="s">
        <v>336</v>
      </c>
      <c r="D864" s="2">
        <v>137</v>
      </c>
      <c r="E864" s="16" t="s">
        <v>210</v>
      </c>
      <c r="F864" s="2">
        <v>325</v>
      </c>
      <c r="G864" s="3" t="s">
        <v>220</v>
      </c>
      <c r="H864" s="17">
        <v>11428.89573283859</v>
      </c>
      <c r="I864" s="17">
        <v>893</v>
      </c>
      <c r="J864" s="3"/>
      <c r="K864" s="17">
        <v>561.43777094230973</v>
      </c>
      <c r="L864" s="17">
        <v>1662.7176275848196</v>
      </c>
    </row>
    <row r="865" spans="1:12" x14ac:dyDescent="0.25">
      <c r="A865" s="2">
        <v>3516</v>
      </c>
      <c r="B865" s="2">
        <v>3516137332</v>
      </c>
      <c r="C865" s="3" t="s">
        <v>336</v>
      </c>
      <c r="D865" s="2">
        <v>137</v>
      </c>
      <c r="E865" s="16" t="s">
        <v>210</v>
      </c>
      <c r="F865" s="2">
        <v>332</v>
      </c>
      <c r="G865" s="3" t="s">
        <v>221</v>
      </c>
      <c r="H865" s="17">
        <v>11706.309250671224</v>
      </c>
      <c r="I865" s="17">
        <v>893</v>
      </c>
      <c r="J865" s="3"/>
      <c r="K865" s="17">
        <v>724.07395555338917</v>
      </c>
      <c r="L865" s="17">
        <v>1405.9205790861488</v>
      </c>
    </row>
    <row r="866" spans="1:12" x14ac:dyDescent="0.25">
      <c r="A866" s="2">
        <v>3517</v>
      </c>
      <c r="B866" s="2">
        <v>3517239052</v>
      </c>
      <c r="C866" s="3" t="s">
        <v>337</v>
      </c>
      <c r="D866" s="2">
        <v>239</v>
      </c>
      <c r="E866" s="16" t="s">
        <v>267</v>
      </c>
      <c r="F866" s="2">
        <v>52</v>
      </c>
      <c r="G866" s="3" t="s">
        <v>268</v>
      </c>
      <c r="H866" s="17">
        <v>10561.605378361475</v>
      </c>
      <c r="I866" s="17">
        <v>893</v>
      </c>
      <c r="J866" s="3"/>
      <c r="K866" s="17">
        <v>1494.9391150635565</v>
      </c>
      <c r="L866" s="17">
        <v>3231.5609455854683</v>
      </c>
    </row>
    <row r="867" spans="1:12" x14ac:dyDescent="0.25">
      <c r="A867" s="2">
        <v>3517</v>
      </c>
      <c r="B867" s="2">
        <v>3517239239</v>
      </c>
      <c r="C867" s="3" t="s">
        <v>337</v>
      </c>
      <c r="D867" s="2">
        <v>239</v>
      </c>
      <c r="E867" s="16" t="s">
        <v>267</v>
      </c>
      <c r="F867" s="2">
        <v>239</v>
      </c>
      <c r="G867" s="3" t="s">
        <v>267</v>
      </c>
      <c r="H867" s="17">
        <v>11056.701470406524</v>
      </c>
      <c r="I867" s="17">
        <v>893</v>
      </c>
      <c r="J867" s="3"/>
      <c r="K867" s="17">
        <v>1782.1582277388097</v>
      </c>
      <c r="L867" s="17">
        <v>3812.8946962789469</v>
      </c>
    </row>
    <row r="868" spans="1:12" x14ac:dyDescent="0.25">
      <c r="A868" s="2">
        <v>3517</v>
      </c>
      <c r="B868" s="2">
        <v>3517239310</v>
      </c>
      <c r="C868" s="3" t="s">
        <v>337</v>
      </c>
      <c r="D868" s="2">
        <v>239</v>
      </c>
      <c r="E868" s="16" t="s">
        <v>267</v>
      </c>
      <c r="F868" s="2">
        <v>310</v>
      </c>
      <c r="G868" s="3" t="s">
        <v>277</v>
      </c>
      <c r="H868" s="17">
        <v>11877.686983877311</v>
      </c>
      <c r="I868" s="17">
        <v>893</v>
      </c>
      <c r="J868" s="3"/>
      <c r="K868" s="17">
        <v>115.45320765064207</v>
      </c>
      <c r="L868" s="17">
        <v>2420.3783067696459</v>
      </c>
    </row>
    <row r="869" spans="1:12" x14ac:dyDescent="0.25">
      <c r="A869" s="2">
        <v>8001</v>
      </c>
      <c r="B869" s="2">
        <v>8001163163</v>
      </c>
      <c r="C869" s="3" t="s">
        <v>338</v>
      </c>
      <c r="D869" s="2">
        <v>163</v>
      </c>
      <c r="E869" s="16" t="s">
        <v>27</v>
      </c>
      <c r="F869" s="2">
        <v>163</v>
      </c>
      <c r="G869" s="3" t="s">
        <v>27</v>
      </c>
      <c r="H869" s="17">
        <v>12505.241457725948</v>
      </c>
      <c r="I869" s="17">
        <v>893</v>
      </c>
      <c r="J869" s="3"/>
      <c r="K869" s="17">
        <v>0</v>
      </c>
      <c r="L869" s="17">
        <v>794.05963593814886</v>
      </c>
    </row>
    <row r="870" spans="1:12" x14ac:dyDescent="0.25">
      <c r="A870" s="2">
        <v>3518</v>
      </c>
      <c r="B870" s="2">
        <v>3518149128</v>
      </c>
      <c r="C870" s="3" t="s">
        <v>339</v>
      </c>
      <c r="D870" s="2">
        <v>149</v>
      </c>
      <c r="E870" s="16" t="s">
        <v>103</v>
      </c>
      <c r="F870" s="2">
        <v>128</v>
      </c>
      <c r="G870" s="3" t="s">
        <v>110</v>
      </c>
      <c r="H870" s="17">
        <v>11397.720857418111</v>
      </c>
      <c r="I870" s="17">
        <v>893</v>
      </c>
      <c r="J870" s="3"/>
      <c r="K870" s="17">
        <v>0</v>
      </c>
      <c r="L870" s="17">
        <v>544.87715526706779</v>
      </c>
    </row>
    <row r="871" spans="1:12" x14ac:dyDescent="0.25">
      <c r="A871" s="2">
        <v>3518</v>
      </c>
      <c r="B871" s="2">
        <v>3518149149</v>
      </c>
      <c r="C871" s="3" t="s">
        <v>339</v>
      </c>
      <c r="D871" s="2">
        <v>149</v>
      </c>
      <c r="E871" s="16" t="s">
        <v>103</v>
      </c>
      <c r="F871" s="2">
        <v>149</v>
      </c>
      <c r="G871" s="3" t="s">
        <v>103</v>
      </c>
      <c r="H871" s="17">
        <v>12645.831944806039</v>
      </c>
      <c r="I871" s="17">
        <v>893</v>
      </c>
      <c r="J871" s="3"/>
      <c r="K871" s="17">
        <v>0</v>
      </c>
      <c r="L871" s="17">
        <v>277.45976320689988</v>
      </c>
    </row>
    <row r="872" spans="1:12" x14ac:dyDescent="0.25">
      <c r="A872" s="2">
        <v>3518</v>
      </c>
      <c r="B872" s="2">
        <v>3518149181</v>
      </c>
      <c r="C872" s="3" t="s">
        <v>339</v>
      </c>
      <c r="D872" s="2">
        <v>149</v>
      </c>
      <c r="E872" s="16" t="s">
        <v>103</v>
      </c>
      <c r="F872" s="2">
        <v>181</v>
      </c>
      <c r="G872" s="3" t="s">
        <v>105</v>
      </c>
      <c r="H872" s="17">
        <v>11315.92755443886</v>
      </c>
      <c r="I872" s="17">
        <v>893</v>
      </c>
      <c r="J872" s="3"/>
      <c r="K872" s="17">
        <v>0</v>
      </c>
      <c r="L872" s="17">
        <v>733.45228655387473</v>
      </c>
    </row>
    <row r="873" spans="1:12" x14ac:dyDescent="0.25">
      <c r="A873" s="9" t="s">
        <v>15</v>
      </c>
      <c r="B873" s="9"/>
      <c r="C873" s="9" t="s">
        <v>15</v>
      </c>
      <c r="D873" s="9" t="s">
        <v>15</v>
      </c>
      <c r="E873" s="9" t="s">
        <v>15</v>
      </c>
      <c r="F873" s="9" t="s">
        <v>15</v>
      </c>
      <c r="G873" s="9"/>
      <c r="H873" s="9" t="s">
        <v>15</v>
      </c>
      <c r="I873" s="9" t="s">
        <v>15</v>
      </c>
      <c r="J873" s="18" t="s">
        <v>15</v>
      </c>
      <c r="K873" s="19" t="s">
        <v>15</v>
      </c>
      <c r="L873" s="19" t="s">
        <v>15</v>
      </c>
    </row>
  </sheetData>
  <autoFilter ref="A9:M87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6"/>
  <sheetViews>
    <sheetView showGridLines="0" workbookViewId="0">
      <pane ySplit="9" topLeftCell="A13" activePane="bottomLeft" state="frozen"/>
      <selection activeCell="A10" sqref="A10"/>
      <selection pane="bottomLeft" activeCell="A10" sqref="A10"/>
    </sheetView>
  </sheetViews>
  <sheetFormatPr defaultRowHeight="15" x14ac:dyDescent="0.25"/>
  <cols>
    <col min="1" max="1" width="4.28515625" customWidth="1"/>
    <col min="2" max="2" width="11.5703125" customWidth="1"/>
    <col min="3" max="3" width="17.7109375" customWidth="1"/>
    <col min="4" max="4" width="5.28515625" customWidth="1"/>
    <col min="5" max="5" width="14.85546875" customWidth="1"/>
    <col min="6" max="6" width="6.28515625" customWidth="1"/>
    <col min="8" max="8" width="11.28515625" customWidth="1"/>
    <col min="14" max="14" width="1" customWidth="1"/>
    <col min="20" max="20" width="1" customWidth="1"/>
    <col min="21" max="21" width="11.28515625" customWidth="1"/>
    <col min="23" max="23" width="10.140625" customWidth="1"/>
    <col min="24" max="25" width="11.42578125" customWidth="1"/>
    <col min="26" max="26" width="0.7109375" customWidth="1"/>
  </cols>
  <sheetData>
    <row r="1" spans="1:27" ht="23.25" x14ac:dyDescent="0.25">
      <c r="A1" s="53" t="s">
        <v>0</v>
      </c>
    </row>
    <row r="2" spans="1:27" ht="21" x14ac:dyDescent="0.25">
      <c r="A2" s="54" t="s">
        <v>370</v>
      </c>
    </row>
    <row r="3" spans="1:27" ht="21" x14ac:dyDescent="0.25">
      <c r="A3" s="108" t="s">
        <v>371</v>
      </c>
    </row>
    <row r="4" spans="1:27" hidden="1" x14ac:dyDescent="0.25"/>
    <row r="5" spans="1:27" hidden="1" x14ac:dyDescent="0.25"/>
    <row r="6" spans="1:27" hidden="1" x14ac:dyDescent="0.25"/>
    <row r="8" spans="1:27" ht="60.75" x14ac:dyDescent="0.25">
      <c r="A8" s="20" t="s">
        <v>4</v>
      </c>
      <c r="B8" s="21" t="s">
        <v>5</v>
      </c>
      <c r="C8" s="22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340</v>
      </c>
      <c r="I8" s="21" t="s">
        <v>341</v>
      </c>
      <c r="J8" s="21" t="s">
        <v>342</v>
      </c>
      <c r="K8" s="21" t="s">
        <v>343</v>
      </c>
      <c r="L8" s="21" t="s">
        <v>344</v>
      </c>
      <c r="M8" s="23" t="s">
        <v>345</v>
      </c>
      <c r="N8" s="24"/>
      <c r="O8" s="20" t="s">
        <v>346</v>
      </c>
      <c r="P8" s="21" t="s">
        <v>347</v>
      </c>
      <c r="Q8" s="21" t="s">
        <v>348</v>
      </c>
      <c r="R8" s="21" t="s">
        <v>349</v>
      </c>
      <c r="S8" s="23" t="s">
        <v>350</v>
      </c>
      <c r="T8" s="24"/>
      <c r="U8" s="20" t="s">
        <v>351</v>
      </c>
      <c r="V8" s="21" t="s">
        <v>352</v>
      </c>
      <c r="W8" s="21" t="s">
        <v>353</v>
      </c>
      <c r="X8" s="21" t="s">
        <v>354</v>
      </c>
      <c r="Y8" s="23" t="s">
        <v>355</v>
      </c>
      <c r="Z8" s="24"/>
      <c r="AA8" s="25"/>
    </row>
    <row r="9" spans="1:27" ht="13.15" customHeight="1" x14ac:dyDescent="0.25">
      <c r="A9" s="26" t="s">
        <v>5</v>
      </c>
      <c r="B9" s="27" t="s">
        <v>4</v>
      </c>
      <c r="C9" s="27" t="s">
        <v>6</v>
      </c>
      <c r="D9" s="27" t="s">
        <v>7</v>
      </c>
      <c r="E9" s="27" t="s">
        <v>8</v>
      </c>
      <c r="F9" s="27" t="s">
        <v>9</v>
      </c>
      <c r="G9" s="27" t="s">
        <v>10</v>
      </c>
      <c r="H9" s="27" t="s">
        <v>340</v>
      </c>
      <c r="I9" s="27" t="s">
        <v>356</v>
      </c>
      <c r="J9" s="27" t="s">
        <v>342</v>
      </c>
      <c r="K9" s="27" t="s">
        <v>357</v>
      </c>
      <c r="L9" s="27" t="s">
        <v>358</v>
      </c>
      <c r="M9" s="28" t="s">
        <v>359</v>
      </c>
      <c r="N9" s="29"/>
      <c r="O9" s="26" t="s">
        <v>360</v>
      </c>
      <c r="P9" s="27" t="s">
        <v>361</v>
      </c>
      <c r="Q9" s="27" t="s">
        <v>348</v>
      </c>
      <c r="R9" s="27" t="s">
        <v>349</v>
      </c>
      <c r="S9" s="28" t="s">
        <v>350</v>
      </c>
      <c r="T9" s="29"/>
      <c r="U9" s="26" t="s">
        <v>351</v>
      </c>
      <c r="V9" s="27" t="s">
        <v>362</v>
      </c>
      <c r="W9" s="27" t="s">
        <v>353</v>
      </c>
      <c r="X9" s="27" t="s">
        <v>354</v>
      </c>
      <c r="Y9" s="28" t="s">
        <v>355</v>
      </c>
      <c r="Z9" s="29"/>
      <c r="AA9" s="30"/>
    </row>
    <row r="10" spans="1:27" x14ac:dyDescent="0.25">
      <c r="A10" s="31">
        <v>409</v>
      </c>
      <c r="B10" s="32">
        <v>409201201</v>
      </c>
      <c r="C10" s="33" t="s">
        <v>16</v>
      </c>
      <c r="D10" s="31">
        <v>201</v>
      </c>
      <c r="E10" s="33" t="s">
        <v>17</v>
      </c>
      <c r="F10" s="31">
        <v>201</v>
      </c>
      <c r="G10" s="33" t="s">
        <v>17</v>
      </c>
      <c r="H10" s="34">
        <v>436</v>
      </c>
      <c r="I10" s="35">
        <v>11640</v>
      </c>
      <c r="J10" s="35">
        <v>194</v>
      </c>
      <c r="K10" s="35">
        <v>0</v>
      </c>
      <c r="L10" s="35">
        <v>893</v>
      </c>
      <c r="M10" s="35">
        <v>12727</v>
      </c>
      <c r="N10" s="24"/>
      <c r="O10" s="34">
        <v>0</v>
      </c>
      <c r="P10" s="34">
        <v>0</v>
      </c>
      <c r="Q10" s="36">
        <v>0.18</v>
      </c>
      <c r="R10" s="36">
        <v>8.2094441958801112E-2</v>
      </c>
      <c r="S10" s="37">
        <f>IFERROR(W10/(H10-O10),0)</f>
        <v>0</v>
      </c>
      <c r="T10" s="24"/>
      <c r="U10" s="38">
        <v>5159624</v>
      </c>
      <c r="V10" s="38">
        <v>0</v>
      </c>
      <c r="W10" s="38">
        <v>0</v>
      </c>
      <c r="X10" s="38">
        <v>389348</v>
      </c>
      <c r="Y10" s="38">
        <v>5548972</v>
      </c>
      <c r="Z10" s="24"/>
      <c r="AA10" s="39"/>
    </row>
    <row r="11" spans="1:27" x14ac:dyDescent="0.25">
      <c r="A11" s="31">
        <v>410</v>
      </c>
      <c r="B11" s="32">
        <v>410035035</v>
      </c>
      <c r="C11" s="33" t="s">
        <v>21</v>
      </c>
      <c r="D11" s="31">
        <v>35</v>
      </c>
      <c r="E11" s="33" t="s">
        <v>22</v>
      </c>
      <c r="F11" s="31">
        <v>35</v>
      </c>
      <c r="G11" s="33" t="s">
        <v>22</v>
      </c>
      <c r="H11" s="34">
        <v>575</v>
      </c>
      <c r="I11" s="35">
        <v>12426</v>
      </c>
      <c r="J11" s="35">
        <v>4362</v>
      </c>
      <c r="K11" s="35">
        <v>0</v>
      </c>
      <c r="L11" s="35">
        <v>893</v>
      </c>
      <c r="M11" s="35">
        <v>17681</v>
      </c>
      <c r="N11" s="24"/>
      <c r="O11" s="34">
        <v>0</v>
      </c>
      <c r="P11" s="34">
        <v>0</v>
      </c>
      <c r="Q11" s="36">
        <v>0.18</v>
      </c>
      <c r="R11" s="36">
        <v>0.1582084907439498</v>
      </c>
      <c r="S11" s="37">
        <f t="shared" ref="S11:S74" si="0">IFERROR(W11/(H11-O11),0)</f>
        <v>0</v>
      </c>
      <c r="T11" s="24"/>
      <c r="U11" s="38">
        <v>9653100</v>
      </c>
      <c r="V11" s="38">
        <v>0</v>
      </c>
      <c r="W11" s="38">
        <v>0</v>
      </c>
      <c r="X11" s="38">
        <v>513475</v>
      </c>
      <c r="Y11" s="38">
        <v>10166575</v>
      </c>
      <c r="Z11" s="24"/>
      <c r="AA11" s="39"/>
    </row>
    <row r="12" spans="1:27" x14ac:dyDescent="0.25">
      <c r="A12" s="31">
        <v>410</v>
      </c>
      <c r="B12" s="32">
        <v>410035057</v>
      </c>
      <c r="C12" s="33" t="s">
        <v>21</v>
      </c>
      <c r="D12" s="31">
        <v>35</v>
      </c>
      <c r="E12" s="33" t="s">
        <v>22</v>
      </c>
      <c r="F12" s="31">
        <v>57</v>
      </c>
      <c r="G12" s="33" t="s">
        <v>23</v>
      </c>
      <c r="H12" s="34">
        <v>425</v>
      </c>
      <c r="I12" s="35">
        <v>12655</v>
      </c>
      <c r="J12" s="35">
        <v>642</v>
      </c>
      <c r="K12" s="35">
        <v>0</v>
      </c>
      <c r="L12" s="35">
        <v>893</v>
      </c>
      <c r="M12" s="35">
        <v>14190</v>
      </c>
      <c r="N12" s="24"/>
      <c r="O12" s="34">
        <v>0</v>
      </c>
      <c r="P12" s="34">
        <v>0</v>
      </c>
      <c r="Q12" s="36">
        <v>0.18</v>
      </c>
      <c r="R12" s="36">
        <v>0.14219879555979525</v>
      </c>
      <c r="S12" s="37">
        <f t="shared" si="0"/>
        <v>0</v>
      </c>
      <c r="T12" s="24"/>
      <c r="U12" s="38">
        <v>5651225</v>
      </c>
      <c r="V12" s="38">
        <v>0</v>
      </c>
      <c r="W12" s="38">
        <v>0</v>
      </c>
      <c r="X12" s="38">
        <v>379525</v>
      </c>
      <c r="Y12" s="38">
        <v>6030750</v>
      </c>
      <c r="Z12" s="24"/>
      <c r="AA12" s="39"/>
    </row>
    <row r="13" spans="1:27" x14ac:dyDescent="0.25">
      <c r="A13" s="31">
        <v>410</v>
      </c>
      <c r="B13" s="32">
        <v>410035071</v>
      </c>
      <c r="C13" s="33" t="s">
        <v>21</v>
      </c>
      <c r="D13" s="31">
        <v>35</v>
      </c>
      <c r="E13" s="33" t="s">
        <v>22</v>
      </c>
      <c r="F13" s="31">
        <v>71</v>
      </c>
      <c r="G13" s="33" t="s">
        <v>24</v>
      </c>
      <c r="H13" s="34">
        <v>1</v>
      </c>
      <c r="I13" s="35">
        <v>13209</v>
      </c>
      <c r="J13" s="35">
        <v>6674</v>
      </c>
      <c r="K13" s="35">
        <v>0</v>
      </c>
      <c r="L13" s="35">
        <v>893</v>
      </c>
      <c r="M13" s="35">
        <v>20776</v>
      </c>
      <c r="N13" s="24"/>
      <c r="O13" s="34">
        <v>0</v>
      </c>
      <c r="P13" s="34">
        <v>0</v>
      </c>
      <c r="Q13" s="36">
        <v>0.09</v>
      </c>
      <c r="R13" s="36">
        <v>3.4845301729406449E-3</v>
      </c>
      <c r="S13" s="37">
        <f t="shared" si="0"/>
        <v>0</v>
      </c>
      <c r="T13" s="24"/>
      <c r="U13" s="38">
        <v>19883</v>
      </c>
      <c r="V13" s="38">
        <v>0</v>
      </c>
      <c r="W13" s="38">
        <v>0</v>
      </c>
      <c r="X13" s="38">
        <v>893</v>
      </c>
      <c r="Y13" s="38">
        <v>20776</v>
      </c>
      <c r="Z13" s="24"/>
      <c r="AA13" s="39"/>
    </row>
    <row r="14" spans="1:27" x14ac:dyDescent="0.25">
      <c r="A14" s="31">
        <v>410</v>
      </c>
      <c r="B14" s="32">
        <v>410035093</v>
      </c>
      <c r="C14" s="33" t="s">
        <v>21</v>
      </c>
      <c r="D14" s="31">
        <v>35</v>
      </c>
      <c r="E14" s="33" t="s">
        <v>22</v>
      </c>
      <c r="F14" s="31">
        <v>93</v>
      </c>
      <c r="G14" s="33" t="s">
        <v>25</v>
      </c>
      <c r="H14" s="34">
        <v>11</v>
      </c>
      <c r="I14" s="35">
        <v>11588</v>
      </c>
      <c r="J14" s="35">
        <v>329</v>
      </c>
      <c r="K14" s="35">
        <v>0</v>
      </c>
      <c r="L14" s="35">
        <v>893</v>
      </c>
      <c r="M14" s="35">
        <v>12810</v>
      </c>
      <c r="N14" s="24"/>
      <c r="O14" s="34">
        <v>0</v>
      </c>
      <c r="P14" s="34">
        <v>0</v>
      </c>
      <c r="Q14" s="36">
        <v>0.09</v>
      </c>
      <c r="R14" s="36">
        <v>9.4782905982044599E-2</v>
      </c>
      <c r="S14" s="37">
        <f t="shared" si="0"/>
        <v>-601.35200537977903</v>
      </c>
      <c r="T14" s="24"/>
      <c r="U14" s="38">
        <v>131087</v>
      </c>
      <c r="V14" s="38">
        <v>0</v>
      </c>
      <c r="W14" s="38">
        <v>-6614.8720591775691</v>
      </c>
      <c r="X14" s="38">
        <v>9823</v>
      </c>
      <c r="Y14" s="38">
        <v>134295.12794082245</v>
      </c>
      <c r="Z14" s="24"/>
      <c r="AA14" s="39"/>
    </row>
    <row r="15" spans="1:27" x14ac:dyDescent="0.25">
      <c r="A15" s="31">
        <v>410</v>
      </c>
      <c r="B15" s="32">
        <v>410035155</v>
      </c>
      <c r="C15" s="33" t="s">
        <v>21</v>
      </c>
      <c r="D15" s="31">
        <v>35</v>
      </c>
      <c r="E15" s="33" t="s">
        <v>22</v>
      </c>
      <c r="F15" s="31">
        <v>155</v>
      </c>
      <c r="G15" s="33" t="s">
        <v>26</v>
      </c>
      <c r="H15" s="34">
        <v>1</v>
      </c>
      <c r="I15" s="35">
        <v>10780</v>
      </c>
      <c r="J15" s="35">
        <v>7135</v>
      </c>
      <c r="K15" s="35">
        <v>0</v>
      </c>
      <c r="L15" s="35">
        <v>893</v>
      </c>
      <c r="M15" s="35">
        <v>18808</v>
      </c>
      <c r="N15" s="24"/>
      <c r="O15" s="34">
        <v>0</v>
      </c>
      <c r="P15" s="34">
        <v>0</v>
      </c>
      <c r="Q15" s="36">
        <v>0.09</v>
      </c>
      <c r="R15" s="36">
        <v>1.3610835334153986E-4</v>
      </c>
      <c r="S15" s="37">
        <f t="shared" si="0"/>
        <v>0</v>
      </c>
      <c r="T15" s="24"/>
      <c r="U15" s="38">
        <v>17915</v>
      </c>
      <c r="V15" s="38">
        <v>0</v>
      </c>
      <c r="W15" s="38">
        <v>0</v>
      </c>
      <c r="X15" s="38">
        <v>893</v>
      </c>
      <c r="Y15" s="38">
        <v>18808</v>
      </c>
      <c r="Z15" s="24"/>
      <c r="AA15" s="39"/>
    </row>
    <row r="16" spans="1:27" x14ac:dyDescent="0.25">
      <c r="A16" s="31">
        <v>410</v>
      </c>
      <c r="B16" s="32">
        <v>410035163</v>
      </c>
      <c r="C16" s="33" t="s">
        <v>21</v>
      </c>
      <c r="D16" s="31">
        <v>35</v>
      </c>
      <c r="E16" s="33" t="s">
        <v>22</v>
      </c>
      <c r="F16" s="31">
        <v>163</v>
      </c>
      <c r="G16" s="33" t="s">
        <v>27</v>
      </c>
      <c r="H16" s="34">
        <v>15</v>
      </c>
      <c r="I16" s="35">
        <v>10783</v>
      </c>
      <c r="J16" s="35">
        <v>210</v>
      </c>
      <c r="K16" s="35">
        <v>0</v>
      </c>
      <c r="L16" s="35">
        <v>893</v>
      </c>
      <c r="M16" s="35">
        <v>11886</v>
      </c>
      <c r="N16" s="24"/>
      <c r="O16" s="34">
        <v>0</v>
      </c>
      <c r="P16" s="34">
        <v>0</v>
      </c>
      <c r="Q16" s="36">
        <v>0.18</v>
      </c>
      <c r="R16" s="36">
        <v>9.4739434063754208E-2</v>
      </c>
      <c r="S16" s="37">
        <f t="shared" si="0"/>
        <v>0</v>
      </c>
      <c r="T16" s="24"/>
      <c r="U16" s="38">
        <v>164895</v>
      </c>
      <c r="V16" s="38">
        <v>0</v>
      </c>
      <c r="W16" s="38">
        <v>0</v>
      </c>
      <c r="X16" s="38">
        <v>13395</v>
      </c>
      <c r="Y16" s="38">
        <v>178290</v>
      </c>
      <c r="Z16" s="24"/>
      <c r="AA16" s="39"/>
    </row>
    <row r="17" spans="1:27" x14ac:dyDescent="0.25">
      <c r="A17" s="31">
        <v>410</v>
      </c>
      <c r="B17" s="32">
        <v>410035165</v>
      </c>
      <c r="C17" s="33" t="s">
        <v>21</v>
      </c>
      <c r="D17" s="31">
        <v>35</v>
      </c>
      <c r="E17" s="33" t="s">
        <v>22</v>
      </c>
      <c r="F17" s="31">
        <v>165</v>
      </c>
      <c r="G17" s="33" t="s">
        <v>28</v>
      </c>
      <c r="H17" s="34">
        <v>4</v>
      </c>
      <c r="I17" s="35">
        <v>10168</v>
      </c>
      <c r="J17" s="35">
        <v>553</v>
      </c>
      <c r="K17" s="35">
        <v>0</v>
      </c>
      <c r="L17" s="35">
        <v>893</v>
      </c>
      <c r="M17" s="35">
        <v>11614</v>
      </c>
      <c r="N17" s="24"/>
      <c r="O17" s="34">
        <v>1</v>
      </c>
      <c r="P17" s="34">
        <v>0</v>
      </c>
      <c r="Q17" s="36">
        <v>0.14000000000000001</v>
      </c>
      <c r="R17" s="36">
        <v>0.10702896319247782</v>
      </c>
      <c r="S17" s="37">
        <f t="shared" si="0"/>
        <v>0</v>
      </c>
      <c r="T17" s="24"/>
      <c r="U17" s="38">
        <v>42884</v>
      </c>
      <c r="V17" s="38">
        <v>0</v>
      </c>
      <c r="W17" s="38">
        <v>0</v>
      </c>
      <c r="X17" s="38">
        <v>3572</v>
      </c>
      <c r="Y17" s="38">
        <v>46456</v>
      </c>
      <c r="Z17" s="24"/>
      <c r="AA17" s="39"/>
    </row>
    <row r="18" spans="1:27" x14ac:dyDescent="0.25">
      <c r="A18" s="31">
        <v>410</v>
      </c>
      <c r="B18" s="32">
        <v>410035176</v>
      </c>
      <c r="C18" s="33" t="s">
        <v>21</v>
      </c>
      <c r="D18" s="31">
        <v>35</v>
      </c>
      <c r="E18" s="33" t="s">
        <v>22</v>
      </c>
      <c r="F18" s="31">
        <v>176</v>
      </c>
      <c r="G18" s="33" t="s">
        <v>29</v>
      </c>
      <c r="H18" s="34">
        <v>2</v>
      </c>
      <c r="I18" s="35">
        <v>15045</v>
      </c>
      <c r="J18" s="35">
        <v>4969</v>
      </c>
      <c r="K18" s="35">
        <v>0</v>
      </c>
      <c r="L18" s="35">
        <v>893</v>
      </c>
      <c r="M18" s="35">
        <v>20907</v>
      </c>
      <c r="N18" s="24"/>
      <c r="O18" s="34">
        <v>0</v>
      </c>
      <c r="P18" s="34">
        <v>0</v>
      </c>
      <c r="Q18" s="36">
        <v>0.09</v>
      </c>
      <c r="R18" s="36">
        <v>6.9986063153058664E-2</v>
      </c>
      <c r="S18" s="37">
        <f t="shared" si="0"/>
        <v>0</v>
      </c>
      <c r="T18" s="24"/>
      <c r="U18" s="38">
        <v>40028</v>
      </c>
      <c r="V18" s="38">
        <v>0</v>
      </c>
      <c r="W18" s="38">
        <v>0</v>
      </c>
      <c r="X18" s="38">
        <v>1786</v>
      </c>
      <c r="Y18" s="38">
        <v>41814</v>
      </c>
      <c r="Z18" s="24"/>
      <c r="AA18" s="39"/>
    </row>
    <row r="19" spans="1:27" x14ac:dyDescent="0.25">
      <c r="A19" s="31">
        <v>410</v>
      </c>
      <c r="B19" s="32">
        <v>410035248</v>
      </c>
      <c r="C19" s="33" t="s">
        <v>21</v>
      </c>
      <c r="D19" s="31">
        <v>35</v>
      </c>
      <c r="E19" s="33" t="s">
        <v>22</v>
      </c>
      <c r="F19" s="31">
        <v>248</v>
      </c>
      <c r="G19" s="33" t="s">
        <v>30</v>
      </c>
      <c r="H19" s="34">
        <v>35</v>
      </c>
      <c r="I19" s="35">
        <v>11399</v>
      </c>
      <c r="J19" s="35">
        <v>1118</v>
      </c>
      <c r="K19" s="35">
        <v>0</v>
      </c>
      <c r="L19" s="35">
        <v>893</v>
      </c>
      <c r="M19" s="35">
        <v>13410</v>
      </c>
      <c r="N19" s="24"/>
      <c r="O19" s="34">
        <v>0</v>
      </c>
      <c r="P19" s="34">
        <v>0</v>
      </c>
      <c r="Q19" s="36">
        <v>0.09</v>
      </c>
      <c r="R19" s="36">
        <v>5.1746066067839235E-2</v>
      </c>
      <c r="S19" s="37">
        <f t="shared" si="0"/>
        <v>0</v>
      </c>
      <c r="T19" s="24"/>
      <c r="U19" s="38">
        <v>438095</v>
      </c>
      <c r="V19" s="38">
        <v>0</v>
      </c>
      <c r="W19" s="38">
        <v>0</v>
      </c>
      <c r="X19" s="38">
        <v>31255</v>
      </c>
      <c r="Y19" s="38">
        <v>469350</v>
      </c>
      <c r="Z19" s="24"/>
      <c r="AA19" s="39"/>
    </row>
    <row r="20" spans="1:27" x14ac:dyDescent="0.25">
      <c r="A20" s="31">
        <v>410</v>
      </c>
      <c r="B20" s="32">
        <v>410035262</v>
      </c>
      <c r="C20" s="33" t="s">
        <v>21</v>
      </c>
      <c r="D20" s="31">
        <v>35</v>
      </c>
      <c r="E20" s="33" t="s">
        <v>22</v>
      </c>
      <c r="F20" s="31">
        <v>262</v>
      </c>
      <c r="G20" s="33" t="s">
        <v>31</v>
      </c>
      <c r="H20" s="34">
        <v>5</v>
      </c>
      <c r="I20" s="35">
        <v>11547</v>
      </c>
      <c r="J20" s="35">
        <v>5324</v>
      </c>
      <c r="K20" s="35">
        <v>0</v>
      </c>
      <c r="L20" s="35">
        <v>893</v>
      </c>
      <c r="M20" s="35">
        <v>17764</v>
      </c>
      <c r="N20" s="24"/>
      <c r="O20" s="34">
        <v>0</v>
      </c>
      <c r="P20" s="34">
        <v>0</v>
      </c>
      <c r="Q20" s="36">
        <v>0.09</v>
      </c>
      <c r="R20" s="36">
        <v>6.3255923294419744E-2</v>
      </c>
      <c r="S20" s="37">
        <f t="shared" si="0"/>
        <v>0</v>
      </c>
      <c r="T20" s="24"/>
      <c r="U20" s="38">
        <v>84355</v>
      </c>
      <c r="V20" s="38">
        <v>0</v>
      </c>
      <c r="W20" s="38">
        <v>0</v>
      </c>
      <c r="X20" s="38">
        <v>4465</v>
      </c>
      <c r="Y20" s="38">
        <v>88820</v>
      </c>
      <c r="Z20" s="24"/>
      <c r="AA20" s="39"/>
    </row>
    <row r="21" spans="1:27" x14ac:dyDescent="0.25">
      <c r="A21" s="31">
        <v>410</v>
      </c>
      <c r="B21" s="32">
        <v>410035346</v>
      </c>
      <c r="C21" s="33" t="s">
        <v>21</v>
      </c>
      <c r="D21" s="31">
        <v>35</v>
      </c>
      <c r="E21" s="33" t="s">
        <v>22</v>
      </c>
      <c r="F21" s="31">
        <v>346</v>
      </c>
      <c r="G21" s="33" t="s">
        <v>33</v>
      </c>
      <c r="H21" s="34">
        <v>8</v>
      </c>
      <c r="I21" s="35">
        <v>11841</v>
      </c>
      <c r="J21" s="35">
        <v>1317</v>
      </c>
      <c r="K21" s="35">
        <v>0</v>
      </c>
      <c r="L21" s="35">
        <v>893</v>
      </c>
      <c r="M21" s="35">
        <v>14051</v>
      </c>
      <c r="N21" s="24"/>
      <c r="O21" s="34">
        <v>0</v>
      </c>
      <c r="P21" s="34">
        <v>0</v>
      </c>
      <c r="Q21" s="36">
        <v>0.09</v>
      </c>
      <c r="R21" s="36">
        <v>1.2387954550194829E-2</v>
      </c>
      <c r="S21" s="37">
        <f t="shared" si="0"/>
        <v>0</v>
      </c>
      <c r="T21" s="24"/>
      <c r="U21" s="38">
        <v>105264</v>
      </c>
      <c r="V21" s="38">
        <v>0</v>
      </c>
      <c r="W21" s="38">
        <v>0</v>
      </c>
      <c r="X21" s="38">
        <v>7144</v>
      </c>
      <c r="Y21" s="38">
        <v>112408</v>
      </c>
      <c r="Z21" s="24"/>
      <c r="AA21" s="39"/>
    </row>
    <row r="22" spans="1:27" x14ac:dyDescent="0.25">
      <c r="A22" s="31">
        <v>410</v>
      </c>
      <c r="B22" s="32">
        <v>410057035</v>
      </c>
      <c r="C22" s="33" t="s">
        <v>21</v>
      </c>
      <c r="D22" s="31">
        <v>57</v>
      </c>
      <c r="E22" s="33" t="s">
        <v>23</v>
      </c>
      <c r="F22" s="31">
        <v>35</v>
      </c>
      <c r="G22" s="33" t="s">
        <v>22</v>
      </c>
      <c r="H22" s="34">
        <v>8</v>
      </c>
      <c r="I22" s="35">
        <v>12883</v>
      </c>
      <c r="J22" s="35">
        <v>4523</v>
      </c>
      <c r="K22" s="35">
        <v>0</v>
      </c>
      <c r="L22" s="35">
        <v>893</v>
      </c>
      <c r="M22" s="35">
        <v>18299</v>
      </c>
      <c r="N22" s="24"/>
      <c r="O22" s="34">
        <v>0</v>
      </c>
      <c r="P22" s="34">
        <v>0</v>
      </c>
      <c r="Q22" s="36">
        <v>0.18</v>
      </c>
      <c r="R22" s="36">
        <v>0.1582084907439498</v>
      </c>
      <c r="S22" s="37">
        <f t="shared" si="0"/>
        <v>0</v>
      </c>
      <c r="T22" s="24"/>
      <c r="U22" s="38">
        <v>139248</v>
      </c>
      <c r="V22" s="38">
        <v>0</v>
      </c>
      <c r="W22" s="38">
        <v>0</v>
      </c>
      <c r="X22" s="38">
        <v>7144</v>
      </c>
      <c r="Y22" s="38">
        <v>146392</v>
      </c>
      <c r="Z22" s="24"/>
      <c r="AA22" s="39"/>
    </row>
    <row r="23" spans="1:27" x14ac:dyDescent="0.25">
      <c r="A23" s="31">
        <v>410</v>
      </c>
      <c r="B23" s="32">
        <v>410057057</v>
      </c>
      <c r="C23" s="33" t="s">
        <v>21</v>
      </c>
      <c r="D23" s="31">
        <v>57</v>
      </c>
      <c r="E23" s="33" t="s">
        <v>23</v>
      </c>
      <c r="F23" s="31">
        <v>57</v>
      </c>
      <c r="G23" s="33" t="s">
        <v>23</v>
      </c>
      <c r="H23" s="34">
        <v>210</v>
      </c>
      <c r="I23" s="35">
        <v>11529</v>
      </c>
      <c r="J23" s="35">
        <v>585</v>
      </c>
      <c r="K23" s="35">
        <v>0</v>
      </c>
      <c r="L23" s="35">
        <v>893</v>
      </c>
      <c r="M23" s="35">
        <v>13007</v>
      </c>
      <c r="N23" s="24"/>
      <c r="O23" s="34">
        <v>0</v>
      </c>
      <c r="P23" s="34">
        <v>0</v>
      </c>
      <c r="Q23" s="36">
        <v>0.18</v>
      </c>
      <c r="R23" s="36">
        <v>0.14219879555979525</v>
      </c>
      <c r="S23" s="37">
        <f t="shared" si="0"/>
        <v>0</v>
      </c>
      <c r="T23" s="24"/>
      <c r="U23" s="38">
        <v>2543940</v>
      </c>
      <c r="V23" s="38">
        <v>0</v>
      </c>
      <c r="W23" s="38">
        <v>0</v>
      </c>
      <c r="X23" s="38">
        <v>187530</v>
      </c>
      <c r="Y23" s="38">
        <v>2731470</v>
      </c>
      <c r="Z23" s="24"/>
      <c r="AA23" s="39"/>
    </row>
    <row r="24" spans="1:27" x14ac:dyDescent="0.25">
      <c r="A24" s="31">
        <v>410</v>
      </c>
      <c r="B24" s="32">
        <v>410057093</v>
      </c>
      <c r="C24" s="33" t="s">
        <v>21</v>
      </c>
      <c r="D24" s="31">
        <v>57</v>
      </c>
      <c r="E24" s="33" t="s">
        <v>23</v>
      </c>
      <c r="F24" s="31">
        <v>93</v>
      </c>
      <c r="G24" s="33" t="s">
        <v>25</v>
      </c>
      <c r="H24" s="34">
        <v>6</v>
      </c>
      <c r="I24" s="35">
        <v>13366</v>
      </c>
      <c r="J24" s="35">
        <v>380</v>
      </c>
      <c r="K24" s="35">
        <v>0</v>
      </c>
      <c r="L24" s="35">
        <v>893</v>
      </c>
      <c r="M24" s="35">
        <v>14639</v>
      </c>
      <c r="N24" s="24"/>
      <c r="O24" s="34">
        <v>0</v>
      </c>
      <c r="P24" s="34">
        <v>0</v>
      </c>
      <c r="Q24" s="36">
        <v>0.09</v>
      </c>
      <c r="R24" s="36">
        <v>9.4782905982044599E-2</v>
      </c>
      <c r="S24" s="37">
        <f t="shared" si="0"/>
        <v>-693.64644339602603</v>
      </c>
      <c r="T24" s="24"/>
      <c r="U24" s="38">
        <v>82476</v>
      </c>
      <c r="V24" s="38">
        <v>0</v>
      </c>
      <c r="W24" s="38">
        <v>-4161.8786603761564</v>
      </c>
      <c r="X24" s="38">
        <v>5358</v>
      </c>
      <c r="Y24" s="38">
        <v>83672.121339623845</v>
      </c>
      <c r="Z24" s="24"/>
      <c r="AA24" s="39"/>
    </row>
    <row r="25" spans="1:27" x14ac:dyDescent="0.25">
      <c r="A25" s="31">
        <v>410</v>
      </c>
      <c r="B25" s="32">
        <v>410057163</v>
      </c>
      <c r="C25" s="33" t="s">
        <v>21</v>
      </c>
      <c r="D25" s="31">
        <v>57</v>
      </c>
      <c r="E25" s="33" t="s">
        <v>23</v>
      </c>
      <c r="F25" s="31">
        <v>163</v>
      </c>
      <c r="G25" s="33" t="s">
        <v>27</v>
      </c>
      <c r="H25" s="34">
        <v>2</v>
      </c>
      <c r="I25" s="35">
        <v>10695</v>
      </c>
      <c r="J25" s="35">
        <v>209</v>
      </c>
      <c r="K25" s="35">
        <v>0</v>
      </c>
      <c r="L25" s="35">
        <v>893</v>
      </c>
      <c r="M25" s="35">
        <v>11797</v>
      </c>
      <c r="N25" s="24"/>
      <c r="O25" s="34">
        <v>0</v>
      </c>
      <c r="P25" s="34">
        <v>0</v>
      </c>
      <c r="Q25" s="36">
        <v>0.18</v>
      </c>
      <c r="R25" s="36">
        <v>9.4739434063754208E-2</v>
      </c>
      <c r="S25" s="37">
        <f t="shared" si="0"/>
        <v>0</v>
      </c>
      <c r="T25" s="24"/>
      <c r="U25" s="38">
        <v>21808</v>
      </c>
      <c r="V25" s="38">
        <v>0</v>
      </c>
      <c r="W25" s="38">
        <v>0</v>
      </c>
      <c r="X25" s="38">
        <v>1786</v>
      </c>
      <c r="Y25" s="38">
        <v>23594</v>
      </c>
      <c r="Z25" s="24"/>
      <c r="AA25" s="39"/>
    </row>
    <row r="26" spans="1:27" x14ac:dyDescent="0.25">
      <c r="A26" s="31">
        <v>410</v>
      </c>
      <c r="B26" s="32">
        <v>410057176</v>
      </c>
      <c r="C26" s="33" t="s">
        <v>21</v>
      </c>
      <c r="D26" s="31">
        <v>57</v>
      </c>
      <c r="E26" s="33" t="s">
        <v>23</v>
      </c>
      <c r="F26" s="31">
        <v>176</v>
      </c>
      <c r="G26" s="33" t="s">
        <v>29</v>
      </c>
      <c r="H26" s="34">
        <v>1</v>
      </c>
      <c r="I26" s="35">
        <v>12923</v>
      </c>
      <c r="J26" s="35">
        <v>4268</v>
      </c>
      <c r="K26" s="35">
        <v>0</v>
      </c>
      <c r="L26" s="35">
        <v>893</v>
      </c>
      <c r="M26" s="35">
        <v>18084</v>
      </c>
      <c r="N26" s="24"/>
      <c r="O26" s="34">
        <v>0</v>
      </c>
      <c r="P26" s="34">
        <v>0</v>
      </c>
      <c r="Q26" s="36">
        <v>0.09</v>
      </c>
      <c r="R26" s="36">
        <v>6.9986063153058664E-2</v>
      </c>
      <c r="S26" s="37">
        <f t="shared" si="0"/>
        <v>0</v>
      </c>
      <c r="T26" s="24"/>
      <c r="U26" s="38">
        <v>17191</v>
      </c>
      <c r="V26" s="38">
        <v>0</v>
      </c>
      <c r="W26" s="38">
        <v>0</v>
      </c>
      <c r="X26" s="38">
        <v>893</v>
      </c>
      <c r="Y26" s="38">
        <v>18084</v>
      </c>
      <c r="Z26" s="24"/>
      <c r="AA26" s="39"/>
    </row>
    <row r="27" spans="1:27" x14ac:dyDescent="0.25">
      <c r="A27" s="31">
        <v>410</v>
      </c>
      <c r="B27" s="32">
        <v>410057248</v>
      </c>
      <c r="C27" s="33" t="s">
        <v>21</v>
      </c>
      <c r="D27" s="31">
        <v>57</v>
      </c>
      <c r="E27" s="33" t="s">
        <v>23</v>
      </c>
      <c r="F27" s="31">
        <v>248</v>
      </c>
      <c r="G27" s="33" t="s">
        <v>30</v>
      </c>
      <c r="H27" s="34">
        <v>4</v>
      </c>
      <c r="I27" s="35">
        <v>8942</v>
      </c>
      <c r="J27" s="35">
        <v>877</v>
      </c>
      <c r="K27" s="35">
        <v>0</v>
      </c>
      <c r="L27" s="35">
        <v>893</v>
      </c>
      <c r="M27" s="35">
        <v>10712</v>
      </c>
      <c r="N27" s="24"/>
      <c r="O27" s="34">
        <v>0</v>
      </c>
      <c r="P27" s="34">
        <v>0</v>
      </c>
      <c r="Q27" s="36">
        <v>0.09</v>
      </c>
      <c r="R27" s="36">
        <v>5.1746066067839235E-2</v>
      </c>
      <c r="S27" s="37">
        <f t="shared" si="0"/>
        <v>0</v>
      </c>
      <c r="T27" s="24"/>
      <c r="U27" s="38">
        <v>39276</v>
      </c>
      <c r="V27" s="38">
        <v>0</v>
      </c>
      <c r="W27" s="38">
        <v>0</v>
      </c>
      <c r="X27" s="38">
        <v>3572</v>
      </c>
      <c r="Y27" s="38">
        <v>42848</v>
      </c>
      <c r="Z27" s="24"/>
      <c r="AA27" s="39"/>
    </row>
    <row r="28" spans="1:27" x14ac:dyDescent="0.25">
      <c r="A28" s="31">
        <v>410</v>
      </c>
      <c r="B28" s="32">
        <v>410057262</v>
      </c>
      <c r="C28" s="33" t="s">
        <v>21</v>
      </c>
      <c r="D28" s="31">
        <v>57</v>
      </c>
      <c r="E28" s="33" t="s">
        <v>23</v>
      </c>
      <c r="F28" s="31">
        <v>262</v>
      </c>
      <c r="G28" s="33" t="s">
        <v>31</v>
      </c>
      <c r="H28" s="34">
        <v>1</v>
      </c>
      <c r="I28" s="35">
        <v>8643</v>
      </c>
      <c r="J28" s="35">
        <v>3985</v>
      </c>
      <c r="K28" s="35">
        <v>0</v>
      </c>
      <c r="L28" s="35">
        <v>893</v>
      </c>
      <c r="M28" s="35">
        <v>13521</v>
      </c>
      <c r="N28" s="24"/>
      <c r="O28" s="34">
        <v>0</v>
      </c>
      <c r="P28" s="34">
        <v>0</v>
      </c>
      <c r="Q28" s="36">
        <v>0.09</v>
      </c>
      <c r="R28" s="36">
        <v>6.3255923294419744E-2</v>
      </c>
      <c r="S28" s="37">
        <f t="shared" si="0"/>
        <v>0</v>
      </c>
      <c r="T28" s="24"/>
      <c r="U28" s="38">
        <v>12628</v>
      </c>
      <c r="V28" s="38">
        <v>0</v>
      </c>
      <c r="W28" s="38">
        <v>0</v>
      </c>
      <c r="X28" s="38">
        <v>893</v>
      </c>
      <c r="Y28" s="38">
        <v>13521</v>
      </c>
      <c r="Z28" s="24"/>
      <c r="AA28" s="39"/>
    </row>
    <row r="29" spans="1:27" x14ac:dyDescent="0.25">
      <c r="A29" s="31">
        <v>412</v>
      </c>
      <c r="B29" s="32">
        <v>412035035</v>
      </c>
      <c r="C29" s="33" t="s">
        <v>34</v>
      </c>
      <c r="D29" s="31">
        <v>35</v>
      </c>
      <c r="E29" s="33" t="s">
        <v>22</v>
      </c>
      <c r="F29" s="31">
        <v>35</v>
      </c>
      <c r="G29" s="33" t="s">
        <v>22</v>
      </c>
      <c r="H29" s="34">
        <v>503</v>
      </c>
      <c r="I29" s="35">
        <v>12062</v>
      </c>
      <c r="J29" s="35">
        <v>4235</v>
      </c>
      <c r="K29" s="35">
        <v>0</v>
      </c>
      <c r="L29" s="35">
        <v>893</v>
      </c>
      <c r="M29" s="35">
        <v>17190</v>
      </c>
      <c r="N29" s="24"/>
      <c r="O29" s="34">
        <v>0</v>
      </c>
      <c r="P29" s="34">
        <v>0</v>
      </c>
      <c r="Q29" s="36">
        <v>0.18</v>
      </c>
      <c r="R29" s="36">
        <v>0.1582084907439498</v>
      </c>
      <c r="S29" s="37">
        <f t="shared" si="0"/>
        <v>0</v>
      </c>
      <c r="T29" s="24"/>
      <c r="U29" s="38">
        <v>8197391</v>
      </c>
      <c r="V29" s="38">
        <v>0</v>
      </c>
      <c r="W29" s="38">
        <v>0</v>
      </c>
      <c r="X29" s="38">
        <v>449179</v>
      </c>
      <c r="Y29" s="38">
        <v>8646570</v>
      </c>
      <c r="Z29" s="24"/>
      <c r="AA29" s="39"/>
    </row>
    <row r="30" spans="1:27" x14ac:dyDescent="0.25">
      <c r="A30" s="31">
        <v>412</v>
      </c>
      <c r="B30" s="32">
        <v>412035044</v>
      </c>
      <c r="C30" s="33" t="s">
        <v>34</v>
      </c>
      <c r="D30" s="31">
        <v>35</v>
      </c>
      <c r="E30" s="33" t="s">
        <v>22</v>
      </c>
      <c r="F30" s="31">
        <v>44</v>
      </c>
      <c r="G30" s="33" t="s">
        <v>35</v>
      </c>
      <c r="H30" s="34">
        <v>7</v>
      </c>
      <c r="I30" s="35">
        <v>9773</v>
      </c>
      <c r="J30" s="35">
        <v>228</v>
      </c>
      <c r="K30" s="35">
        <v>0</v>
      </c>
      <c r="L30" s="35">
        <v>893</v>
      </c>
      <c r="M30" s="35">
        <v>10894</v>
      </c>
      <c r="N30" s="24"/>
      <c r="O30" s="34">
        <v>0</v>
      </c>
      <c r="P30" s="34">
        <v>0</v>
      </c>
      <c r="Q30" s="36">
        <v>0.09</v>
      </c>
      <c r="R30" s="36">
        <v>5.5522851392677805E-2</v>
      </c>
      <c r="S30" s="37">
        <f t="shared" si="0"/>
        <v>0</v>
      </c>
      <c r="T30" s="24"/>
      <c r="U30" s="38">
        <v>70007</v>
      </c>
      <c r="V30" s="38">
        <v>0</v>
      </c>
      <c r="W30" s="38">
        <v>0</v>
      </c>
      <c r="X30" s="38">
        <v>6251</v>
      </c>
      <c r="Y30" s="38">
        <v>76258</v>
      </c>
      <c r="Z30" s="24"/>
      <c r="AA30" s="39"/>
    </row>
    <row r="31" spans="1:27" x14ac:dyDescent="0.25">
      <c r="A31" s="31">
        <v>412</v>
      </c>
      <c r="B31" s="32">
        <v>412035046</v>
      </c>
      <c r="C31" s="33" t="s">
        <v>34</v>
      </c>
      <c r="D31" s="31">
        <v>35</v>
      </c>
      <c r="E31" s="33" t="s">
        <v>22</v>
      </c>
      <c r="F31" s="31">
        <v>46</v>
      </c>
      <c r="G31" s="33" t="s">
        <v>36</v>
      </c>
      <c r="H31" s="34">
        <v>1</v>
      </c>
      <c r="I31" s="35">
        <v>11432</v>
      </c>
      <c r="J31" s="35">
        <v>8688</v>
      </c>
      <c r="K31" s="35">
        <v>0</v>
      </c>
      <c r="L31" s="35">
        <v>893</v>
      </c>
      <c r="M31" s="35">
        <v>21013</v>
      </c>
      <c r="N31" s="24"/>
      <c r="O31" s="34">
        <v>0</v>
      </c>
      <c r="P31" s="34">
        <v>0</v>
      </c>
      <c r="Q31" s="36">
        <v>0.09</v>
      </c>
      <c r="R31" s="36">
        <v>4.748363956946381E-4</v>
      </c>
      <c r="S31" s="37">
        <f t="shared" si="0"/>
        <v>0</v>
      </c>
      <c r="T31" s="24"/>
      <c r="U31" s="38">
        <v>20120</v>
      </c>
      <c r="V31" s="38">
        <v>0</v>
      </c>
      <c r="W31" s="38">
        <v>0</v>
      </c>
      <c r="X31" s="38">
        <v>893</v>
      </c>
      <c r="Y31" s="38">
        <v>21013</v>
      </c>
      <c r="Z31" s="24"/>
      <c r="AA31" s="39"/>
    </row>
    <row r="32" spans="1:27" x14ac:dyDescent="0.25">
      <c r="A32" s="31">
        <v>412</v>
      </c>
      <c r="B32" s="32">
        <v>412035057</v>
      </c>
      <c r="C32" s="33" t="s">
        <v>34</v>
      </c>
      <c r="D32" s="31">
        <v>35</v>
      </c>
      <c r="E32" s="33" t="s">
        <v>22</v>
      </c>
      <c r="F32" s="31">
        <v>57</v>
      </c>
      <c r="G32" s="33" t="s">
        <v>23</v>
      </c>
      <c r="H32" s="34">
        <v>2</v>
      </c>
      <c r="I32" s="35">
        <v>15045</v>
      </c>
      <c r="J32" s="35">
        <v>763</v>
      </c>
      <c r="K32" s="35">
        <v>0</v>
      </c>
      <c r="L32" s="35">
        <v>893</v>
      </c>
      <c r="M32" s="35">
        <v>16701</v>
      </c>
      <c r="N32" s="24"/>
      <c r="O32" s="34">
        <v>0</v>
      </c>
      <c r="P32" s="34">
        <v>0</v>
      </c>
      <c r="Q32" s="36">
        <v>0.18</v>
      </c>
      <c r="R32" s="36">
        <v>0.14219879555979525</v>
      </c>
      <c r="S32" s="37">
        <f t="shared" si="0"/>
        <v>0</v>
      </c>
      <c r="T32" s="24"/>
      <c r="U32" s="38">
        <v>31616</v>
      </c>
      <c r="V32" s="38">
        <v>0</v>
      </c>
      <c r="W32" s="38">
        <v>0</v>
      </c>
      <c r="X32" s="38">
        <v>1786</v>
      </c>
      <c r="Y32" s="38">
        <v>33402</v>
      </c>
      <c r="Z32" s="24"/>
      <c r="AA32" s="39"/>
    </row>
    <row r="33" spans="1:27" x14ac:dyDescent="0.25">
      <c r="A33" s="31">
        <v>412</v>
      </c>
      <c r="B33" s="32">
        <v>412035073</v>
      </c>
      <c r="C33" s="33" t="s">
        <v>34</v>
      </c>
      <c r="D33" s="31">
        <v>35</v>
      </c>
      <c r="E33" s="33" t="s">
        <v>22</v>
      </c>
      <c r="F33" s="31">
        <v>73</v>
      </c>
      <c r="G33" s="33" t="s">
        <v>37</v>
      </c>
      <c r="H33" s="34">
        <v>1</v>
      </c>
      <c r="I33" s="35">
        <v>15045</v>
      </c>
      <c r="J33" s="35">
        <v>11706</v>
      </c>
      <c r="K33" s="35">
        <v>0</v>
      </c>
      <c r="L33" s="35">
        <v>893</v>
      </c>
      <c r="M33" s="35">
        <v>27644</v>
      </c>
      <c r="N33" s="24"/>
      <c r="O33" s="34">
        <v>0</v>
      </c>
      <c r="P33" s="34">
        <v>0</v>
      </c>
      <c r="Q33" s="36">
        <v>0.09</v>
      </c>
      <c r="R33" s="36">
        <v>5.5269306272486482E-3</v>
      </c>
      <c r="S33" s="37">
        <f t="shared" si="0"/>
        <v>0</v>
      </c>
      <c r="T33" s="24"/>
      <c r="U33" s="38">
        <v>26751</v>
      </c>
      <c r="V33" s="38">
        <v>0</v>
      </c>
      <c r="W33" s="38">
        <v>0</v>
      </c>
      <c r="X33" s="38">
        <v>893</v>
      </c>
      <c r="Y33" s="38">
        <v>27644</v>
      </c>
      <c r="Z33" s="24"/>
      <c r="AA33" s="39"/>
    </row>
    <row r="34" spans="1:27" x14ac:dyDescent="0.25">
      <c r="A34" s="31">
        <v>412</v>
      </c>
      <c r="B34" s="32">
        <v>412035165</v>
      </c>
      <c r="C34" s="33" t="s">
        <v>34</v>
      </c>
      <c r="D34" s="31">
        <v>35</v>
      </c>
      <c r="E34" s="33" t="s">
        <v>22</v>
      </c>
      <c r="F34" s="31">
        <v>165</v>
      </c>
      <c r="G34" s="33" t="s">
        <v>28</v>
      </c>
      <c r="H34" s="34">
        <v>1</v>
      </c>
      <c r="I34" s="35">
        <v>15045</v>
      </c>
      <c r="J34" s="35">
        <v>818</v>
      </c>
      <c r="K34" s="35">
        <v>0</v>
      </c>
      <c r="L34" s="35">
        <v>893</v>
      </c>
      <c r="M34" s="35">
        <v>16756</v>
      </c>
      <c r="N34" s="24"/>
      <c r="O34" s="34">
        <v>0</v>
      </c>
      <c r="P34" s="34">
        <v>0</v>
      </c>
      <c r="Q34" s="36">
        <v>0.14000000000000001</v>
      </c>
      <c r="R34" s="36">
        <v>0.10702896319247782</v>
      </c>
      <c r="S34" s="37">
        <f t="shared" si="0"/>
        <v>0</v>
      </c>
      <c r="T34" s="24"/>
      <c r="U34" s="38">
        <v>15863</v>
      </c>
      <c r="V34" s="38">
        <v>0</v>
      </c>
      <c r="W34" s="38">
        <v>0</v>
      </c>
      <c r="X34" s="38">
        <v>893</v>
      </c>
      <c r="Y34" s="38">
        <v>16756</v>
      </c>
      <c r="Z34" s="24"/>
      <c r="AA34" s="39"/>
    </row>
    <row r="35" spans="1:27" x14ac:dyDescent="0.25">
      <c r="A35" s="31">
        <v>412</v>
      </c>
      <c r="B35" s="32">
        <v>412035189</v>
      </c>
      <c r="C35" s="33" t="s">
        <v>34</v>
      </c>
      <c r="D35" s="31">
        <v>35</v>
      </c>
      <c r="E35" s="33" t="s">
        <v>22</v>
      </c>
      <c r="F35" s="31">
        <v>189</v>
      </c>
      <c r="G35" s="33" t="s">
        <v>38</v>
      </c>
      <c r="H35" s="34">
        <v>4</v>
      </c>
      <c r="I35" s="35">
        <v>9862</v>
      </c>
      <c r="J35" s="35">
        <v>3951</v>
      </c>
      <c r="K35" s="35">
        <v>0</v>
      </c>
      <c r="L35" s="35">
        <v>893</v>
      </c>
      <c r="M35" s="35">
        <v>14706</v>
      </c>
      <c r="N35" s="24"/>
      <c r="O35" s="34">
        <v>0</v>
      </c>
      <c r="P35" s="34">
        <v>0</v>
      </c>
      <c r="Q35" s="36">
        <v>0.09</v>
      </c>
      <c r="R35" s="36">
        <v>4.5538278876293067E-3</v>
      </c>
      <c r="S35" s="37">
        <f t="shared" si="0"/>
        <v>0</v>
      </c>
      <c r="T35" s="24"/>
      <c r="U35" s="38">
        <v>55252</v>
      </c>
      <c r="V35" s="38">
        <v>0</v>
      </c>
      <c r="W35" s="38">
        <v>0</v>
      </c>
      <c r="X35" s="38">
        <v>3572</v>
      </c>
      <c r="Y35" s="38">
        <v>58824</v>
      </c>
      <c r="Z35" s="24"/>
      <c r="AA35" s="39"/>
    </row>
    <row r="36" spans="1:27" x14ac:dyDescent="0.25">
      <c r="A36" s="31">
        <v>412</v>
      </c>
      <c r="B36" s="32">
        <v>412035220</v>
      </c>
      <c r="C36" s="33" t="s">
        <v>34</v>
      </c>
      <c r="D36" s="31">
        <v>35</v>
      </c>
      <c r="E36" s="33" t="s">
        <v>22</v>
      </c>
      <c r="F36" s="31">
        <v>220</v>
      </c>
      <c r="G36" s="33" t="s">
        <v>42</v>
      </c>
      <c r="H36" s="34">
        <v>3</v>
      </c>
      <c r="I36" s="35">
        <v>12913</v>
      </c>
      <c r="J36" s="35">
        <v>5251</v>
      </c>
      <c r="K36" s="35">
        <v>0</v>
      </c>
      <c r="L36" s="35">
        <v>893</v>
      </c>
      <c r="M36" s="35">
        <v>19057</v>
      </c>
      <c r="N36" s="24"/>
      <c r="O36" s="34">
        <v>0</v>
      </c>
      <c r="P36" s="34">
        <v>0</v>
      </c>
      <c r="Q36" s="36">
        <v>0.09</v>
      </c>
      <c r="R36" s="36">
        <v>1.629144528717839E-2</v>
      </c>
      <c r="S36" s="37">
        <f t="shared" si="0"/>
        <v>0</v>
      </c>
      <c r="T36" s="24"/>
      <c r="U36" s="38">
        <v>54492</v>
      </c>
      <c r="V36" s="38">
        <v>0</v>
      </c>
      <c r="W36" s="38">
        <v>0</v>
      </c>
      <c r="X36" s="38">
        <v>2679</v>
      </c>
      <c r="Y36" s="38">
        <v>57171</v>
      </c>
      <c r="Z36" s="24"/>
      <c r="AA36" s="39"/>
    </row>
    <row r="37" spans="1:27" x14ac:dyDescent="0.25">
      <c r="A37" s="31">
        <v>412</v>
      </c>
      <c r="B37" s="32">
        <v>412035244</v>
      </c>
      <c r="C37" s="33" t="s">
        <v>34</v>
      </c>
      <c r="D37" s="31">
        <v>35</v>
      </c>
      <c r="E37" s="33" t="s">
        <v>22</v>
      </c>
      <c r="F37" s="31">
        <v>244</v>
      </c>
      <c r="G37" s="33" t="s">
        <v>43</v>
      </c>
      <c r="H37" s="34">
        <v>10</v>
      </c>
      <c r="I37" s="35">
        <v>11938</v>
      </c>
      <c r="J37" s="35">
        <v>4833</v>
      </c>
      <c r="K37" s="35">
        <v>0</v>
      </c>
      <c r="L37" s="35">
        <v>893</v>
      </c>
      <c r="M37" s="35">
        <v>17664</v>
      </c>
      <c r="N37" s="24"/>
      <c r="O37" s="34">
        <v>0</v>
      </c>
      <c r="P37" s="34">
        <v>0</v>
      </c>
      <c r="Q37" s="36">
        <v>0.18</v>
      </c>
      <c r="R37" s="36">
        <v>0.10491002846208129</v>
      </c>
      <c r="S37" s="37">
        <f t="shared" si="0"/>
        <v>0</v>
      </c>
      <c r="T37" s="24"/>
      <c r="U37" s="38">
        <v>167710</v>
      </c>
      <c r="V37" s="38">
        <v>0</v>
      </c>
      <c r="W37" s="38">
        <v>0</v>
      </c>
      <c r="X37" s="38">
        <v>8930</v>
      </c>
      <c r="Y37" s="38">
        <v>176640</v>
      </c>
      <c r="Z37" s="24"/>
      <c r="AA37" s="39"/>
    </row>
    <row r="38" spans="1:27" x14ac:dyDescent="0.25">
      <c r="A38" s="31">
        <v>412</v>
      </c>
      <c r="B38" s="32">
        <v>412035285</v>
      </c>
      <c r="C38" s="33" t="s">
        <v>34</v>
      </c>
      <c r="D38" s="31">
        <v>35</v>
      </c>
      <c r="E38" s="33" t="s">
        <v>22</v>
      </c>
      <c r="F38" s="31">
        <v>285</v>
      </c>
      <c r="G38" s="33" t="s">
        <v>44</v>
      </c>
      <c r="H38" s="34">
        <v>6</v>
      </c>
      <c r="I38" s="35">
        <v>9783</v>
      </c>
      <c r="J38" s="35">
        <v>2996</v>
      </c>
      <c r="K38" s="35">
        <v>0</v>
      </c>
      <c r="L38" s="35">
        <v>893</v>
      </c>
      <c r="M38" s="35">
        <v>13672</v>
      </c>
      <c r="N38" s="24"/>
      <c r="O38" s="34">
        <v>0</v>
      </c>
      <c r="P38" s="34">
        <v>0</v>
      </c>
      <c r="Q38" s="36">
        <v>0.09</v>
      </c>
      <c r="R38" s="36">
        <v>4.0935904686526546E-2</v>
      </c>
      <c r="S38" s="37">
        <f t="shared" si="0"/>
        <v>0</v>
      </c>
      <c r="T38" s="24"/>
      <c r="U38" s="38">
        <v>76674</v>
      </c>
      <c r="V38" s="38">
        <v>0</v>
      </c>
      <c r="W38" s="38">
        <v>0</v>
      </c>
      <c r="X38" s="38">
        <v>5358</v>
      </c>
      <c r="Y38" s="38">
        <v>82032</v>
      </c>
      <c r="Z38" s="24"/>
      <c r="AA38" s="39"/>
    </row>
    <row r="39" spans="1:27" x14ac:dyDescent="0.25">
      <c r="A39" s="31">
        <v>412</v>
      </c>
      <c r="B39" s="32">
        <v>412035293</v>
      </c>
      <c r="C39" s="33" t="s">
        <v>34</v>
      </c>
      <c r="D39" s="31">
        <v>35</v>
      </c>
      <c r="E39" s="33" t="s">
        <v>22</v>
      </c>
      <c r="F39" s="31">
        <v>293</v>
      </c>
      <c r="G39" s="33" t="s">
        <v>45</v>
      </c>
      <c r="H39" s="34">
        <v>1</v>
      </c>
      <c r="I39" s="35">
        <v>8944</v>
      </c>
      <c r="J39" s="35">
        <v>768</v>
      </c>
      <c r="K39" s="35">
        <v>0</v>
      </c>
      <c r="L39" s="35">
        <v>893</v>
      </c>
      <c r="M39" s="35">
        <v>10605</v>
      </c>
      <c r="N39" s="24"/>
      <c r="O39" s="34">
        <v>0</v>
      </c>
      <c r="P39" s="34">
        <v>0</v>
      </c>
      <c r="Q39" s="36">
        <v>0.18</v>
      </c>
      <c r="R39" s="36">
        <v>4.359909499112689E-3</v>
      </c>
      <c r="S39" s="37">
        <f t="shared" si="0"/>
        <v>0</v>
      </c>
      <c r="T39" s="24"/>
      <c r="U39" s="38">
        <v>9712</v>
      </c>
      <c r="V39" s="38">
        <v>0</v>
      </c>
      <c r="W39" s="38">
        <v>0</v>
      </c>
      <c r="X39" s="38">
        <v>893</v>
      </c>
      <c r="Y39" s="38">
        <v>10605</v>
      </c>
      <c r="Z39" s="24"/>
      <c r="AA39" s="39"/>
    </row>
    <row r="40" spans="1:27" x14ac:dyDescent="0.25">
      <c r="A40" s="31">
        <v>412</v>
      </c>
      <c r="B40" s="32">
        <v>412035314</v>
      </c>
      <c r="C40" s="33" t="s">
        <v>34</v>
      </c>
      <c r="D40" s="31">
        <v>35</v>
      </c>
      <c r="E40" s="33" t="s">
        <v>22</v>
      </c>
      <c r="F40" s="31">
        <v>314</v>
      </c>
      <c r="G40" s="33" t="s">
        <v>46</v>
      </c>
      <c r="H40" s="34">
        <v>1</v>
      </c>
      <c r="I40" s="35">
        <v>10780</v>
      </c>
      <c r="J40" s="35">
        <v>8363</v>
      </c>
      <c r="K40" s="35">
        <v>0</v>
      </c>
      <c r="L40" s="35">
        <v>893</v>
      </c>
      <c r="M40" s="35">
        <v>20036</v>
      </c>
      <c r="N40" s="24"/>
      <c r="O40" s="34">
        <v>0</v>
      </c>
      <c r="P40" s="34">
        <v>0</v>
      </c>
      <c r="Q40" s="36">
        <v>0.09</v>
      </c>
      <c r="R40" s="36">
        <v>2.7844992918704178E-3</v>
      </c>
      <c r="S40" s="37">
        <f t="shared" si="0"/>
        <v>0</v>
      </c>
      <c r="T40" s="24"/>
      <c r="U40" s="38">
        <v>19143</v>
      </c>
      <c r="V40" s="38">
        <v>0</v>
      </c>
      <c r="W40" s="38">
        <v>0</v>
      </c>
      <c r="X40" s="38">
        <v>893</v>
      </c>
      <c r="Y40" s="38">
        <v>20036</v>
      </c>
      <c r="Z40" s="24"/>
      <c r="AA40" s="39"/>
    </row>
    <row r="41" spans="1:27" x14ac:dyDescent="0.25">
      <c r="A41" s="31">
        <v>412</v>
      </c>
      <c r="B41" s="32">
        <v>412035335</v>
      </c>
      <c r="C41" s="33" t="s">
        <v>34</v>
      </c>
      <c r="D41" s="31">
        <v>35</v>
      </c>
      <c r="E41" s="33" t="s">
        <v>22</v>
      </c>
      <c r="F41" s="31">
        <v>335</v>
      </c>
      <c r="G41" s="33" t="s">
        <v>47</v>
      </c>
      <c r="H41" s="34">
        <v>1</v>
      </c>
      <c r="I41" s="35">
        <v>10780</v>
      </c>
      <c r="J41" s="35">
        <v>7379</v>
      </c>
      <c r="K41" s="35">
        <v>0</v>
      </c>
      <c r="L41" s="35">
        <v>893</v>
      </c>
      <c r="M41" s="35">
        <v>19052</v>
      </c>
      <c r="N41" s="24"/>
      <c r="O41" s="34">
        <v>0</v>
      </c>
      <c r="P41" s="34">
        <v>0</v>
      </c>
      <c r="Q41" s="36">
        <v>0.09</v>
      </c>
      <c r="R41" s="36">
        <v>3.4569824048371787E-4</v>
      </c>
      <c r="S41" s="37">
        <f t="shared" si="0"/>
        <v>0</v>
      </c>
      <c r="T41" s="24"/>
      <c r="U41" s="38">
        <v>18159</v>
      </c>
      <c r="V41" s="38">
        <v>0</v>
      </c>
      <c r="W41" s="38">
        <v>0</v>
      </c>
      <c r="X41" s="38">
        <v>893</v>
      </c>
      <c r="Y41" s="38">
        <v>19052</v>
      </c>
      <c r="Z41" s="24"/>
      <c r="AA41" s="39"/>
    </row>
    <row r="42" spans="1:27" x14ac:dyDescent="0.25">
      <c r="A42" s="31">
        <v>412</v>
      </c>
      <c r="B42" s="32">
        <v>412035336</v>
      </c>
      <c r="C42" s="33" t="s">
        <v>34</v>
      </c>
      <c r="D42" s="31">
        <v>35</v>
      </c>
      <c r="E42" s="33" t="s">
        <v>22</v>
      </c>
      <c r="F42" s="31">
        <v>336</v>
      </c>
      <c r="G42" s="33" t="s">
        <v>48</v>
      </c>
      <c r="H42" s="34">
        <v>1</v>
      </c>
      <c r="I42" s="35">
        <v>10780</v>
      </c>
      <c r="J42" s="35">
        <v>2029</v>
      </c>
      <c r="K42" s="35">
        <v>0</v>
      </c>
      <c r="L42" s="35">
        <v>893</v>
      </c>
      <c r="M42" s="35">
        <v>13702</v>
      </c>
      <c r="N42" s="24"/>
      <c r="O42" s="34">
        <v>0</v>
      </c>
      <c r="P42" s="34">
        <v>0</v>
      </c>
      <c r="Q42" s="36">
        <v>0.09</v>
      </c>
      <c r="R42" s="36">
        <v>3.7994013141262169E-2</v>
      </c>
      <c r="S42" s="37">
        <f t="shared" si="0"/>
        <v>0</v>
      </c>
      <c r="T42" s="24"/>
      <c r="U42" s="38">
        <v>12809</v>
      </c>
      <c r="V42" s="38">
        <v>0</v>
      </c>
      <c r="W42" s="38">
        <v>0</v>
      </c>
      <c r="X42" s="38">
        <v>893</v>
      </c>
      <c r="Y42" s="38">
        <v>13702</v>
      </c>
      <c r="Z42" s="24"/>
      <c r="AA42" s="39"/>
    </row>
    <row r="43" spans="1:27" x14ac:dyDescent="0.25">
      <c r="A43" s="31">
        <v>412</v>
      </c>
      <c r="B43" s="32">
        <v>412035625</v>
      </c>
      <c r="C43" s="33" t="s">
        <v>34</v>
      </c>
      <c r="D43" s="31">
        <v>35</v>
      </c>
      <c r="E43" s="33" t="s">
        <v>22</v>
      </c>
      <c r="F43" s="31">
        <v>625</v>
      </c>
      <c r="G43" s="33" t="s">
        <v>49</v>
      </c>
      <c r="H43" s="34">
        <v>1</v>
      </c>
      <c r="I43" s="35">
        <v>10780</v>
      </c>
      <c r="J43" s="35">
        <v>2035</v>
      </c>
      <c r="K43" s="35">
        <v>0</v>
      </c>
      <c r="L43" s="35">
        <v>893</v>
      </c>
      <c r="M43" s="35">
        <v>13708</v>
      </c>
      <c r="N43" s="24"/>
      <c r="O43" s="34">
        <v>0</v>
      </c>
      <c r="P43" s="34">
        <v>0</v>
      </c>
      <c r="Q43" s="36">
        <v>0.09</v>
      </c>
      <c r="R43" s="36">
        <v>2.7912014372742976E-3</v>
      </c>
      <c r="S43" s="37">
        <f t="shared" si="0"/>
        <v>0</v>
      </c>
      <c r="T43" s="24"/>
      <c r="U43" s="38">
        <v>12815</v>
      </c>
      <c r="V43" s="38">
        <v>0</v>
      </c>
      <c r="W43" s="38">
        <v>0</v>
      </c>
      <c r="X43" s="38">
        <v>893</v>
      </c>
      <c r="Y43" s="38">
        <v>13708</v>
      </c>
      <c r="Z43" s="24"/>
      <c r="AA43" s="39"/>
    </row>
    <row r="44" spans="1:27" x14ac:dyDescent="0.25">
      <c r="A44" s="31">
        <v>413</v>
      </c>
      <c r="B44" s="32">
        <v>413114091</v>
      </c>
      <c r="C44" s="33" t="s">
        <v>50</v>
      </c>
      <c r="D44" s="31">
        <v>114</v>
      </c>
      <c r="E44" s="33" t="s">
        <v>51</v>
      </c>
      <c r="F44" s="31">
        <v>91</v>
      </c>
      <c r="G44" s="33" t="s">
        <v>52</v>
      </c>
      <c r="H44" s="34">
        <v>3</v>
      </c>
      <c r="I44" s="35">
        <v>12117</v>
      </c>
      <c r="J44" s="35">
        <v>15240</v>
      </c>
      <c r="K44" s="35">
        <v>0</v>
      </c>
      <c r="L44" s="35">
        <v>893</v>
      </c>
      <c r="M44" s="35">
        <v>28250</v>
      </c>
      <c r="N44" s="24"/>
      <c r="O44" s="34">
        <v>0</v>
      </c>
      <c r="P44" s="34">
        <v>0</v>
      </c>
      <c r="Q44" s="36">
        <v>0.09</v>
      </c>
      <c r="R44" s="36">
        <v>2.3358421288670213E-2</v>
      </c>
      <c r="S44" s="37">
        <f t="shared" si="0"/>
        <v>0</v>
      </c>
      <c r="T44" s="24"/>
      <c r="U44" s="38">
        <v>82071</v>
      </c>
      <c r="V44" s="38">
        <v>0</v>
      </c>
      <c r="W44" s="38">
        <v>0</v>
      </c>
      <c r="X44" s="38">
        <v>2679</v>
      </c>
      <c r="Y44" s="38">
        <v>84750</v>
      </c>
      <c r="Z44" s="24"/>
      <c r="AA44" s="39"/>
    </row>
    <row r="45" spans="1:27" x14ac:dyDescent="0.25">
      <c r="A45" s="31">
        <v>413</v>
      </c>
      <c r="B45" s="32">
        <v>413114114</v>
      </c>
      <c r="C45" s="33" t="s">
        <v>50</v>
      </c>
      <c r="D45" s="31">
        <v>114</v>
      </c>
      <c r="E45" s="33" t="s">
        <v>51</v>
      </c>
      <c r="F45" s="31">
        <v>114</v>
      </c>
      <c r="G45" s="33" t="s">
        <v>51</v>
      </c>
      <c r="H45" s="34">
        <v>63</v>
      </c>
      <c r="I45" s="35">
        <v>11244</v>
      </c>
      <c r="J45" s="35">
        <v>3092</v>
      </c>
      <c r="K45" s="35">
        <v>0</v>
      </c>
      <c r="L45" s="35">
        <v>893</v>
      </c>
      <c r="M45" s="35">
        <v>15229</v>
      </c>
      <c r="N45" s="24"/>
      <c r="O45" s="34">
        <v>0</v>
      </c>
      <c r="P45" s="34">
        <v>0</v>
      </c>
      <c r="Q45" s="36">
        <v>0.18</v>
      </c>
      <c r="R45" s="36">
        <v>4.6207917835684474E-2</v>
      </c>
      <c r="S45" s="37">
        <f t="shared" si="0"/>
        <v>0</v>
      </c>
      <c r="T45" s="24"/>
      <c r="U45" s="38">
        <v>903168</v>
      </c>
      <c r="V45" s="38">
        <v>0</v>
      </c>
      <c r="W45" s="38">
        <v>0</v>
      </c>
      <c r="X45" s="38">
        <v>56259</v>
      </c>
      <c r="Y45" s="38">
        <v>959427</v>
      </c>
      <c r="Z45" s="24"/>
      <c r="AA45" s="39"/>
    </row>
    <row r="46" spans="1:27" x14ac:dyDescent="0.25">
      <c r="A46" s="31">
        <v>413</v>
      </c>
      <c r="B46" s="32">
        <v>413114117</v>
      </c>
      <c r="C46" s="33" t="s">
        <v>50</v>
      </c>
      <c r="D46" s="31">
        <v>114</v>
      </c>
      <c r="E46" s="33" t="s">
        <v>51</v>
      </c>
      <c r="F46" s="31">
        <v>117</v>
      </c>
      <c r="G46" s="33" t="s">
        <v>53</v>
      </c>
      <c r="H46" s="34">
        <v>1</v>
      </c>
      <c r="I46" s="35">
        <v>14107</v>
      </c>
      <c r="J46" s="35">
        <v>6585</v>
      </c>
      <c r="K46" s="35">
        <v>0</v>
      </c>
      <c r="L46" s="35">
        <v>893</v>
      </c>
      <c r="M46" s="35">
        <v>21585</v>
      </c>
      <c r="N46" s="24"/>
      <c r="O46" s="34">
        <v>0</v>
      </c>
      <c r="P46" s="34">
        <v>0</v>
      </c>
      <c r="Q46" s="36">
        <v>0.09</v>
      </c>
      <c r="R46" s="36">
        <v>6.8884271623990911E-2</v>
      </c>
      <c r="S46" s="37">
        <f t="shared" si="0"/>
        <v>0</v>
      </c>
      <c r="T46" s="24"/>
      <c r="U46" s="38">
        <v>20692</v>
      </c>
      <c r="V46" s="38">
        <v>0</v>
      </c>
      <c r="W46" s="38">
        <v>0</v>
      </c>
      <c r="X46" s="38">
        <v>893</v>
      </c>
      <c r="Y46" s="38">
        <v>21585</v>
      </c>
      <c r="Z46" s="24"/>
      <c r="AA46" s="39"/>
    </row>
    <row r="47" spans="1:27" x14ac:dyDescent="0.25">
      <c r="A47" s="31">
        <v>413</v>
      </c>
      <c r="B47" s="32">
        <v>413114210</v>
      </c>
      <c r="C47" s="33" t="s">
        <v>50</v>
      </c>
      <c r="D47" s="31">
        <v>114</v>
      </c>
      <c r="E47" s="33" t="s">
        <v>51</v>
      </c>
      <c r="F47" s="31">
        <v>210</v>
      </c>
      <c r="G47" s="33" t="s">
        <v>54</v>
      </c>
      <c r="H47" s="34">
        <v>1</v>
      </c>
      <c r="I47" s="35">
        <v>9555</v>
      </c>
      <c r="J47" s="35">
        <v>3246</v>
      </c>
      <c r="K47" s="35">
        <v>0</v>
      </c>
      <c r="L47" s="35">
        <v>893</v>
      </c>
      <c r="M47" s="35">
        <v>13694</v>
      </c>
      <c r="N47" s="24"/>
      <c r="O47" s="34">
        <v>0</v>
      </c>
      <c r="P47" s="34">
        <v>0</v>
      </c>
      <c r="Q47" s="36">
        <v>0.09</v>
      </c>
      <c r="R47" s="36">
        <v>6.410239842210394E-2</v>
      </c>
      <c r="S47" s="37">
        <f t="shared" si="0"/>
        <v>0</v>
      </c>
      <c r="T47" s="24"/>
      <c r="U47" s="38">
        <v>12801</v>
      </c>
      <c r="V47" s="38">
        <v>0</v>
      </c>
      <c r="W47" s="38">
        <v>0</v>
      </c>
      <c r="X47" s="38">
        <v>893</v>
      </c>
      <c r="Y47" s="38">
        <v>13694</v>
      </c>
      <c r="Z47" s="24"/>
      <c r="AA47" s="39"/>
    </row>
    <row r="48" spans="1:27" x14ac:dyDescent="0.25">
      <c r="A48" s="31">
        <v>413</v>
      </c>
      <c r="B48" s="32">
        <v>413114253</v>
      </c>
      <c r="C48" s="33" t="s">
        <v>50</v>
      </c>
      <c r="D48" s="31">
        <v>114</v>
      </c>
      <c r="E48" s="33" t="s">
        <v>51</v>
      </c>
      <c r="F48" s="31">
        <v>253</v>
      </c>
      <c r="G48" s="33" t="s">
        <v>55</v>
      </c>
      <c r="H48" s="34">
        <v>3</v>
      </c>
      <c r="I48" s="35">
        <v>10127</v>
      </c>
      <c r="J48" s="35">
        <v>19772</v>
      </c>
      <c r="K48" s="35">
        <v>0</v>
      </c>
      <c r="L48" s="35">
        <v>893</v>
      </c>
      <c r="M48" s="35">
        <v>30792</v>
      </c>
      <c r="N48" s="24"/>
      <c r="O48" s="34">
        <v>0</v>
      </c>
      <c r="P48" s="34">
        <v>0</v>
      </c>
      <c r="Q48" s="36">
        <v>0.09</v>
      </c>
      <c r="R48" s="36">
        <v>4.6222307879208877E-2</v>
      </c>
      <c r="S48" s="37">
        <f t="shared" si="0"/>
        <v>0</v>
      </c>
      <c r="T48" s="24"/>
      <c r="U48" s="38">
        <v>89697</v>
      </c>
      <c r="V48" s="38">
        <v>0</v>
      </c>
      <c r="W48" s="38">
        <v>0</v>
      </c>
      <c r="X48" s="38">
        <v>2679</v>
      </c>
      <c r="Y48" s="38">
        <v>92376</v>
      </c>
      <c r="Z48" s="24"/>
      <c r="AA48" s="39"/>
    </row>
    <row r="49" spans="1:27" x14ac:dyDescent="0.25">
      <c r="A49" s="31">
        <v>413</v>
      </c>
      <c r="B49" s="32">
        <v>413114670</v>
      </c>
      <c r="C49" s="33" t="s">
        <v>50</v>
      </c>
      <c r="D49" s="31">
        <v>114</v>
      </c>
      <c r="E49" s="33" t="s">
        <v>51</v>
      </c>
      <c r="F49" s="31">
        <v>670</v>
      </c>
      <c r="G49" s="33" t="s">
        <v>56</v>
      </c>
      <c r="H49" s="34">
        <v>31</v>
      </c>
      <c r="I49" s="35">
        <v>9466</v>
      </c>
      <c r="J49" s="35">
        <v>8538</v>
      </c>
      <c r="K49" s="35">
        <v>0</v>
      </c>
      <c r="L49" s="35">
        <v>893</v>
      </c>
      <c r="M49" s="35">
        <v>18897</v>
      </c>
      <c r="N49" s="24"/>
      <c r="O49" s="34">
        <v>0</v>
      </c>
      <c r="P49" s="34">
        <v>0</v>
      </c>
      <c r="Q49" s="36">
        <v>0.09</v>
      </c>
      <c r="R49" s="36">
        <v>9.8032235374316046E-2</v>
      </c>
      <c r="S49" s="37">
        <f t="shared" si="0"/>
        <v>-1475.1511594835465</v>
      </c>
      <c r="T49" s="24"/>
      <c r="U49" s="38">
        <v>558124</v>
      </c>
      <c r="V49" s="38">
        <v>0</v>
      </c>
      <c r="W49" s="38">
        <v>-45729.685943989942</v>
      </c>
      <c r="X49" s="38">
        <v>27683</v>
      </c>
      <c r="Y49" s="38">
        <v>540077.31405600999</v>
      </c>
      <c r="Z49" s="24"/>
      <c r="AA49" s="39"/>
    </row>
    <row r="50" spans="1:27" x14ac:dyDescent="0.25">
      <c r="A50" s="31">
        <v>413</v>
      </c>
      <c r="B50" s="32">
        <v>413114674</v>
      </c>
      <c r="C50" s="33" t="s">
        <v>50</v>
      </c>
      <c r="D50" s="31">
        <v>114</v>
      </c>
      <c r="E50" s="33" t="s">
        <v>51</v>
      </c>
      <c r="F50" s="31">
        <v>674</v>
      </c>
      <c r="G50" s="33" t="s">
        <v>57</v>
      </c>
      <c r="H50" s="34">
        <v>35</v>
      </c>
      <c r="I50" s="35">
        <v>11010</v>
      </c>
      <c r="J50" s="35">
        <v>4896</v>
      </c>
      <c r="K50" s="35">
        <v>0</v>
      </c>
      <c r="L50" s="35">
        <v>893</v>
      </c>
      <c r="M50" s="35">
        <v>16799</v>
      </c>
      <c r="N50" s="24"/>
      <c r="O50" s="34">
        <v>0</v>
      </c>
      <c r="P50" s="34">
        <v>0</v>
      </c>
      <c r="Q50" s="36">
        <v>0.09</v>
      </c>
      <c r="R50" s="36">
        <v>4.962417518504373E-2</v>
      </c>
      <c r="S50" s="37">
        <f t="shared" si="0"/>
        <v>0</v>
      </c>
      <c r="T50" s="24"/>
      <c r="U50" s="38">
        <v>556710</v>
      </c>
      <c r="V50" s="38">
        <v>0</v>
      </c>
      <c r="W50" s="38">
        <v>0</v>
      </c>
      <c r="X50" s="38">
        <v>31255</v>
      </c>
      <c r="Y50" s="38">
        <v>587965</v>
      </c>
      <c r="Z50" s="24"/>
      <c r="AA50" s="39"/>
    </row>
    <row r="51" spans="1:27" x14ac:dyDescent="0.25">
      <c r="A51" s="31">
        <v>413</v>
      </c>
      <c r="B51" s="32">
        <v>413114683</v>
      </c>
      <c r="C51" s="33" t="s">
        <v>50</v>
      </c>
      <c r="D51" s="31">
        <v>114</v>
      </c>
      <c r="E51" s="33" t="s">
        <v>51</v>
      </c>
      <c r="F51" s="31">
        <v>683</v>
      </c>
      <c r="G51" s="33" t="s">
        <v>58</v>
      </c>
      <c r="H51" s="34">
        <v>2</v>
      </c>
      <c r="I51" s="35">
        <v>9698</v>
      </c>
      <c r="J51" s="35">
        <v>6769</v>
      </c>
      <c r="K51" s="35">
        <v>0</v>
      </c>
      <c r="L51" s="35">
        <v>893</v>
      </c>
      <c r="M51" s="35">
        <v>17360</v>
      </c>
      <c r="N51" s="24"/>
      <c r="O51" s="34">
        <v>0</v>
      </c>
      <c r="P51" s="34">
        <v>0</v>
      </c>
      <c r="Q51" s="36">
        <v>0.09</v>
      </c>
      <c r="R51" s="36">
        <v>2.7554152555144276E-2</v>
      </c>
      <c r="S51" s="37">
        <f t="shared" si="0"/>
        <v>0</v>
      </c>
      <c r="T51" s="24"/>
      <c r="U51" s="38">
        <v>32934</v>
      </c>
      <c r="V51" s="38">
        <v>0</v>
      </c>
      <c r="W51" s="38">
        <v>0</v>
      </c>
      <c r="X51" s="38">
        <v>1786</v>
      </c>
      <c r="Y51" s="38">
        <v>34720</v>
      </c>
      <c r="Z51" s="24"/>
      <c r="AA51" s="39"/>
    </row>
    <row r="52" spans="1:27" x14ac:dyDescent="0.25">
      <c r="A52" s="31">
        <v>413</v>
      </c>
      <c r="B52" s="32">
        <v>413114717</v>
      </c>
      <c r="C52" s="33" t="s">
        <v>50</v>
      </c>
      <c r="D52" s="31">
        <v>114</v>
      </c>
      <c r="E52" s="33" t="s">
        <v>51</v>
      </c>
      <c r="F52" s="31">
        <v>717</v>
      </c>
      <c r="G52" s="33" t="s">
        <v>59</v>
      </c>
      <c r="H52" s="34">
        <v>52</v>
      </c>
      <c r="I52" s="35">
        <v>11338</v>
      </c>
      <c r="J52" s="35">
        <v>5395</v>
      </c>
      <c r="K52" s="35">
        <v>0</v>
      </c>
      <c r="L52" s="35">
        <v>893</v>
      </c>
      <c r="M52" s="35">
        <v>17626</v>
      </c>
      <c r="N52" s="24"/>
      <c r="O52" s="34">
        <v>0</v>
      </c>
      <c r="P52" s="34">
        <v>0</v>
      </c>
      <c r="Q52" s="36">
        <v>0.09</v>
      </c>
      <c r="R52" s="36">
        <v>6.1314886660206895E-2</v>
      </c>
      <c r="S52" s="37">
        <f t="shared" si="0"/>
        <v>0</v>
      </c>
      <c r="T52" s="24"/>
      <c r="U52" s="38">
        <v>870116</v>
      </c>
      <c r="V52" s="38">
        <v>0</v>
      </c>
      <c r="W52" s="38">
        <v>0</v>
      </c>
      <c r="X52" s="38">
        <v>46436</v>
      </c>
      <c r="Y52" s="38">
        <v>916552</v>
      </c>
      <c r="Z52" s="24"/>
      <c r="AA52" s="39"/>
    </row>
    <row r="53" spans="1:27" x14ac:dyDescent="0.25">
      <c r="A53" s="31">
        <v>413</v>
      </c>
      <c r="B53" s="32">
        <v>413114720</v>
      </c>
      <c r="C53" s="33" t="s">
        <v>50</v>
      </c>
      <c r="D53" s="31">
        <v>114</v>
      </c>
      <c r="E53" s="33" t="s">
        <v>51</v>
      </c>
      <c r="F53" s="31">
        <v>720</v>
      </c>
      <c r="G53" s="33" t="s">
        <v>60</v>
      </c>
      <c r="H53" s="34">
        <v>1</v>
      </c>
      <c r="I53" s="35">
        <v>10127</v>
      </c>
      <c r="J53" s="35">
        <v>2185</v>
      </c>
      <c r="K53" s="35">
        <v>0</v>
      </c>
      <c r="L53" s="35">
        <v>893</v>
      </c>
      <c r="M53" s="35">
        <v>13205</v>
      </c>
      <c r="N53" s="24"/>
      <c r="O53" s="34">
        <v>0</v>
      </c>
      <c r="P53" s="34">
        <v>0</v>
      </c>
      <c r="Q53" s="36">
        <v>0.09</v>
      </c>
      <c r="R53" s="36">
        <v>9.1990223938049082E-3</v>
      </c>
      <c r="S53" s="37">
        <f t="shared" si="0"/>
        <v>0</v>
      </c>
      <c r="T53" s="24"/>
      <c r="U53" s="38">
        <v>12312</v>
      </c>
      <c r="V53" s="38">
        <v>0</v>
      </c>
      <c r="W53" s="38">
        <v>0</v>
      </c>
      <c r="X53" s="38">
        <v>893</v>
      </c>
      <c r="Y53" s="38">
        <v>13205</v>
      </c>
      <c r="Z53" s="24"/>
      <c r="AA53" s="39"/>
    </row>
    <row r="54" spans="1:27" x14ac:dyDescent="0.25">
      <c r="A54" s="31">
        <v>413</v>
      </c>
      <c r="B54" s="32">
        <v>413114750</v>
      </c>
      <c r="C54" s="33" t="s">
        <v>50</v>
      </c>
      <c r="D54" s="31">
        <v>114</v>
      </c>
      <c r="E54" s="33" t="s">
        <v>51</v>
      </c>
      <c r="F54" s="31">
        <v>750</v>
      </c>
      <c r="G54" s="33" t="s">
        <v>61</v>
      </c>
      <c r="H54" s="34">
        <v>22</v>
      </c>
      <c r="I54" s="35">
        <v>10714</v>
      </c>
      <c r="J54" s="35">
        <v>7792</v>
      </c>
      <c r="K54" s="35">
        <v>0</v>
      </c>
      <c r="L54" s="35">
        <v>893</v>
      </c>
      <c r="M54" s="35">
        <v>19399</v>
      </c>
      <c r="N54" s="24"/>
      <c r="O54" s="34">
        <v>0</v>
      </c>
      <c r="P54" s="34">
        <v>0</v>
      </c>
      <c r="Q54" s="36">
        <v>0.09</v>
      </c>
      <c r="R54" s="36">
        <v>2.8684147191724959E-2</v>
      </c>
      <c r="S54" s="37">
        <f t="shared" si="0"/>
        <v>0</v>
      </c>
      <c r="T54" s="24"/>
      <c r="U54" s="38">
        <v>407132</v>
      </c>
      <c r="V54" s="38">
        <v>0</v>
      </c>
      <c r="W54" s="38">
        <v>0</v>
      </c>
      <c r="X54" s="38">
        <v>19646</v>
      </c>
      <c r="Y54" s="38">
        <v>426778</v>
      </c>
      <c r="Z54" s="24"/>
      <c r="AA54" s="39"/>
    </row>
    <row r="55" spans="1:27" x14ac:dyDescent="0.25">
      <c r="A55" s="31">
        <v>413</v>
      </c>
      <c r="B55" s="32">
        <v>413114755</v>
      </c>
      <c r="C55" s="33" t="s">
        <v>50</v>
      </c>
      <c r="D55" s="31">
        <v>114</v>
      </c>
      <c r="E55" s="33" t="s">
        <v>51</v>
      </c>
      <c r="F55" s="31">
        <v>755</v>
      </c>
      <c r="G55" s="33" t="s">
        <v>62</v>
      </c>
      <c r="H55" s="34">
        <v>6</v>
      </c>
      <c r="I55" s="35">
        <v>11570</v>
      </c>
      <c r="J55" s="35">
        <v>4992</v>
      </c>
      <c r="K55" s="35">
        <v>0</v>
      </c>
      <c r="L55" s="35">
        <v>893</v>
      </c>
      <c r="M55" s="35">
        <v>17455</v>
      </c>
      <c r="N55" s="24"/>
      <c r="O55" s="34">
        <v>0</v>
      </c>
      <c r="P55" s="34">
        <v>0</v>
      </c>
      <c r="Q55" s="36">
        <v>0.09</v>
      </c>
      <c r="R55" s="36">
        <v>1.3353202021532744E-2</v>
      </c>
      <c r="S55" s="37">
        <f t="shared" si="0"/>
        <v>0</v>
      </c>
      <c r="T55" s="24"/>
      <c r="U55" s="38">
        <v>99372</v>
      </c>
      <c r="V55" s="38">
        <v>0</v>
      </c>
      <c r="W55" s="38">
        <v>0</v>
      </c>
      <c r="X55" s="38">
        <v>5358</v>
      </c>
      <c r="Y55" s="38">
        <v>104730</v>
      </c>
      <c r="Z55" s="24"/>
      <c r="AA55" s="39"/>
    </row>
    <row r="56" spans="1:27" x14ac:dyDescent="0.25">
      <c r="A56" s="31">
        <v>414</v>
      </c>
      <c r="B56" s="32">
        <v>414603063</v>
      </c>
      <c r="C56" s="33" t="s">
        <v>63</v>
      </c>
      <c r="D56" s="31">
        <v>603</v>
      </c>
      <c r="E56" s="33" t="s">
        <v>64</v>
      </c>
      <c r="F56" s="31">
        <v>63</v>
      </c>
      <c r="G56" s="33" t="s">
        <v>65</v>
      </c>
      <c r="H56" s="34">
        <v>5</v>
      </c>
      <c r="I56" s="35">
        <v>8840</v>
      </c>
      <c r="J56" s="35">
        <v>3564</v>
      </c>
      <c r="K56" s="35">
        <v>0</v>
      </c>
      <c r="L56" s="35">
        <v>893</v>
      </c>
      <c r="M56" s="35">
        <v>13297</v>
      </c>
      <c r="N56" s="24"/>
      <c r="O56" s="34">
        <v>0</v>
      </c>
      <c r="P56" s="34">
        <v>0</v>
      </c>
      <c r="Q56" s="36">
        <v>0.18</v>
      </c>
      <c r="R56" s="36">
        <v>2.3006786693741021E-2</v>
      </c>
      <c r="S56" s="37">
        <f t="shared" si="0"/>
        <v>0</v>
      </c>
      <c r="T56" s="24"/>
      <c r="U56" s="38">
        <v>62020</v>
      </c>
      <c r="V56" s="38">
        <v>0</v>
      </c>
      <c r="W56" s="38">
        <v>0</v>
      </c>
      <c r="X56" s="38">
        <v>4465</v>
      </c>
      <c r="Y56" s="38">
        <v>66485</v>
      </c>
      <c r="Z56" s="24"/>
      <c r="AA56" s="39"/>
    </row>
    <row r="57" spans="1:27" x14ac:dyDescent="0.25">
      <c r="A57" s="31">
        <v>414</v>
      </c>
      <c r="B57" s="32">
        <v>414603209</v>
      </c>
      <c r="C57" s="33" t="s">
        <v>63</v>
      </c>
      <c r="D57" s="31">
        <v>603</v>
      </c>
      <c r="E57" s="33" t="s">
        <v>64</v>
      </c>
      <c r="F57" s="31">
        <v>209</v>
      </c>
      <c r="G57" s="33" t="s">
        <v>66</v>
      </c>
      <c r="H57" s="34">
        <v>62</v>
      </c>
      <c r="I57" s="35">
        <v>11468</v>
      </c>
      <c r="J57" s="35">
        <v>2209</v>
      </c>
      <c r="K57" s="35">
        <v>0</v>
      </c>
      <c r="L57" s="35">
        <v>893</v>
      </c>
      <c r="M57" s="35">
        <v>14570</v>
      </c>
      <c r="N57" s="24"/>
      <c r="O57" s="34">
        <v>0</v>
      </c>
      <c r="P57" s="34">
        <v>0</v>
      </c>
      <c r="Q57" s="36">
        <v>0.18</v>
      </c>
      <c r="R57" s="36">
        <v>4.0567955077755208E-2</v>
      </c>
      <c r="S57" s="37">
        <f t="shared" si="0"/>
        <v>0</v>
      </c>
      <c r="T57" s="24"/>
      <c r="U57" s="38">
        <v>847974</v>
      </c>
      <c r="V57" s="38">
        <v>0</v>
      </c>
      <c r="W57" s="38">
        <v>0</v>
      </c>
      <c r="X57" s="38">
        <v>55366</v>
      </c>
      <c r="Y57" s="38">
        <v>903340</v>
      </c>
      <c r="Z57" s="24"/>
      <c r="AA57" s="39"/>
    </row>
    <row r="58" spans="1:27" x14ac:dyDescent="0.25">
      <c r="A58" s="31">
        <v>414</v>
      </c>
      <c r="B58" s="32">
        <v>414603236</v>
      </c>
      <c r="C58" s="33" t="s">
        <v>63</v>
      </c>
      <c r="D58" s="31">
        <v>603</v>
      </c>
      <c r="E58" s="33" t="s">
        <v>64</v>
      </c>
      <c r="F58" s="31">
        <v>236</v>
      </c>
      <c r="G58" s="33" t="s">
        <v>67</v>
      </c>
      <c r="H58" s="34">
        <v>166</v>
      </c>
      <c r="I58" s="35">
        <v>11266</v>
      </c>
      <c r="J58" s="35">
        <v>2442</v>
      </c>
      <c r="K58" s="35">
        <v>0</v>
      </c>
      <c r="L58" s="35">
        <v>893</v>
      </c>
      <c r="M58" s="35">
        <v>14601</v>
      </c>
      <c r="N58" s="24"/>
      <c r="O58" s="34">
        <v>0</v>
      </c>
      <c r="P58" s="34">
        <v>0</v>
      </c>
      <c r="Q58" s="36">
        <v>0.18</v>
      </c>
      <c r="R58" s="36">
        <v>2.6076884435672167E-2</v>
      </c>
      <c r="S58" s="37">
        <f t="shared" si="0"/>
        <v>0</v>
      </c>
      <c r="T58" s="24"/>
      <c r="U58" s="38">
        <v>2275528</v>
      </c>
      <c r="V58" s="38">
        <v>0</v>
      </c>
      <c r="W58" s="38">
        <v>0</v>
      </c>
      <c r="X58" s="38">
        <v>148238</v>
      </c>
      <c r="Y58" s="38">
        <v>2423766</v>
      </c>
      <c r="Z58" s="24"/>
      <c r="AA58" s="39"/>
    </row>
    <row r="59" spans="1:27" x14ac:dyDescent="0.25">
      <c r="A59" s="31">
        <v>414</v>
      </c>
      <c r="B59" s="32">
        <v>414603263</v>
      </c>
      <c r="C59" s="33" t="s">
        <v>63</v>
      </c>
      <c r="D59" s="31">
        <v>603</v>
      </c>
      <c r="E59" s="33" t="s">
        <v>64</v>
      </c>
      <c r="F59" s="31">
        <v>263</v>
      </c>
      <c r="G59" s="33" t="s">
        <v>69</v>
      </c>
      <c r="H59" s="34">
        <v>5</v>
      </c>
      <c r="I59" s="35">
        <v>10188</v>
      </c>
      <c r="J59" s="35">
        <v>5049</v>
      </c>
      <c r="K59" s="35">
        <v>0</v>
      </c>
      <c r="L59" s="35">
        <v>893</v>
      </c>
      <c r="M59" s="35">
        <v>16130</v>
      </c>
      <c r="N59" s="24"/>
      <c r="O59" s="34">
        <v>0</v>
      </c>
      <c r="P59" s="34">
        <v>0</v>
      </c>
      <c r="Q59" s="36">
        <v>0.09</v>
      </c>
      <c r="R59" s="36">
        <v>7.7426849234878206E-2</v>
      </c>
      <c r="S59" s="37">
        <f t="shared" si="0"/>
        <v>0</v>
      </c>
      <c r="T59" s="24"/>
      <c r="U59" s="38">
        <v>76185</v>
      </c>
      <c r="V59" s="38">
        <v>0</v>
      </c>
      <c r="W59" s="38">
        <v>0</v>
      </c>
      <c r="X59" s="38">
        <v>4465</v>
      </c>
      <c r="Y59" s="38">
        <v>80650</v>
      </c>
      <c r="Z59" s="24"/>
      <c r="AA59" s="39"/>
    </row>
    <row r="60" spans="1:27" x14ac:dyDescent="0.25">
      <c r="A60" s="31">
        <v>414</v>
      </c>
      <c r="B60" s="32">
        <v>414603603</v>
      </c>
      <c r="C60" s="33" t="s">
        <v>63</v>
      </c>
      <c r="D60" s="31">
        <v>603</v>
      </c>
      <c r="E60" s="33" t="s">
        <v>64</v>
      </c>
      <c r="F60" s="31">
        <v>603</v>
      </c>
      <c r="G60" s="33" t="s">
        <v>64</v>
      </c>
      <c r="H60" s="34">
        <v>83</v>
      </c>
      <c r="I60" s="35">
        <v>10729</v>
      </c>
      <c r="J60" s="35">
        <v>1729</v>
      </c>
      <c r="K60" s="35">
        <v>0</v>
      </c>
      <c r="L60" s="35">
        <v>893</v>
      </c>
      <c r="M60" s="35">
        <v>13351</v>
      </c>
      <c r="N60" s="24"/>
      <c r="O60" s="34">
        <v>0</v>
      </c>
      <c r="P60" s="34">
        <v>0</v>
      </c>
      <c r="Q60" s="36">
        <v>0.18</v>
      </c>
      <c r="R60" s="36">
        <v>5.7560535160994748E-2</v>
      </c>
      <c r="S60" s="37">
        <f t="shared" si="0"/>
        <v>0</v>
      </c>
      <c r="T60" s="24"/>
      <c r="U60" s="38">
        <v>1034014</v>
      </c>
      <c r="V60" s="38">
        <v>0</v>
      </c>
      <c r="W60" s="38">
        <v>0</v>
      </c>
      <c r="X60" s="38">
        <v>74119</v>
      </c>
      <c r="Y60" s="38">
        <v>1108133</v>
      </c>
      <c r="Z60" s="24"/>
      <c r="AA60" s="39"/>
    </row>
    <row r="61" spans="1:27" x14ac:dyDescent="0.25">
      <c r="A61" s="31">
        <v>414</v>
      </c>
      <c r="B61" s="32">
        <v>414603635</v>
      </c>
      <c r="C61" s="33" t="s">
        <v>63</v>
      </c>
      <c r="D61" s="31">
        <v>603</v>
      </c>
      <c r="E61" s="33" t="s">
        <v>64</v>
      </c>
      <c r="F61" s="31">
        <v>635</v>
      </c>
      <c r="G61" s="33" t="s">
        <v>70</v>
      </c>
      <c r="H61" s="34">
        <v>23</v>
      </c>
      <c r="I61" s="35">
        <v>10399</v>
      </c>
      <c r="J61" s="35">
        <v>5359</v>
      </c>
      <c r="K61" s="35">
        <v>0</v>
      </c>
      <c r="L61" s="35">
        <v>893</v>
      </c>
      <c r="M61" s="35">
        <v>16651</v>
      </c>
      <c r="N61" s="24"/>
      <c r="O61" s="34">
        <v>0</v>
      </c>
      <c r="P61" s="34">
        <v>0</v>
      </c>
      <c r="Q61" s="36">
        <v>0.09</v>
      </c>
      <c r="R61" s="36">
        <v>1.4539723075321732E-2</v>
      </c>
      <c r="S61" s="37">
        <f t="shared" si="0"/>
        <v>0</v>
      </c>
      <c r="T61" s="24"/>
      <c r="U61" s="38">
        <v>362434</v>
      </c>
      <c r="V61" s="38">
        <v>0</v>
      </c>
      <c r="W61" s="38">
        <v>0</v>
      </c>
      <c r="X61" s="38">
        <v>20539</v>
      </c>
      <c r="Y61" s="38">
        <v>382973</v>
      </c>
      <c r="Z61" s="24"/>
      <c r="AA61" s="39"/>
    </row>
    <row r="62" spans="1:27" x14ac:dyDescent="0.25">
      <c r="A62" s="31">
        <v>414</v>
      </c>
      <c r="B62" s="32">
        <v>414603715</v>
      </c>
      <c r="C62" s="33" t="s">
        <v>63</v>
      </c>
      <c r="D62" s="31">
        <v>603</v>
      </c>
      <c r="E62" s="33" t="s">
        <v>64</v>
      </c>
      <c r="F62" s="31">
        <v>715</v>
      </c>
      <c r="G62" s="33" t="s">
        <v>71</v>
      </c>
      <c r="H62" s="34">
        <v>18</v>
      </c>
      <c r="I62" s="35">
        <v>10192</v>
      </c>
      <c r="J62" s="35">
        <v>8173</v>
      </c>
      <c r="K62" s="35">
        <v>0</v>
      </c>
      <c r="L62" s="35">
        <v>893</v>
      </c>
      <c r="M62" s="35">
        <v>19258</v>
      </c>
      <c r="N62" s="24"/>
      <c r="O62" s="34">
        <v>0</v>
      </c>
      <c r="P62" s="34">
        <v>0</v>
      </c>
      <c r="Q62" s="36">
        <v>0.09</v>
      </c>
      <c r="R62" s="36">
        <v>2.7779056959125619E-2</v>
      </c>
      <c r="S62" s="37">
        <f t="shared" si="0"/>
        <v>0</v>
      </c>
      <c r="T62" s="24"/>
      <c r="U62" s="38">
        <v>330570</v>
      </c>
      <c r="V62" s="38">
        <v>0</v>
      </c>
      <c r="W62" s="38">
        <v>0</v>
      </c>
      <c r="X62" s="38">
        <v>16074</v>
      </c>
      <c r="Y62" s="38">
        <v>346644</v>
      </c>
      <c r="Z62" s="24"/>
      <c r="AA62" s="39"/>
    </row>
    <row r="63" spans="1:27" x14ac:dyDescent="0.25">
      <c r="A63" s="31">
        <v>416</v>
      </c>
      <c r="B63" s="32">
        <v>416035035</v>
      </c>
      <c r="C63" s="33" t="s">
        <v>72</v>
      </c>
      <c r="D63" s="31">
        <v>35</v>
      </c>
      <c r="E63" s="33" t="s">
        <v>22</v>
      </c>
      <c r="F63" s="31">
        <v>35</v>
      </c>
      <c r="G63" s="33" t="s">
        <v>22</v>
      </c>
      <c r="H63" s="34">
        <v>537</v>
      </c>
      <c r="I63" s="35">
        <v>12565</v>
      </c>
      <c r="J63" s="35">
        <v>4411</v>
      </c>
      <c r="K63" s="35">
        <v>113.07448789571694</v>
      </c>
      <c r="L63" s="35">
        <v>893</v>
      </c>
      <c r="M63" s="35">
        <v>17982.074487895716</v>
      </c>
      <c r="N63" s="24"/>
      <c r="O63" s="34">
        <v>0</v>
      </c>
      <c r="P63" s="34">
        <v>0</v>
      </c>
      <c r="Q63" s="36">
        <v>0.18</v>
      </c>
      <c r="R63" s="36">
        <v>0.1582084907439498</v>
      </c>
      <c r="S63" s="37">
        <f t="shared" si="0"/>
        <v>0</v>
      </c>
      <c r="T63" s="24"/>
      <c r="U63" s="38">
        <v>9116112</v>
      </c>
      <c r="V63" s="38">
        <v>60721</v>
      </c>
      <c r="W63" s="38">
        <v>0</v>
      </c>
      <c r="X63" s="38">
        <v>479541</v>
      </c>
      <c r="Y63" s="38">
        <v>9656374</v>
      </c>
      <c r="Z63" s="24"/>
      <c r="AA63" s="39"/>
    </row>
    <row r="64" spans="1:27" x14ac:dyDescent="0.25">
      <c r="A64" s="31">
        <v>416</v>
      </c>
      <c r="B64" s="32">
        <v>416035044</v>
      </c>
      <c r="C64" s="33" t="s">
        <v>72</v>
      </c>
      <c r="D64" s="31">
        <v>35</v>
      </c>
      <c r="E64" s="33" t="s">
        <v>22</v>
      </c>
      <c r="F64" s="31">
        <v>44</v>
      </c>
      <c r="G64" s="33" t="s">
        <v>35</v>
      </c>
      <c r="H64" s="34">
        <v>4</v>
      </c>
      <c r="I64" s="35">
        <v>11995</v>
      </c>
      <c r="J64" s="35">
        <v>279</v>
      </c>
      <c r="K64" s="35">
        <v>0</v>
      </c>
      <c r="L64" s="35">
        <v>893</v>
      </c>
      <c r="M64" s="35">
        <v>13167</v>
      </c>
      <c r="N64" s="24"/>
      <c r="O64" s="34">
        <v>0</v>
      </c>
      <c r="P64" s="34">
        <v>0</v>
      </c>
      <c r="Q64" s="36">
        <v>0.09</v>
      </c>
      <c r="R64" s="36">
        <v>5.5522851392677805E-2</v>
      </c>
      <c r="S64" s="37">
        <f t="shared" si="0"/>
        <v>0</v>
      </c>
      <c r="T64" s="24"/>
      <c r="U64" s="38">
        <v>49096</v>
      </c>
      <c r="V64" s="38">
        <v>0</v>
      </c>
      <c r="W64" s="38">
        <v>0</v>
      </c>
      <c r="X64" s="38">
        <v>3572</v>
      </c>
      <c r="Y64" s="38">
        <v>52668</v>
      </c>
      <c r="Z64" s="24"/>
      <c r="AA64" s="39"/>
    </row>
    <row r="65" spans="1:27" x14ac:dyDescent="0.25">
      <c r="A65" s="31">
        <v>416</v>
      </c>
      <c r="B65" s="32">
        <v>416035073</v>
      </c>
      <c r="C65" s="33" t="s">
        <v>72</v>
      </c>
      <c r="D65" s="31">
        <v>35</v>
      </c>
      <c r="E65" s="33" t="s">
        <v>22</v>
      </c>
      <c r="F65" s="31">
        <v>73</v>
      </c>
      <c r="G65" s="33" t="s">
        <v>37</v>
      </c>
      <c r="H65" s="34">
        <v>1</v>
      </c>
      <c r="I65" s="35">
        <v>10780</v>
      </c>
      <c r="J65" s="35">
        <v>8388</v>
      </c>
      <c r="K65" s="35">
        <v>0</v>
      </c>
      <c r="L65" s="35">
        <v>893</v>
      </c>
      <c r="M65" s="35">
        <v>20061</v>
      </c>
      <c r="N65" s="24"/>
      <c r="O65" s="34">
        <v>0</v>
      </c>
      <c r="P65" s="34">
        <v>0</v>
      </c>
      <c r="Q65" s="36">
        <v>0.09</v>
      </c>
      <c r="R65" s="36">
        <v>5.5269306272486482E-3</v>
      </c>
      <c r="S65" s="37">
        <f t="shared" si="0"/>
        <v>0</v>
      </c>
      <c r="T65" s="24"/>
      <c r="U65" s="38">
        <v>19168</v>
      </c>
      <c r="V65" s="38">
        <v>0</v>
      </c>
      <c r="W65" s="38">
        <v>0</v>
      </c>
      <c r="X65" s="38">
        <v>893</v>
      </c>
      <c r="Y65" s="38">
        <v>20061</v>
      </c>
      <c r="Z65" s="24"/>
      <c r="AA65" s="39"/>
    </row>
    <row r="66" spans="1:27" x14ac:dyDescent="0.25">
      <c r="A66" s="31">
        <v>416</v>
      </c>
      <c r="B66" s="32">
        <v>416035244</v>
      </c>
      <c r="C66" s="33" t="s">
        <v>72</v>
      </c>
      <c r="D66" s="31">
        <v>35</v>
      </c>
      <c r="E66" s="33" t="s">
        <v>22</v>
      </c>
      <c r="F66" s="31">
        <v>244</v>
      </c>
      <c r="G66" s="33" t="s">
        <v>43</v>
      </c>
      <c r="H66" s="34">
        <v>6</v>
      </c>
      <c r="I66" s="35">
        <v>11968</v>
      </c>
      <c r="J66" s="35">
        <v>4845</v>
      </c>
      <c r="K66" s="35">
        <v>0</v>
      </c>
      <c r="L66" s="35">
        <v>893</v>
      </c>
      <c r="M66" s="35">
        <v>17706</v>
      </c>
      <c r="N66" s="24"/>
      <c r="O66" s="34">
        <v>0</v>
      </c>
      <c r="P66" s="34">
        <v>0</v>
      </c>
      <c r="Q66" s="36">
        <v>0.18</v>
      </c>
      <c r="R66" s="36">
        <v>0.10491002846208129</v>
      </c>
      <c r="S66" s="37">
        <f t="shared" si="0"/>
        <v>0</v>
      </c>
      <c r="T66" s="24"/>
      <c r="U66" s="38">
        <v>100878</v>
      </c>
      <c r="V66" s="38">
        <v>0</v>
      </c>
      <c r="W66" s="38">
        <v>0</v>
      </c>
      <c r="X66" s="38">
        <v>5358</v>
      </c>
      <c r="Y66" s="38">
        <v>106236</v>
      </c>
      <c r="Z66" s="24"/>
      <c r="AA66" s="39"/>
    </row>
    <row r="67" spans="1:27" x14ac:dyDescent="0.25">
      <c r="A67" s="31">
        <v>416</v>
      </c>
      <c r="B67" s="32">
        <v>416035285</v>
      </c>
      <c r="C67" s="33" t="s">
        <v>72</v>
      </c>
      <c r="D67" s="31">
        <v>35</v>
      </c>
      <c r="E67" s="33" t="s">
        <v>22</v>
      </c>
      <c r="F67" s="31">
        <v>285</v>
      </c>
      <c r="G67" s="33" t="s">
        <v>44</v>
      </c>
      <c r="H67" s="34">
        <v>3</v>
      </c>
      <c r="I67" s="35">
        <v>10780</v>
      </c>
      <c r="J67" s="35">
        <v>3302</v>
      </c>
      <c r="K67" s="35">
        <v>0</v>
      </c>
      <c r="L67" s="35">
        <v>893</v>
      </c>
      <c r="M67" s="35">
        <v>14975</v>
      </c>
      <c r="N67" s="24"/>
      <c r="O67" s="34">
        <v>0</v>
      </c>
      <c r="P67" s="34">
        <v>0</v>
      </c>
      <c r="Q67" s="36">
        <v>0.09</v>
      </c>
      <c r="R67" s="36">
        <v>4.0935904686526546E-2</v>
      </c>
      <c r="S67" s="37">
        <f t="shared" si="0"/>
        <v>0</v>
      </c>
      <c r="T67" s="24"/>
      <c r="U67" s="38">
        <v>42246</v>
      </c>
      <c r="V67" s="38">
        <v>0</v>
      </c>
      <c r="W67" s="38">
        <v>0</v>
      </c>
      <c r="X67" s="38">
        <v>2679</v>
      </c>
      <c r="Y67" s="38">
        <v>44925</v>
      </c>
      <c r="Z67" s="24"/>
      <c r="AA67" s="39"/>
    </row>
    <row r="68" spans="1:27" x14ac:dyDescent="0.25">
      <c r="A68" s="31">
        <v>416</v>
      </c>
      <c r="B68" s="32">
        <v>416035305</v>
      </c>
      <c r="C68" s="33" t="s">
        <v>72</v>
      </c>
      <c r="D68" s="31">
        <v>35</v>
      </c>
      <c r="E68" s="33" t="s">
        <v>22</v>
      </c>
      <c r="F68" s="31">
        <v>305</v>
      </c>
      <c r="G68" s="33" t="s">
        <v>75</v>
      </c>
      <c r="H68" s="34">
        <v>2</v>
      </c>
      <c r="I68" s="35">
        <v>14127</v>
      </c>
      <c r="J68" s="35">
        <v>4608</v>
      </c>
      <c r="K68" s="35">
        <v>0</v>
      </c>
      <c r="L68" s="35">
        <v>893</v>
      </c>
      <c r="M68" s="35">
        <v>19628</v>
      </c>
      <c r="N68" s="24"/>
      <c r="O68" s="34">
        <v>0</v>
      </c>
      <c r="P68" s="34">
        <v>0</v>
      </c>
      <c r="Q68" s="36">
        <v>0.09</v>
      </c>
      <c r="R68" s="36">
        <v>1.7308482927189065E-2</v>
      </c>
      <c r="S68" s="37">
        <f t="shared" si="0"/>
        <v>0</v>
      </c>
      <c r="T68" s="24"/>
      <c r="U68" s="38">
        <v>37470</v>
      </c>
      <c r="V68" s="38">
        <v>0</v>
      </c>
      <c r="W68" s="38">
        <v>0</v>
      </c>
      <c r="X68" s="38">
        <v>1786</v>
      </c>
      <c r="Y68" s="38">
        <v>39256</v>
      </c>
      <c r="Z68" s="24"/>
      <c r="AA68" s="39"/>
    </row>
    <row r="69" spans="1:27" x14ac:dyDescent="0.25">
      <c r="A69" s="31">
        <v>416</v>
      </c>
      <c r="B69" s="32">
        <v>416035307</v>
      </c>
      <c r="C69" s="33" t="s">
        <v>72</v>
      </c>
      <c r="D69" s="31">
        <v>35</v>
      </c>
      <c r="E69" s="33" t="s">
        <v>22</v>
      </c>
      <c r="F69" s="31">
        <v>307</v>
      </c>
      <c r="G69" s="33" t="s">
        <v>76</v>
      </c>
      <c r="H69" s="34">
        <v>1</v>
      </c>
      <c r="I69" s="35">
        <v>10780</v>
      </c>
      <c r="J69" s="35">
        <v>4129</v>
      </c>
      <c r="K69" s="35">
        <v>0</v>
      </c>
      <c r="L69" s="35">
        <v>893</v>
      </c>
      <c r="M69" s="35">
        <v>15802</v>
      </c>
      <c r="N69" s="24"/>
      <c r="O69" s="34">
        <v>0</v>
      </c>
      <c r="P69" s="34">
        <v>0</v>
      </c>
      <c r="Q69" s="36">
        <v>0.09</v>
      </c>
      <c r="R69" s="36">
        <v>1.0355085778056217E-2</v>
      </c>
      <c r="S69" s="37">
        <f t="shared" si="0"/>
        <v>0</v>
      </c>
      <c r="T69" s="24"/>
      <c r="U69" s="38">
        <v>14909</v>
      </c>
      <c r="V69" s="38">
        <v>0</v>
      </c>
      <c r="W69" s="38">
        <v>0</v>
      </c>
      <c r="X69" s="38">
        <v>893</v>
      </c>
      <c r="Y69" s="38">
        <v>15802</v>
      </c>
      <c r="Z69" s="24"/>
      <c r="AA69" s="39"/>
    </row>
    <row r="70" spans="1:27" x14ac:dyDescent="0.25">
      <c r="A70" s="31">
        <v>417</v>
      </c>
      <c r="B70" s="32">
        <v>417035035</v>
      </c>
      <c r="C70" s="33" t="s">
        <v>78</v>
      </c>
      <c r="D70" s="31">
        <v>35</v>
      </c>
      <c r="E70" s="33" t="s">
        <v>22</v>
      </c>
      <c r="F70" s="31">
        <v>35</v>
      </c>
      <c r="G70" s="33" t="s">
        <v>22</v>
      </c>
      <c r="H70" s="34">
        <v>321</v>
      </c>
      <c r="I70" s="35">
        <v>12463</v>
      </c>
      <c r="J70" s="35">
        <v>4375</v>
      </c>
      <c r="K70" s="35">
        <v>0</v>
      </c>
      <c r="L70" s="35">
        <v>893</v>
      </c>
      <c r="M70" s="35">
        <v>17731</v>
      </c>
      <c r="N70" s="24"/>
      <c r="O70" s="34">
        <v>0</v>
      </c>
      <c r="P70" s="34">
        <v>0</v>
      </c>
      <c r="Q70" s="36">
        <v>0.18</v>
      </c>
      <c r="R70" s="36">
        <v>0.1582084907439498</v>
      </c>
      <c r="S70" s="37">
        <f t="shared" si="0"/>
        <v>0</v>
      </c>
      <c r="T70" s="24"/>
      <c r="U70" s="38">
        <v>5404998</v>
      </c>
      <c r="V70" s="38">
        <v>0</v>
      </c>
      <c r="W70" s="38">
        <v>0</v>
      </c>
      <c r="X70" s="38">
        <v>286653</v>
      </c>
      <c r="Y70" s="38">
        <v>5691651</v>
      </c>
      <c r="Z70" s="24"/>
      <c r="AA70" s="39"/>
    </row>
    <row r="71" spans="1:27" x14ac:dyDescent="0.25">
      <c r="A71" s="31">
        <v>417</v>
      </c>
      <c r="B71" s="32">
        <v>417035100</v>
      </c>
      <c r="C71" s="33" t="s">
        <v>78</v>
      </c>
      <c r="D71" s="31">
        <v>35</v>
      </c>
      <c r="E71" s="33" t="s">
        <v>22</v>
      </c>
      <c r="F71" s="31">
        <v>100</v>
      </c>
      <c r="G71" s="33" t="s">
        <v>79</v>
      </c>
      <c r="H71" s="34">
        <v>3</v>
      </c>
      <c r="I71" s="35">
        <v>13559</v>
      </c>
      <c r="J71" s="35">
        <v>6968</v>
      </c>
      <c r="K71" s="35">
        <v>0</v>
      </c>
      <c r="L71" s="35">
        <v>893</v>
      </c>
      <c r="M71" s="35">
        <v>21420</v>
      </c>
      <c r="N71" s="24"/>
      <c r="O71" s="34">
        <v>0</v>
      </c>
      <c r="P71" s="34">
        <v>0</v>
      </c>
      <c r="Q71" s="36">
        <v>0.09</v>
      </c>
      <c r="R71" s="36">
        <v>3.2776584370293738E-2</v>
      </c>
      <c r="S71" s="37">
        <f t="shared" si="0"/>
        <v>0</v>
      </c>
      <c r="T71" s="24"/>
      <c r="U71" s="38">
        <v>61581</v>
      </c>
      <c r="V71" s="38">
        <v>0</v>
      </c>
      <c r="W71" s="38">
        <v>0</v>
      </c>
      <c r="X71" s="38">
        <v>2679</v>
      </c>
      <c r="Y71" s="38">
        <v>64260</v>
      </c>
      <c r="Z71" s="24"/>
      <c r="AA71" s="39"/>
    </row>
    <row r="72" spans="1:27" x14ac:dyDescent="0.25">
      <c r="A72" s="31">
        <v>417</v>
      </c>
      <c r="B72" s="32">
        <v>417035133</v>
      </c>
      <c r="C72" s="33" t="s">
        <v>78</v>
      </c>
      <c r="D72" s="31">
        <v>35</v>
      </c>
      <c r="E72" s="33" t="s">
        <v>22</v>
      </c>
      <c r="F72" s="31">
        <v>133</v>
      </c>
      <c r="G72" s="33" t="s">
        <v>73</v>
      </c>
      <c r="H72" s="34">
        <v>2</v>
      </c>
      <c r="I72" s="35">
        <v>9311</v>
      </c>
      <c r="J72" s="35">
        <v>2917</v>
      </c>
      <c r="K72" s="35">
        <v>0</v>
      </c>
      <c r="L72" s="35">
        <v>893</v>
      </c>
      <c r="M72" s="35">
        <v>13121</v>
      </c>
      <c r="N72" s="24"/>
      <c r="O72" s="34">
        <v>0</v>
      </c>
      <c r="P72" s="34">
        <v>0</v>
      </c>
      <c r="Q72" s="36">
        <v>0.09</v>
      </c>
      <c r="R72" s="36">
        <v>2.9992689029297782E-2</v>
      </c>
      <c r="S72" s="37">
        <f t="shared" si="0"/>
        <v>0</v>
      </c>
      <c r="T72" s="24"/>
      <c r="U72" s="38">
        <v>24456</v>
      </c>
      <c r="V72" s="38">
        <v>0</v>
      </c>
      <c r="W72" s="38">
        <v>0</v>
      </c>
      <c r="X72" s="38">
        <v>1786</v>
      </c>
      <c r="Y72" s="38">
        <v>26242</v>
      </c>
      <c r="Z72" s="24"/>
      <c r="AA72" s="39"/>
    </row>
    <row r="73" spans="1:27" x14ac:dyDescent="0.25">
      <c r="A73" s="31">
        <v>417</v>
      </c>
      <c r="B73" s="32">
        <v>417035211</v>
      </c>
      <c r="C73" s="33" t="s">
        <v>78</v>
      </c>
      <c r="D73" s="31">
        <v>35</v>
      </c>
      <c r="E73" s="33" t="s">
        <v>22</v>
      </c>
      <c r="F73" s="31">
        <v>211</v>
      </c>
      <c r="G73" s="33" t="s">
        <v>80</v>
      </c>
      <c r="H73" s="34">
        <v>1</v>
      </c>
      <c r="I73" s="35">
        <v>13527</v>
      </c>
      <c r="J73" s="35">
        <v>2426</v>
      </c>
      <c r="K73" s="35">
        <v>0</v>
      </c>
      <c r="L73" s="35">
        <v>893</v>
      </c>
      <c r="M73" s="35">
        <v>16846</v>
      </c>
      <c r="N73" s="24"/>
      <c r="O73" s="34">
        <v>0</v>
      </c>
      <c r="P73" s="34">
        <v>0</v>
      </c>
      <c r="Q73" s="36">
        <v>0.09</v>
      </c>
      <c r="R73" s="36">
        <v>1.7356945956786835E-3</v>
      </c>
      <c r="S73" s="37">
        <f t="shared" si="0"/>
        <v>0</v>
      </c>
      <c r="T73" s="24"/>
      <c r="U73" s="38">
        <v>15953</v>
      </c>
      <c r="V73" s="38">
        <v>0</v>
      </c>
      <c r="W73" s="38">
        <v>0</v>
      </c>
      <c r="X73" s="38">
        <v>893</v>
      </c>
      <c r="Y73" s="38">
        <v>16846</v>
      </c>
      <c r="Z73" s="24"/>
      <c r="AA73" s="39"/>
    </row>
    <row r="74" spans="1:27" x14ac:dyDescent="0.25">
      <c r="A74" s="31">
        <v>417</v>
      </c>
      <c r="B74" s="32">
        <v>417035243</v>
      </c>
      <c r="C74" s="33" t="s">
        <v>78</v>
      </c>
      <c r="D74" s="31">
        <v>35</v>
      </c>
      <c r="E74" s="33" t="s">
        <v>22</v>
      </c>
      <c r="F74" s="31">
        <v>243</v>
      </c>
      <c r="G74" s="33" t="s">
        <v>74</v>
      </c>
      <c r="H74" s="34">
        <v>1</v>
      </c>
      <c r="I74" s="35">
        <v>9311</v>
      </c>
      <c r="J74" s="35">
        <v>2197</v>
      </c>
      <c r="K74" s="35">
        <v>0</v>
      </c>
      <c r="L74" s="35">
        <v>893</v>
      </c>
      <c r="M74" s="35">
        <v>12401</v>
      </c>
      <c r="N74" s="24"/>
      <c r="O74" s="34">
        <v>0</v>
      </c>
      <c r="P74" s="34">
        <v>0</v>
      </c>
      <c r="Q74" s="36">
        <v>0.09</v>
      </c>
      <c r="R74" s="36">
        <v>5.5550847643881752E-3</v>
      </c>
      <c r="S74" s="37">
        <f t="shared" si="0"/>
        <v>0</v>
      </c>
      <c r="T74" s="24"/>
      <c r="U74" s="38">
        <v>11508</v>
      </c>
      <c r="V74" s="38">
        <v>0</v>
      </c>
      <c r="W74" s="38">
        <v>0</v>
      </c>
      <c r="X74" s="38">
        <v>893</v>
      </c>
      <c r="Y74" s="38">
        <v>12401</v>
      </c>
      <c r="Z74" s="24"/>
      <c r="AA74" s="39"/>
    </row>
    <row r="75" spans="1:27" x14ac:dyDescent="0.25">
      <c r="A75" s="31">
        <v>417</v>
      </c>
      <c r="B75" s="32">
        <v>417035244</v>
      </c>
      <c r="C75" s="33" t="s">
        <v>78</v>
      </c>
      <c r="D75" s="31">
        <v>35</v>
      </c>
      <c r="E75" s="33" t="s">
        <v>22</v>
      </c>
      <c r="F75" s="31">
        <v>244</v>
      </c>
      <c r="G75" s="33" t="s">
        <v>43</v>
      </c>
      <c r="H75" s="34">
        <v>5</v>
      </c>
      <c r="I75" s="35">
        <v>12861</v>
      </c>
      <c r="J75" s="35">
        <v>5207</v>
      </c>
      <c r="K75" s="35">
        <v>0</v>
      </c>
      <c r="L75" s="35">
        <v>893</v>
      </c>
      <c r="M75" s="35">
        <v>18961</v>
      </c>
      <c r="N75" s="24"/>
      <c r="O75" s="34">
        <v>0</v>
      </c>
      <c r="P75" s="34">
        <v>0</v>
      </c>
      <c r="Q75" s="36">
        <v>0.18</v>
      </c>
      <c r="R75" s="36">
        <v>0.10491002846208129</v>
      </c>
      <c r="S75" s="37">
        <f t="shared" ref="S75:S138" si="1">IFERROR(W75/(H75-O75),0)</f>
        <v>0</v>
      </c>
      <c r="T75" s="24"/>
      <c r="U75" s="38">
        <v>90340</v>
      </c>
      <c r="V75" s="38">
        <v>0</v>
      </c>
      <c r="W75" s="38">
        <v>0</v>
      </c>
      <c r="X75" s="38">
        <v>4465</v>
      </c>
      <c r="Y75" s="38">
        <v>94805</v>
      </c>
      <c r="Z75" s="24"/>
      <c r="AA75" s="39"/>
    </row>
    <row r="76" spans="1:27" x14ac:dyDescent="0.25">
      <c r="A76" s="31">
        <v>417</v>
      </c>
      <c r="B76" s="32">
        <v>417035293</v>
      </c>
      <c r="C76" s="33" t="s">
        <v>78</v>
      </c>
      <c r="D76" s="31">
        <v>35</v>
      </c>
      <c r="E76" s="33" t="s">
        <v>22</v>
      </c>
      <c r="F76" s="31">
        <v>293</v>
      </c>
      <c r="G76" s="33" t="s">
        <v>45</v>
      </c>
      <c r="H76" s="34">
        <v>2</v>
      </c>
      <c r="I76" s="35">
        <v>8370</v>
      </c>
      <c r="J76" s="35">
        <v>719</v>
      </c>
      <c r="K76" s="35">
        <v>0</v>
      </c>
      <c r="L76" s="35">
        <v>893</v>
      </c>
      <c r="M76" s="35">
        <v>9982</v>
      </c>
      <c r="N76" s="24"/>
      <c r="O76" s="34">
        <v>0</v>
      </c>
      <c r="P76" s="34">
        <v>0</v>
      </c>
      <c r="Q76" s="36">
        <v>0.18</v>
      </c>
      <c r="R76" s="36">
        <v>4.359909499112689E-3</v>
      </c>
      <c r="S76" s="37">
        <f t="shared" si="1"/>
        <v>0</v>
      </c>
      <c r="T76" s="24"/>
      <c r="U76" s="38">
        <v>18178</v>
      </c>
      <c r="V76" s="38">
        <v>0</v>
      </c>
      <c r="W76" s="38">
        <v>0</v>
      </c>
      <c r="X76" s="38">
        <v>1786</v>
      </c>
      <c r="Y76" s="38">
        <v>19964</v>
      </c>
      <c r="Z76" s="24"/>
      <c r="AA76" s="39"/>
    </row>
    <row r="77" spans="1:27" x14ac:dyDescent="0.25">
      <c r="A77" s="31">
        <v>418</v>
      </c>
      <c r="B77" s="32">
        <v>418100014</v>
      </c>
      <c r="C77" s="33" t="s">
        <v>82</v>
      </c>
      <c r="D77" s="31">
        <v>100</v>
      </c>
      <c r="E77" s="33" t="s">
        <v>79</v>
      </c>
      <c r="F77" s="31">
        <v>14</v>
      </c>
      <c r="G77" s="33" t="s">
        <v>83</v>
      </c>
      <c r="H77" s="34">
        <v>11</v>
      </c>
      <c r="I77" s="35">
        <v>9340</v>
      </c>
      <c r="J77" s="35">
        <v>3113</v>
      </c>
      <c r="K77" s="35">
        <v>0</v>
      </c>
      <c r="L77" s="35">
        <v>893</v>
      </c>
      <c r="M77" s="35">
        <v>13346</v>
      </c>
      <c r="N77" s="24"/>
      <c r="O77" s="34">
        <v>0</v>
      </c>
      <c r="P77" s="34">
        <v>0</v>
      </c>
      <c r="Q77" s="36">
        <v>0.09</v>
      </c>
      <c r="R77" s="36">
        <v>8.880195822375125E-3</v>
      </c>
      <c r="S77" s="37">
        <f t="shared" si="1"/>
        <v>0</v>
      </c>
      <c r="T77" s="24"/>
      <c r="U77" s="38">
        <v>136983</v>
      </c>
      <c r="V77" s="38">
        <v>0</v>
      </c>
      <c r="W77" s="38">
        <v>0</v>
      </c>
      <c r="X77" s="38">
        <v>9823</v>
      </c>
      <c r="Y77" s="38">
        <v>146806</v>
      </c>
      <c r="Z77" s="24"/>
      <c r="AA77" s="39"/>
    </row>
    <row r="78" spans="1:27" x14ac:dyDescent="0.25">
      <c r="A78" s="31">
        <v>418</v>
      </c>
      <c r="B78" s="32">
        <v>418100100</v>
      </c>
      <c r="C78" s="33" t="s">
        <v>82</v>
      </c>
      <c r="D78" s="31">
        <v>100</v>
      </c>
      <c r="E78" s="33" t="s">
        <v>79</v>
      </c>
      <c r="F78" s="31">
        <v>100</v>
      </c>
      <c r="G78" s="33" t="s">
        <v>79</v>
      </c>
      <c r="H78" s="34">
        <v>342</v>
      </c>
      <c r="I78" s="35">
        <v>9861</v>
      </c>
      <c r="J78" s="35">
        <v>5067</v>
      </c>
      <c r="K78" s="35">
        <v>0</v>
      </c>
      <c r="L78" s="35">
        <v>893</v>
      </c>
      <c r="M78" s="35">
        <v>15821</v>
      </c>
      <c r="N78" s="24"/>
      <c r="O78" s="34">
        <v>0</v>
      </c>
      <c r="P78" s="34">
        <v>0</v>
      </c>
      <c r="Q78" s="36">
        <v>0.09</v>
      </c>
      <c r="R78" s="36">
        <v>3.2776584370293738E-2</v>
      </c>
      <c r="S78" s="37">
        <f t="shared" si="1"/>
        <v>0</v>
      </c>
      <c r="T78" s="24"/>
      <c r="U78" s="38">
        <v>5105376</v>
      </c>
      <c r="V78" s="38">
        <v>0</v>
      </c>
      <c r="W78" s="38">
        <v>0</v>
      </c>
      <c r="X78" s="38">
        <v>305406</v>
      </c>
      <c r="Y78" s="38">
        <v>5410782</v>
      </c>
      <c r="Z78" s="24"/>
      <c r="AA78" s="39"/>
    </row>
    <row r="79" spans="1:27" x14ac:dyDescent="0.25">
      <c r="A79" s="31">
        <v>418</v>
      </c>
      <c r="B79" s="32">
        <v>418100101</v>
      </c>
      <c r="C79" s="33" t="s">
        <v>82</v>
      </c>
      <c r="D79" s="31">
        <v>100</v>
      </c>
      <c r="E79" s="33" t="s">
        <v>79</v>
      </c>
      <c r="F79" s="31">
        <v>101</v>
      </c>
      <c r="G79" s="33" t="s">
        <v>84</v>
      </c>
      <c r="H79" s="34">
        <v>1</v>
      </c>
      <c r="I79" s="35">
        <v>8745</v>
      </c>
      <c r="J79" s="35">
        <v>1997</v>
      </c>
      <c r="K79" s="35">
        <v>0</v>
      </c>
      <c r="L79" s="35">
        <v>893</v>
      </c>
      <c r="M79" s="35">
        <v>11635</v>
      </c>
      <c r="N79" s="24"/>
      <c r="O79" s="34">
        <v>0</v>
      </c>
      <c r="P79" s="34">
        <v>0</v>
      </c>
      <c r="Q79" s="36">
        <v>0.09</v>
      </c>
      <c r="R79" s="36">
        <v>5.0737786231695677E-2</v>
      </c>
      <c r="S79" s="37">
        <f t="shared" si="1"/>
        <v>0</v>
      </c>
      <c r="T79" s="24"/>
      <c r="U79" s="38">
        <v>10742</v>
      </c>
      <c r="V79" s="38">
        <v>0</v>
      </c>
      <c r="W79" s="38">
        <v>0</v>
      </c>
      <c r="X79" s="38">
        <v>893</v>
      </c>
      <c r="Y79" s="38">
        <v>11635</v>
      </c>
      <c r="Z79" s="24"/>
      <c r="AA79" s="39"/>
    </row>
    <row r="80" spans="1:27" x14ac:dyDescent="0.25">
      <c r="A80" s="31">
        <v>418</v>
      </c>
      <c r="B80" s="32">
        <v>418100136</v>
      </c>
      <c r="C80" s="33" t="s">
        <v>82</v>
      </c>
      <c r="D80" s="31">
        <v>100</v>
      </c>
      <c r="E80" s="33" t="s">
        <v>79</v>
      </c>
      <c r="F80" s="31">
        <v>136</v>
      </c>
      <c r="G80" s="33" t="s">
        <v>85</v>
      </c>
      <c r="H80" s="34">
        <v>10</v>
      </c>
      <c r="I80" s="35">
        <v>9956</v>
      </c>
      <c r="J80" s="35">
        <v>3266</v>
      </c>
      <c r="K80" s="35">
        <v>0</v>
      </c>
      <c r="L80" s="35">
        <v>893</v>
      </c>
      <c r="M80" s="35">
        <v>14115</v>
      </c>
      <c r="N80" s="24"/>
      <c r="O80" s="34">
        <v>0</v>
      </c>
      <c r="P80" s="34">
        <v>0</v>
      </c>
      <c r="Q80" s="36">
        <v>0.09</v>
      </c>
      <c r="R80" s="36">
        <v>4.5554146938088539E-3</v>
      </c>
      <c r="S80" s="37">
        <f t="shared" si="1"/>
        <v>0</v>
      </c>
      <c r="T80" s="24"/>
      <c r="U80" s="38">
        <v>132220</v>
      </c>
      <c r="V80" s="38">
        <v>0</v>
      </c>
      <c r="W80" s="38">
        <v>0</v>
      </c>
      <c r="X80" s="38">
        <v>8930</v>
      </c>
      <c r="Y80" s="38">
        <v>141150</v>
      </c>
      <c r="Z80" s="24"/>
      <c r="AA80" s="39"/>
    </row>
    <row r="81" spans="1:27" x14ac:dyDescent="0.25">
      <c r="A81" s="31">
        <v>418</v>
      </c>
      <c r="B81" s="32">
        <v>418100139</v>
      </c>
      <c r="C81" s="33" t="s">
        <v>82</v>
      </c>
      <c r="D81" s="31">
        <v>100</v>
      </c>
      <c r="E81" s="33" t="s">
        <v>79</v>
      </c>
      <c r="F81" s="31">
        <v>139</v>
      </c>
      <c r="G81" s="33" t="s">
        <v>86</v>
      </c>
      <c r="H81" s="34">
        <v>3</v>
      </c>
      <c r="I81" s="35">
        <v>8745</v>
      </c>
      <c r="J81" s="35">
        <v>3488</v>
      </c>
      <c r="K81" s="35">
        <v>0</v>
      </c>
      <c r="L81" s="35">
        <v>893</v>
      </c>
      <c r="M81" s="35">
        <v>13126</v>
      </c>
      <c r="N81" s="24"/>
      <c r="O81" s="34">
        <v>0</v>
      </c>
      <c r="P81" s="34">
        <v>0</v>
      </c>
      <c r="Q81" s="36">
        <v>0.09</v>
      </c>
      <c r="R81" s="36">
        <v>2.6878312757092422E-3</v>
      </c>
      <c r="S81" s="37">
        <f t="shared" si="1"/>
        <v>0</v>
      </c>
      <c r="T81" s="24"/>
      <c r="U81" s="38">
        <v>36699</v>
      </c>
      <c r="V81" s="38">
        <v>0</v>
      </c>
      <c r="W81" s="38">
        <v>0</v>
      </c>
      <c r="X81" s="38">
        <v>2679</v>
      </c>
      <c r="Y81" s="38">
        <v>39378</v>
      </c>
      <c r="Z81" s="24"/>
      <c r="AA81" s="39"/>
    </row>
    <row r="82" spans="1:27" x14ac:dyDescent="0.25">
      <c r="A82" s="31">
        <v>418</v>
      </c>
      <c r="B82" s="32">
        <v>418100187</v>
      </c>
      <c r="C82" s="33" t="s">
        <v>82</v>
      </c>
      <c r="D82" s="31">
        <v>100</v>
      </c>
      <c r="E82" s="33" t="s">
        <v>79</v>
      </c>
      <c r="F82" s="31">
        <v>187</v>
      </c>
      <c r="G82" s="33" t="s">
        <v>89</v>
      </c>
      <c r="H82" s="34">
        <v>1</v>
      </c>
      <c r="I82" s="35">
        <v>8745</v>
      </c>
      <c r="J82" s="35">
        <v>4161</v>
      </c>
      <c r="K82" s="35">
        <v>0</v>
      </c>
      <c r="L82" s="35">
        <v>893</v>
      </c>
      <c r="M82" s="35">
        <v>13799</v>
      </c>
      <c r="N82" s="24"/>
      <c r="O82" s="34">
        <v>0</v>
      </c>
      <c r="P82" s="34">
        <v>0</v>
      </c>
      <c r="Q82" s="36">
        <v>0.09</v>
      </c>
      <c r="R82" s="36">
        <v>3.9712119067263924E-3</v>
      </c>
      <c r="S82" s="37">
        <f t="shared" si="1"/>
        <v>0</v>
      </c>
      <c r="T82" s="24"/>
      <c r="U82" s="38">
        <v>12906</v>
      </c>
      <c r="V82" s="38">
        <v>0</v>
      </c>
      <c r="W82" s="38">
        <v>0</v>
      </c>
      <c r="X82" s="38">
        <v>893</v>
      </c>
      <c r="Y82" s="38">
        <v>13799</v>
      </c>
      <c r="Z82" s="24"/>
      <c r="AA82" s="39"/>
    </row>
    <row r="83" spans="1:27" x14ac:dyDescent="0.25">
      <c r="A83" s="31">
        <v>418</v>
      </c>
      <c r="B83" s="32">
        <v>418100198</v>
      </c>
      <c r="C83" s="33" t="s">
        <v>82</v>
      </c>
      <c r="D83" s="31">
        <v>100</v>
      </c>
      <c r="E83" s="33" t="s">
        <v>79</v>
      </c>
      <c r="F83" s="31">
        <v>198</v>
      </c>
      <c r="G83" s="33" t="s">
        <v>39</v>
      </c>
      <c r="H83" s="34">
        <v>26</v>
      </c>
      <c r="I83" s="35">
        <v>9024</v>
      </c>
      <c r="J83" s="35">
        <v>3629</v>
      </c>
      <c r="K83" s="35">
        <v>0</v>
      </c>
      <c r="L83" s="35">
        <v>893</v>
      </c>
      <c r="M83" s="35">
        <v>13546</v>
      </c>
      <c r="N83" s="24"/>
      <c r="O83" s="34">
        <v>0</v>
      </c>
      <c r="P83" s="34">
        <v>0</v>
      </c>
      <c r="Q83" s="36">
        <v>0.09</v>
      </c>
      <c r="R83" s="36">
        <v>4.5444415173136422E-3</v>
      </c>
      <c r="S83" s="37">
        <f t="shared" si="1"/>
        <v>0</v>
      </c>
      <c r="T83" s="24"/>
      <c r="U83" s="38">
        <v>328978</v>
      </c>
      <c r="V83" s="38">
        <v>0</v>
      </c>
      <c r="W83" s="38">
        <v>0</v>
      </c>
      <c r="X83" s="38">
        <v>23218</v>
      </c>
      <c r="Y83" s="38">
        <v>352196</v>
      </c>
      <c r="Z83" s="24"/>
      <c r="AA83" s="39"/>
    </row>
    <row r="84" spans="1:27" x14ac:dyDescent="0.25">
      <c r="A84" s="31">
        <v>418</v>
      </c>
      <c r="B84" s="32">
        <v>418100288</v>
      </c>
      <c r="C84" s="33" t="s">
        <v>82</v>
      </c>
      <c r="D84" s="31">
        <v>100</v>
      </c>
      <c r="E84" s="33" t="s">
        <v>79</v>
      </c>
      <c r="F84" s="31">
        <v>288</v>
      </c>
      <c r="G84" s="33" t="s">
        <v>91</v>
      </c>
      <c r="H84" s="34">
        <v>1</v>
      </c>
      <c r="I84" s="35">
        <v>8745</v>
      </c>
      <c r="J84" s="35">
        <v>5341</v>
      </c>
      <c r="K84" s="35">
        <v>0</v>
      </c>
      <c r="L84" s="35">
        <v>893</v>
      </c>
      <c r="M84" s="35">
        <v>14979</v>
      </c>
      <c r="N84" s="24"/>
      <c r="O84" s="34">
        <v>0</v>
      </c>
      <c r="P84" s="34">
        <v>0</v>
      </c>
      <c r="Q84" s="36">
        <v>0.09</v>
      </c>
      <c r="R84" s="36">
        <v>1.3000222646152246E-3</v>
      </c>
      <c r="S84" s="37">
        <f t="shared" si="1"/>
        <v>0</v>
      </c>
      <c r="T84" s="24"/>
      <c r="U84" s="38">
        <v>14086</v>
      </c>
      <c r="V84" s="38">
        <v>0</v>
      </c>
      <c r="W84" s="38">
        <v>0</v>
      </c>
      <c r="X84" s="38">
        <v>893</v>
      </c>
      <c r="Y84" s="38">
        <v>14979</v>
      </c>
      <c r="Z84" s="24"/>
      <c r="AA84" s="39"/>
    </row>
    <row r="85" spans="1:27" x14ac:dyDescent="0.25">
      <c r="A85" s="31">
        <v>418</v>
      </c>
      <c r="B85" s="32">
        <v>418100710</v>
      </c>
      <c r="C85" s="33" t="s">
        <v>82</v>
      </c>
      <c r="D85" s="31">
        <v>100</v>
      </c>
      <c r="E85" s="33" t="s">
        <v>79</v>
      </c>
      <c r="F85" s="31">
        <v>710</v>
      </c>
      <c r="G85" s="33" t="s">
        <v>93</v>
      </c>
      <c r="H85" s="34">
        <v>1</v>
      </c>
      <c r="I85" s="35">
        <v>8745</v>
      </c>
      <c r="J85" s="35">
        <v>4246</v>
      </c>
      <c r="K85" s="35">
        <v>0</v>
      </c>
      <c r="L85" s="35">
        <v>893</v>
      </c>
      <c r="M85" s="35">
        <v>13884</v>
      </c>
      <c r="N85" s="24"/>
      <c r="O85" s="34">
        <v>0</v>
      </c>
      <c r="P85" s="34">
        <v>0</v>
      </c>
      <c r="Q85" s="36">
        <v>0.09</v>
      </c>
      <c r="R85" s="36">
        <v>2.7928978355145902E-3</v>
      </c>
      <c r="S85" s="37">
        <f t="shared" si="1"/>
        <v>0</v>
      </c>
      <c r="T85" s="24"/>
      <c r="U85" s="38">
        <v>12991</v>
      </c>
      <c r="V85" s="38">
        <v>0</v>
      </c>
      <c r="W85" s="38">
        <v>0</v>
      </c>
      <c r="X85" s="38">
        <v>893</v>
      </c>
      <c r="Y85" s="38">
        <v>13884</v>
      </c>
      <c r="Z85" s="24"/>
      <c r="AA85" s="39"/>
    </row>
    <row r="86" spans="1:27" x14ac:dyDescent="0.25">
      <c r="A86" s="31">
        <v>419</v>
      </c>
      <c r="B86" s="32">
        <v>419035035</v>
      </c>
      <c r="C86" s="33" t="s">
        <v>94</v>
      </c>
      <c r="D86" s="31">
        <v>35</v>
      </c>
      <c r="E86" s="33" t="s">
        <v>22</v>
      </c>
      <c r="F86" s="31">
        <v>35</v>
      </c>
      <c r="G86" s="33" t="s">
        <v>22</v>
      </c>
      <c r="H86" s="34">
        <v>205</v>
      </c>
      <c r="I86" s="35">
        <v>11876</v>
      </c>
      <c r="J86" s="35">
        <v>4169</v>
      </c>
      <c r="K86" s="35">
        <v>0</v>
      </c>
      <c r="L86" s="35">
        <v>893</v>
      </c>
      <c r="M86" s="35">
        <v>16938</v>
      </c>
      <c r="N86" s="24"/>
      <c r="O86" s="34">
        <v>0</v>
      </c>
      <c r="P86" s="34">
        <v>0</v>
      </c>
      <c r="Q86" s="36">
        <v>0.18</v>
      </c>
      <c r="R86" s="36">
        <v>0.1582084907439498</v>
      </c>
      <c r="S86" s="37">
        <f t="shared" si="1"/>
        <v>0</v>
      </c>
      <c r="T86" s="24"/>
      <c r="U86" s="38">
        <v>3289225</v>
      </c>
      <c r="V86" s="38">
        <v>0</v>
      </c>
      <c r="W86" s="38">
        <v>0</v>
      </c>
      <c r="X86" s="38">
        <v>183065</v>
      </c>
      <c r="Y86" s="38">
        <v>3472290</v>
      </c>
      <c r="Z86" s="24"/>
      <c r="AA86" s="39"/>
    </row>
    <row r="87" spans="1:27" x14ac:dyDescent="0.25">
      <c r="A87" s="31">
        <v>419</v>
      </c>
      <c r="B87" s="32">
        <v>419035049</v>
      </c>
      <c r="C87" s="33" t="s">
        <v>94</v>
      </c>
      <c r="D87" s="31">
        <v>35</v>
      </c>
      <c r="E87" s="33" t="s">
        <v>22</v>
      </c>
      <c r="F87" s="31">
        <v>49</v>
      </c>
      <c r="G87" s="33" t="s">
        <v>96</v>
      </c>
      <c r="H87" s="34">
        <v>1</v>
      </c>
      <c r="I87" s="35">
        <v>13209</v>
      </c>
      <c r="J87" s="35">
        <v>16716</v>
      </c>
      <c r="K87" s="35">
        <v>0</v>
      </c>
      <c r="L87" s="35">
        <v>893</v>
      </c>
      <c r="M87" s="35">
        <v>30818</v>
      </c>
      <c r="N87" s="24"/>
      <c r="O87" s="34">
        <v>0</v>
      </c>
      <c r="P87" s="34">
        <v>0</v>
      </c>
      <c r="Q87" s="36">
        <v>0.09</v>
      </c>
      <c r="R87" s="36">
        <v>7.9998241629540945E-2</v>
      </c>
      <c r="S87" s="37">
        <f t="shared" si="1"/>
        <v>0</v>
      </c>
      <c r="T87" s="24"/>
      <c r="U87" s="38">
        <v>29925</v>
      </c>
      <c r="V87" s="38">
        <v>0</v>
      </c>
      <c r="W87" s="38">
        <v>0</v>
      </c>
      <c r="X87" s="38">
        <v>893</v>
      </c>
      <c r="Y87" s="38">
        <v>30818</v>
      </c>
      <c r="Z87" s="24"/>
      <c r="AA87" s="39"/>
    </row>
    <row r="88" spans="1:27" x14ac:dyDescent="0.25">
      <c r="A88" s="31">
        <v>419</v>
      </c>
      <c r="B88" s="32">
        <v>419035093</v>
      </c>
      <c r="C88" s="33" t="s">
        <v>94</v>
      </c>
      <c r="D88" s="31">
        <v>35</v>
      </c>
      <c r="E88" s="33" t="s">
        <v>22</v>
      </c>
      <c r="F88" s="31">
        <v>93</v>
      </c>
      <c r="G88" s="33" t="s">
        <v>25</v>
      </c>
      <c r="H88" s="34">
        <v>1</v>
      </c>
      <c r="I88" s="35">
        <v>11076</v>
      </c>
      <c r="J88" s="35">
        <v>315</v>
      </c>
      <c r="K88" s="35">
        <v>0</v>
      </c>
      <c r="L88" s="35">
        <v>893</v>
      </c>
      <c r="M88" s="35">
        <v>12284</v>
      </c>
      <c r="N88" s="24"/>
      <c r="O88" s="34">
        <v>0</v>
      </c>
      <c r="P88" s="34">
        <v>0</v>
      </c>
      <c r="Q88" s="36">
        <v>0.09</v>
      </c>
      <c r="R88" s="36">
        <v>9.4782905982044599E-2</v>
      </c>
      <c r="S88" s="37">
        <f t="shared" si="1"/>
        <v>-574.80915442486048</v>
      </c>
      <c r="T88" s="24"/>
      <c r="U88" s="38">
        <v>11391</v>
      </c>
      <c r="V88" s="38">
        <v>0</v>
      </c>
      <c r="W88" s="38">
        <v>-574.80915442486048</v>
      </c>
      <c r="X88" s="38">
        <v>893</v>
      </c>
      <c r="Y88" s="38">
        <v>11709.19084557514</v>
      </c>
      <c r="Z88" s="24"/>
      <c r="AA88" s="39"/>
    </row>
    <row r="89" spans="1:27" x14ac:dyDescent="0.25">
      <c r="A89" s="31">
        <v>419</v>
      </c>
      <c r="B89" s="32">
        <v>419035163</v>
      </c>
      <c r="C89" s="33" t="s">
        <v>94</v>
      </c>
      <c r="D89" s="31">
        <v>35</v>
      </c>
      <c r="E89" s="33" t="s">
        <v>22</v>
      </c>
      <c r="F89" s="31">
        <v>163</v>
      </c>
      <c r="G89" s="33" t="s">
        <v>27</v>
      </c>
      <c r="H89" s="34">
        <v>1</v>
      </c>
      <c r="I89" s="35">
        <v>8944</v>
      </c>
      <c r="J89" s="35">
        <v>175</v>
      </c>
      <c r="K89" s="35">
        <v>0</v>
      </c>
      <c r="L89" s="35">
        <v>893</v>
      </c>
      <c r="M89" s="35">
        <v>10012</v>
      </c>
      <c r="N89" s="24"/>
      <c r="O89" s="34">
        <v>0</v>
      </c>
      <c r="P89" s="34">
        <v>0</v>
      </c>
      <c r="Q89" s="36">
        <v>0.18</v>
      </c>
      <c r="R89" s="36">
        <v>9.4739434063754208E-2</v>
      </c>
      <c r="S89" s="37">
        <f t="shared" si="1"/>
        <v>0</v>
      </c>
      <c r="T89" s="24"/>
      <c r="U89" s="38">
        <v>9119</v>
      </c>
      <c r="V89" s="38">
        <v>0</v>
      </c>
      <c r="W89" s="38">
        <v>0</v>
      </c>
      <c r="X89" s="38">
        <v>893</v>
      </c>
      <c r="Y89" s="38">
        <v>10012</v>
      </c>
      <c r="Z89" s="24"/>
      <c r="AA89" s="39"/>
    </row>
    <row r="90" spans="1:27" x14ac:dyDescent="0.25">
      <c r="A90" s="31">
        <v>419</v>
      </c>
      <c r="B90" s="32">
        <v>419035243</v>
      </c>
      <c r="C90" s="33" t="s">
        <v>94</v>
      </c>
      <c r="D90" s="31">
        <v>35</v>
      </c>
      <c r="E90" s="33" t="s">
        <v>22</v>
      </c>
      <c r="F90" s="31">
        <v>243</v>
      </c>
      <c r="G90" s="33" t="s">
        <v>74</v>
      </c>
      <c r="H90" s="34">
        <v>1</v>
      </c>
      <c r="I90" s="35">
        <v>12143</v>
      </c>
      <c r="J90" s="35">
        <v>2866</v>
      </c>
      <c r="K90" s="35">
        <v>0</v>
      </c>
      <c r="L90" s="35">
        <v>893</v>
      </c>
      <c r="M90" s="35">
        <v>15902</v>
      </c>
      <c r="N90" s="24"/>
      <c r="O90" s="34">
        <v>0</v>
      </c>
      <c r="P90" s="34">
        <v>0</v>
      </c>
      <c r="Q90" s="36">
        <v>0.09</v>
      </c>
      <c r="R90" s="36">
        <v>5.5550847643881752E-3</v>
      </c>
      <c r="S90" s="37">
        <f t="shared" si="1"/>
        <v>0</v>
      </c>
      <c r="T90" s="24"/>
      <c r="U90" s="38">
        <v>15009</v>
      </c>
      <c r="V90" s="38">
        <v>0</v>
      </c>
      <c r="W90" s="38">
        <v>0</v>
      </c>
      <c r="X90" s="38">
        <v>893</v>
      </c>
      <c r="Y90" s="38">
        <v>15902</v>
      </c>
      <c r="Z90" s="24"/>
      <c r="AA90" s="39"/>
    </row>
    <row r="91" spans="1:27" x14ac:dyDescent="0.25">
      <c r="A91" s="31">
        <v>419</v>
      </c>
      <c r="B91" s="32">
        <v>419035244</v>
      </c>
      <c r="C91" s="33" t="s">
        <v>94</v>
      </c>
      <c r="D91" s="31">
        <v>35</v>
      </c>
      <c r="E91" s="33" t="s">
        <v>22</v>
      </c>
      <c r="F91" s="31">
        <v>244</v>
      </c>
      <c r="G91" s="33" t="s">
        <v>43</v>
      </c>
      <c r="H91" s="34">
        <v>5</v>
      </c>
      <c r="I91" s="35">
        <v>12143</v>
      </c>
      <c r="J91" s="35">
        <v>4916</v>
      </c>
      <c r="K91" s="35">
        <v>0</v>
      </c>
      <c r="L91" s="35">
        <v>893</v>
      </c>
      <c r="M91" s="35">
        <v>17952</v>
      </c>
      <c r="N91" s="24"/>
      <c r="O91" s="34">
        <v>0</v>
      </c>
      <c r="P91" s="34">
        <v>0</v>
      </c>
      <c r="Q91" s="36">
        <v>0.18</v>
      </c>
      <c r="R91" s="36">
        <v>0.10491002846208129</v>
      </c>
      <c r="S91" s="37">
        <f t="shared" si="1"/>
        <v>0</v>
      </c>
      <c r="T91" s="24"/>
      <c r="U91" s="38">
        <v>85295</v>
      </c>
      <c r="V91" s="38">
        <v>0</v>
      </c>
      <c r="W91" s="38">
        <v>0</v>
      </c>
      <c r="X91" s="38">
        <v>4465</v>
      </c>
      <c r="Y91" s="38">
        <v>89760</v>
      </c>
      <c r="Z91" s="24"/>
      <c r="AA91" s="39"/>
    </row>
    <row r="92" spans="1:27" x14ac:dyDescent="0.25">
      <c r="A92" s="31">
        <v>419</v>
      </c>
      <c r="B92" s="32">
        <v>419035274</v>
      </c>
      <c r="C92" s="33" t="s">
        <v>94</v>
      </c>
      <c r="D92" s="31">
        <v>35</v>
      </c>
      <c r="E92" s="33" t="s">
        <v>22</v>
      </c>
      <c r="F92" s="31">
        <v>274</v>
      </c>
      <c r="G92" s="33" t="s">
        <v>81</v>
      </c>
      <c r="H92" s="34">
        <v>1</v>
      </c>
      <c r="I92" s="35">
        <v>13209</v>
      </c>
      <c r="J92" s="35">
        <v>6385</v>
      </c>
      <c r="K92" s="35">
        <v>0</v>
      </c>
      <c r="L92" s="35">
        <v>893</v>
      </c>
      <c r="M92" s="35">
        <v>20487</v>
      </c>
      <c r="N92" s="24"/>
      <c r="O92" s="34">
        <v>0</v>
      </c>
      <c r="P92" s="34">
        <v>0</v>
      </c>
      <c r="Q92" s="36">
        <v>0.09</v>
      </c>
      <c r="R92" s="36">
        <v>8.1265572172450187E-2</v>
      </c>
      <c r="S92" s="37">
        <f t="shared" si="1"/>
        <v>0</v>
      </c>
      <c r="T92" s="24"/>
      <c r="U92" s="38">
        <v>19594</v>
      </c>
      <c r="V92" s="38">
        <v>0</v>
      </c>
      <c r="W92" s="38">
        <v>0</v>
      </c>
      <c r="X92" s="38">
        <v>893</v>
      </c>
      <c r="Y92" s="38">
        <v>20487</v>
      </c>
      <c r="Z92" s="24"/>
      <c r="AA92" s="39"/>
    </row>
    <row r="93" spans="1:27" x14ac:dyDescent="0.25">
      <c r="A93" s="31">
        <v>419</v>
      </c>
      <c r="B93" s="32">
        <v>419035285</v>
      </c>
      <c r="C93" s="33" t="s">
        <v>94</v>
      </c>
      <c r="D93" s="31">
        <v>35</v>
      </c>
      <c r="E93" s="33" t="s">
        <v>22</v>
      </c>
      <c r="F93" s="31">
        <v>285</v>
      </c>
      <c r="G93" s="33" t="s">
        <v>44</v>
      </c>
      <c r="H93" s="34">
        <v>1</v>
      </c>
      <c r="I93" s="35">
        <v>13209</v>
      </c>
      <c r="J93" s="35">
        <v>4045</v>
      </c>
      <c r="K93" s="35">
        <v>0</v>
      </c>
      <c r="L93" s="35">
        <v>893</v>
      </c>
      <c r="M93" s="35">
        <v>18147</v>
      </c>
      <c r="N93" s="24"/>
      <c r="O93" s="34">
        <v>0</v>
      </c>
      <c r="P93" s="34">
        <v>0</v>
      </c>
      <c r="Q93" s="36">
        <v>0.09</v>
      </c>
      <c r="R93" s="36">
        <v>4.0935904686526546E-2</v>
      </c>
      <c r="S93" s="37">
        <f t="shared" si="1"/>
        <v>0</v>
      </c>
      <c r="T93" s="24"/>
      <c r="U93" s="38">
        <v>17254</v>
      </c>
      <c r="V93" s="38">
        <v>0</v>
      </c>
      <c r="W93" s="38">
        <v>0</v>
      </c>
      <c r="X93" s="38">
        <v>893</v>
      </c>
      <c r="Y93" s="38">
        <v>18147</v>
      </c>
      <c r="Z93" s="24"/>
      <c r="AA93" s="39"/>
    </row>
    <row r="94" spans="1:27" x14ac:dyDescent="0.25">
      <c r="A94" s="31">
        <v>420</v>
      </c>
      <c r="B94" s="32">
        <v>420049010</v>
      </c>
      <c r="C94" s="33" t="s">
        <v>98</v>
      </c>
      <c r="D94" s="31">
        <v>49</v>
      </c>
      <c r="E94" s="33" t="s">
        <v>96</v>
      </c>
      <c r="F94" s="31">
        <v>10</v>
      </c>
      <c r="G94" s="33" t="s">
        <v>99</v>
      </c>
      <c r="H94" s="34">
        <v>4</v>
      </c>
      <c r="I94" s="35">
        <v>9117</v>
      </c>
      <c r="J94" s="35">
        <v>2804</v>
      </c>
      <c r="K94" s="35">
        <v>0</v>
      </c>
      <c r="L94" s="35">
        <v>893</v>
      </c>
      <c r="M94" s="35">
        <v>12814</v>
      </c>
      <c r="N94" s="24"/>
      <c r="O94" s="34">
        <v>0</v>
      </c>
      <c r="P94" s="34">
        <v>0</v>
      </c>
      <c r="Q94" s="36">
        <v>0.09</v>
      </c>
      <c r="R94" s="36">
        <v>2.4627758017934176E-3</v>
      </c>
      <c r="S94" s="37">
        <f t="shared" si="1"/>
        <v>0</v>
      </c>
      <c r="T94" s="24"/>
      <c r="U94" s="38">
        <v>47684</v>
      </c>
      <c r="V94" s="38">
        <v>0</v>
      </c>
      <c r="W94" s="38">
        <v>0</v>
      </c>
      <c r="X94" s="38">
        <v>3572</v>
      </c>
      <c r="Y94" s="38">
        <v>51256</v>
      </c>
      <c r="Z94" s="24"/>
      <c r="AA94" s="39"/>
    </row>
    <row r="95" spans="1:27" x14ac:dyDescent="0.25">
      <c r="A95" s="31">
        <v>420</v>
      </c>
      <c r="B95" s="32">
        <v>420049026</v>
      </c>
      <c r="C95" s="33" t="s">
        <v>98</v>
      </c>
      <c r="D95" s="31">
        <v>49</v>
      </c>
      <c r="E95" s="33" t="s">
        <v>96</v>
      </c>
      <c r="F95" s="31">
        <v>26</v>
      </c>
      <c r="G95" s="33" t="s">
        <v>100</v>
      </c>
      <c r="H95" s="34">
        <v>1</v>
      </c>
      <c r="I95" s="35">
        <v>11410</v>
      </c>
      <c r="J95" s="35">
        <v>3171</v>
      </c>
      <c r="K95" s="35">
        <v>0</v>
      </c>
      <c r="L95" s="35">
        <v>893</v>
      </c>
      <c r="M95" s="35">
        <v>15474</v>
      </c>
      <c r="N95" s="24"/>
      <c r="O95" s="34">
        <v>0</v>
      </c>
      <c r="P95" s="34">
        <v>0</v>
      </c>
      <c r="Q95" s="36">
        <v>0.09</v>
      </c>
      <c r="R95" s="36">
        <v>2.505680154388697E-4</v>
      </c>
      <c r="S95" s="37">
        <f t="shared" si="1"/>
        <v>0</v>
      </c>
      <c r="T95" s="24"/>
      <c r="U95" s="38">
        <v>14581</v>
      </c>
      <c r="V95" s="38">
        <v>0</v>
      </c>
      <c r="W95" s="38">
        <v>0</v>
      </c>
      <c r="X95" s="38">
        <v>893</v>
      </c>
      <c r="Y95" s="38">
        <v>15474</v>
      </c>
      <c r="Z95" s="24"/>
      <c r="AA95" s="39"/>
    </row>
    <row r="96" spans="1:27" x14ac:dyDescent="0.25">
      <c r="A96" s="31">
        <v>420</v>
      </c>
      <c r="B96" s="32">
        <v>420049031</v>
      </c>
      <c r="C96" s="33" t="s">
        <v>98</v>
      </c>
      <c r="D96" s="31">
        <v>49</v>
      </c>
      <c r="E96" s="33" t="s">
        <v>96</v>
      </c>
      <c r="F96" s="31">
        <v>31</v>
      </c>
      <c r="G96" s="33" t="s">
        <v>101</v>
      </c>
      <c r="H96" s="34">
        <v>1</v>
      </c>
      <c r="I96" s="35">
        <v>9433</v>
      </c>
      <c r="J96" s="35">
        <v>4376</v>
      </c>
      <c r="K96" s="35">
        <v>0</v>
      </c>
      <c r="L96" s="35">
        <v>893</v>
      </c>
      <c r="M96" s="35">
        <v>14702</v>
      </c>
      <c r="N96" s="24"/>
      <c r="O96" s="34">
        <v>0</v>
      </c>
      <c r="P96" s="34">
        <v>0</v>
      </c>
      <c r="Q96" s="36">
        <v>0.09</v>
      </c>
      <c r="R96" s="36">
        <v>2.7965192099759735E-2</v>
      </c>
      <c r="S96" s="37">
        <f t="shared" si="1"/>
        <v>0</v>
      </c>
      <c r="T96" s="24"/>
      <c r="U96" s="38">
        <v>13809</v>
      </c>
      <c r="V96" s="38">
        <v>0</v>
      </c>
      <c r="W96" s="38">
        <v>0</v>
      </c>
      <c r="X96" s="38">
        <v>893</v>
      </c>
      <c r="Y96" s="38">
        <v>14702</v>
      </c>
      <c r="Z96" s="24"/>
      <c r="AA96" s="39"/>
    </row>
    <row r="97" spans="1:27" x14ac:dyDescent="0.25">
      <c r="A97" s="31">
        <v>420</v>
      </c>
      <c r="B97" s="32">
        <v>420049035</v>
      </c>
      <c r="C97" s="33" t="s">
        <v>98</v>
      </c>
      <c r="D97" s="31">
        <v>49</v>
      </c>
      <c r="E97" s="33" t="s">
        <v>96</v>
      </c>
      <c r="F97" s="31">
        <v>35</v>
      </c>
      <c r="G97" s="33" t="s">
        <v>22</v>
      </c>
      <c r="H97" s="34">
        <v>62</v>
      </c>
      <c r="I97" s="35">
        <v>11945</v>
      </c>
      <c r="J97" s="35">
        <v>4194</v>
      </c>
      <c r="K97" s="35">
        <v>0</v>
      </c>
      <c r="L97" s="35">
        <v>893</v>
      </c>
      <c r="M97" s="35">
        <v>17032</v>
      </c>
      <c r="N97" s="24"/>
      <c r="O97" s="34">
        <v>0</v>
      </c>
      <c r="P97" s="34">
        <v>0</v>
      </c>
      <c r="Q97" s="36">
        <v>0.18</v>
      </c>
      <c r="R97" s="36">
        <v>0.1582084907439498</v>
      </c>
      <c r="S97" s="37">
        <f t="shared" si="1"/>
        <v>0</v>
      </c>
      <c r="T97" s="24"/>
      <c r="U97" s="38">
        <v>1000618</v>
      </c>
      <c r="V97" s="38">
        <v>0</v>
      </c>
      <c r="W97" s="38">
        <v>0</v>
      </c>
      <c r="X97" s="38">
        <v>55366</v>
      </c>
      <c r="Y97" s="38">
        <v>1055984</v>
      </c>
      <c r="Z97" s="24"/>
      <c r="AA97" s="39"/>
    </row>
    <row r="98" spans="1:27" x14ac:dyDescent="0.25">
      <c r="A98" s="31">
        <v>420</v>
      </c>
      <c r="B98" s="32">
        <v>420049044</v>
      </c>
      <c r="C98" s="33" t="s">
        <v>98</v>
      </c>
      <c r="D98" s="31">
        <v>49</v>
      </c>
      <c r="E98" s="33" t="s">
        <v>96</v>
      </c>
      <c r="F98" s="31">
        <v>44</v>
      </c>
      <c r="G98" s="33" t="s">
        <v>35</v>
      </c>
      <c r="H98" s="34">
        <v>2</v>
      </c>
      <c r="I98" s="35">
        <v>12695</v>
      </c>
      <c r="J98" s="35">
        <v>296</v>
      </c>
      <c r="K98" s="35">
        <v>0</v>
      </c>
      <c r="L98" s="35">
        <v>893</v>
      </c>
      <c r="M98" s="35">
        <v>13884</v>
      </c>
      <c r="N98" s="24"/>
      <c r="O98" s="34">
        <v>0</v>
      </c>
      <c r="P98" s="34">
        <v>0</v>
      </c>
      <c r="Q98" s="36">
        <v>0.09</v>
      </c>
      <c r="R98" s="36">
        <v>5.5522851392677805E-2</v>
      </c>
      <c r="S98" s="37">
        <f t="shared" si="1"/>
        <v>0</v>
      </c>
      <c r="T98" s="24"/>
      <c r="U98" s="38">
        <v>25982</v>
      </c>
      <c r="V98" s="38">
        <v>0</v>
      </c>
      <c r="W98" s="38">
        <v>0</v>
      </c>
      <c r="X98" s="38">
        <v>1786</v>
      </c>
      <c r="Y98" s="38">
        <v>27768</v>
      </c>
      <c r="Z98" s="24"/>
      <c r="AA98" s="39"/>
    </row>
    <row r="99" spans="1:27" x14ac:dyDescent="0.25">
      <c r="A99" s="31">
        <v>420</v>
      </c>
      <c r="B99" s="32">
        <v>420049049</v>
      </c>
      <c r="C99" s="33" t="s">
        <v>98</v>
      </c>
      <c r="D99" s="31">
        <v>49</v>
      </c>
      <c r="E99" s="33" t="s">
        <v>96</v>
      </c>
      <c r="F99" s="31">
        <v>49</v>
      </c>
      <c r="G99" s="33" t="s">
        <v>96</v>
      </c>
      <c r="H99" s="34">
        <v>200</v>
      </c>
      <c r="I99" s="35">
        <v>12558</v>
      </c>
      <c r="J99" s="35">
        <v>15892</v>
      </c>
      <c r="K99" s="35">
        <v>0</v>
      </c>
      <c r="L99" s="35">
        <v>893</v>
      </c>
      <c r="M99" s="35">
        <v>29343</v>
      </c>
      <c r="N99" s="24"/>
      <c r="O99" s="34">
        <v>0</v>
      </c>
      <c r="P99" s="34">
        <v>0</v>
      </c>
      <c r="Q99" s="36">
        <v>0.09</v>
      </c>
      <c r="R99" s="36">
        <v>7.9998241629540945E-2</v>
      </c>
      <c r="S99" s="37">
        <f t="shared" si="1"/>
        <v>0</v>
      </c>
      <c r="T99" s="24"/>
      <c r="U99" s="38">
        <v>5690000</v>
      </c>
      <c r="V99" s="38">
        <v>0</v>
      </c>
      <c r="W99" s="38">
        <v>0</v>
      </c>
      <c r="X99" s="38">
        <v>178600</v>
      </c>
      <c r="Y99" s="38">
        <v>5868600</v>
      </c>
      <c r="Z99" s="24"/>
      <c r="AA99" s="39"/>
    </row>
    <row r="100" spans="1:27" x14ac:dyDescent="0.25">
      <c r="A100" s="31">
        <v>420</v>
      </c>
      <c r="B100" s="32">
        <v>420049057</v>
      </c>
      <c r="C100" s="33" t="s">
        <v>98</v>
      </c>
      <c r="D100" s="31">
        <v>49</v>
      </c>
      <c r="E100" s="33" t="s">
        <v>96</v>
      </c>
      <c r="F100" s="31">
        <v>57</v>
      </c>
      <c r="G100" s="33" t="s">
        <v>23</v>
      </c>
      <c r="H100" s="34">
        <v>5</v>
      </c>
      <c r="I100" s="35">
        <v>11906</v>
      </c>
      <c r="J100" s="35">
        <v>604</v>
      </c>
      <c r="K100" s="35">
        <v>0</v>
      </c>
      <c r="L100" s="35">
        <v>893</v>
      </c>
      <c r="M100" s="35">
        <v>13403</v>
      </c>
      <c r="N100" s="24"/>
      <c r="O100" s="34">
        <v>0</v>
      </c>
      <c r="P100" s="34">
        <v>0</v>
      </c>
      <c r="Q100" s="36">
        <v>0.18</v>
      </c>
      <c r="R100" s="36">
        <v>0.14219879555979525</v>
      </c>
      <c r="S100" s="37">
        <f t="shared" si="1"/>
        <v>0</v>
      </c>
      <c r="T100" s="24"/>
      <c r="U100" s="38">
        <v>62550</v>
      </c>
      <c r="V100" s="38">
        <v>0</v>
      </c>
      <c r="W100" s="38">
        <v>0</v>
      </c>
      <c r="X100" s="38">
        <v>4465</v>
      </c>
      <c r="Y100" s="38">
        <v>67015</v>
      </c>
      <c r="Z100" s="24"/>
      <c r="AA100" s="39"/>
    </row>
    <row r="101" spans="1:27" x14ac:dyDescent="0.25">
      <c r="A101" s="31">
        <v>420</v>
      </c>
      <c r="B101" s="32">
        <v>420049067</v>
      </c>
      <c r="C101" s="33" t="s">
        <v>98</v>
      </c>
      <c r="D101" s="31">
        <v>49</v>
      </c>
      <c r="E101" s="33" t="s">
        <v>96</v>
      </c>
      <c r="F101" s="31">
        <v>67</v>
      </c>
      <c r="G101" s="33" t="s">
        <v>102</v>
      </c>
      <c r="H101" s="34">
        <v>1</v>
      </c>
      <c r="I101" s="35">
        <v>9383</v>
      </c>
      <c r="J101" s="35">
        <v>9441</v>
      </c>
      <c r="K101" s="35">
        <v>0</v>
      </c>
      <c r="L101" s="35">
        <v>893</v>
      </c>
      <c r="M101" s="35">
        <v>19717</v>
      </c>
      <c r="N101" s="24"/>
      <c r="O101" s="34">
        <v>0</v>
      </c>
      <c r="P101" s="34">
        <v>0</v>
      </c>
      <c r="Q101" s="36">
        <v>0.09</v>
      </c>
      <c r="R101" s="36">
        <v>4.738600767719782E-4</v>
      </c>
      <c r="S101" s="37">
        <f t="shared" si="1"/>
        <v>0</v>
      </c>
      <c r="T101" s="24"/>
      <c r="U101" s="38">
        <v>18824</v>
      </c>
      <c r="V101" s="38">
        <v>0</v>
      </c>
      <c r="W101" s="38">
        <v>0</v>
      </c>
      <c r="X101" s="38">
        <v>893</v>
      </c>
      <c r="Y101" s="38">
        <v>19717</v>
      </c>
      <c r="Z101" s="24"/>
      <c r="AA101" s="39"/>
    </row>
    <row r="102" spans="1:27" x14ac:dyDescent="0.25">
      <c r="A102" s="31">
        <v>420</v>
      </c>
      <c r="B102" s="32">
        <v>420049093</v>
      </c>
      <c r="C102" s="33" t="s">
        <v>98</v>
      </c>
      <c r="D102" s="31">
        <v>49</v>
      </c>
      <c r="E102" s="33" t="s">
        <v>96</v>
      </c>
      <c r="F102" s="31">
        <v>93</v>
      </c>
      <c r="G102" s="33" t="s">
        <v>25</v>
      </c>
      <c r="H102" s="34">
        <v>21</v>
      </c>
      <c r="I102" s="35">
        <v>12090</v>
      </c>
      <c r="J102" s="35">
        <v>344</v>
      </c>
      <c r="K102" s="35">
        <v>0</v>
      </c>
      <c r="L102" s="35">
        <v>893</v>
      </c>
      <c r="M102" s="35">
        <v>13327</v>
      </c>
      <c r="N102" s="24"/>
      <c r="O102" s="34">
        <v>0</v>
      </c>
      <c r="P102" s="34">
        <v>0</v>
      </c>
      <c r="Q102" s="36">
        <v>0.09</v>
      </c>
      <c r="R102" s="36">
        <v>9.4782905982044599E-2</v>
      </c>
      <c r="S102" s="37">
        <f t="shared" si="1"/>
        <v>-627.44070109022175</v>
      </c>
      <c r="T102" s="24"/>
      <c r="U102" s="38">
        <v>261114</v>
      </c>
      <c r="V102" s="38">
        <v>0</v>
      </c>
      <c r="W102" s="38">
        <v>-13176.254722894657</v>
      </c>
      <c r="X102" s="38">
        <v>18753</v>
      </c>
      <c r="Y102" s="38">
        <v>266690.74527710536</v>
      </c>
      <c r="Z102" s="24"/>
      <c r="AA102" s="39"/>
    </row>
    <row r="103" spans="1:27" x14ac:dyDescent="0.25">
      <c r="A103" s="31">
        <v>420</v>
      </c>
      <c r="B103" s="32">
        <v>420049160</v>
      </c>
      <c r="C103" s="33" t="s">
        <v>98</v>
      </c>
      <c r="D103" s="31">
        <v>49</v>
      </c>
      <c r="E103" s="33" t="s">
        <v>96</v>
      </c>
      <c r="F103" s="31">
        <v>160</v>
      </c>
      <c r="G103" s="33" t="s">
        <v>104</v>
      </c>
      <c r="H103" s="34">
        <v>1</v>
      </c>
      <c r="I103" s="35">
        <v>9433</v>
      </c>
      <c r="J103" s="35">
        <v>297</v>
      </c>
      <c r="K103" s="35">
        <v>0</v>
      </c>
      <c r="L103" s="35">
        <v>893</v>
      </c>
      <c r="M103" s="35">
        <v>10623</v>
      </c>
      <c r="N103" s="24"/>
      <c r="O103" s="34">
        <v>0</v>
      </c>
      <c r="P103" s="34">
        <v>0</v>
      </c>
      <c r="Q103" s="36">
        <v>0.18</v>
      </c>
      <c r="R103" s="36">
        <v>0.10880054359760256</v>
      </c>
      <c r="S103" s="37">
        <f t="shared" si="1"/>
        <v>0</v>
      </c>
      <c r="T103" s="24"/>
      <c r="U103" s="38">
        <v>9730</v>
      </c>
      <c r="V103" s="38">
        <v>0</v>
      </c>
      <c r="W103" s="38">
        <v>0</v>
      </c>
      <c r="X103" s="38">
        <v>893</v>
      </c>
      <c r="Y103" s="38">
        <v>10623</v>
      </c>
      <c r="Z103" s="24"/>
      <c r="AA103" s="39"/>
    </row>
    <row r="104" spans="1:27" x14ac:dyDescent="0.25">
      <c r="A104" s="31">
        <v>420</v>
      </c>
      <c r="B104" s="32">
        <v>420049163</v>
      </c>
      <c r="C104" s="33" t="s">
        <v>98</v>
      </c>
      <c r="D104" s="31">
        <v>49</v>
      </c>
      <c r="E104" s="33" t="s">
        <v>96</v>
      </c>
      <c r="F104" s="31">
        <v>163</v>
      </c>
      <c r="G104" s="33" t="s">
        <v>27</v>
      </c>
      <c r="H104" s="34">
        <v>1</v>
      </c>
      <c r="I104" s="35">
        <v>9433</v>
      </c>
      <c r="J104" s="35">
        <v>184</v>
      </c>
      <c r="K104" s="35">
        <v>0</v>
      </c>
      <c r="L104" s="35">
        <v>893</v>
      </c>
      <c r="M104" s="35">
        <v>10510</v>
      </c>
      <c r="N104" s="24"/>
      <c r="O104" s="34">
        <v>0</v>
      </c>
      <c r="P104" s="34">
        <v>0</v>
      </c>
      <c r="Q104" s="36">
        <v>0.18</v>
      </c>
      <c r="R104" s="36">
        <v>9.4739434063754208E-2</v>
      </c>
      <c r="S104" s="37">
        <f t="shared" si="1"/>
        <v>0</v>
      </c>
      <c r="T104" s="24"/>
      <c r="U104" s="38">
        <v>9617</v>
      </c>
      <c r="V104" s="38">
        <v>0</v>
      </c>
      <c r="W104" s="38">
        <v>0</v>
      </c>
      <c r="X104" s="38">
        <v>893</v>
      </c>
      <c r="Y104" s="38">
        <v>10510</v>
      </c>
      <c r="Z104" s="24"/>
      <c r="AA104" s="39"/>
    </row>
    <row r="105" spans="1:27" x14ac:dyDescent="0.25">
      <c r="A105" s="31">
        <v>420</v>
      </c>
      <c r="B105" s="32">
        <v>420049165</v>
      </c>
      <c r="C105" s="33" t="s">
        <v>98</v>
      </c>
      <c r="D105" s="31">
        <v>49</v>
      </c>
      <c r="E105" s="33" t="s">
        <v>96</v>
      </c>
      <c r="F105" s="31">
        <v>165</v>
      </c>
      <c r="G105" s="33" t="s">
        <v>28</v>
      </c>
      <c r="H105" s="34">
        <v>7</v>
      </c>
      <c r="I105" s="35">
        <v>12683</v>
      </c>
      <c r="J105" s="35">
        <v>689</v>
      </c>
      <c r="K105" s="35">
        <v>0</v>
      </c>
      <c r="L105" s="35">
        <v>893</v>
      </c>
      <c r="M105" s="35">
        <v>14265</v>
      </c>
      <c r="N105" s="24"/>
      <c r="O105" s="34">
        <v>0</v>
      </c>
      <c r="P105" s="34">
        <v>0</v>
      </c>
      <c r="Q105" s="36">
        <v>0.14000000000000001</v>
      </c>
      <c r="R105" s="36">
        <v>0.10702896319247782</v>
      </c>
      <c r="S105" s="37">
        <f t="shared" si="1"/>
        <v>0</v>
      </c>
      <c r="T105" s="24"/>
      <c r="U105" s="38">
        <v>93604</v>
      </c>
      <c r="V105" s="38">
        <v>0</v>
      </c>
      <c r="W105" s="38">
        <v>0</v>
      </c>
      <c r="X105" s="38">
        <v>6251</v>
      </c>
      <c r="Y105" s="38">
        <v>99855</v>
      </c>
      <c r="Z105" s="24"/>
      <c r="AA105" s="39"/>
    </row>
    <row r="106" spans="1:27" x14ac:dyDescent="0.25">
      <c r="A106" s="31">
        <v>420</v>
      </c>
      <c r="B106" s="32">
        <v>420049176</v>
      </c>
      <c r="C106" s="33" t="s">
        <v>98</v>
      </c>
      <c r="D106" s="31">
        <v>49</v>
      </c>
      <c r="E106" s="33" t="s">
        <v>96</v>
      </c>
      <c r="F106" s="31">
        <v>176</v>
      </c>
      <c r="G106" s="33" t="s">
        <v>29</v>
      </c>
      <c r="H106" s="34">
        <v>13</v>
      </c>
      <c r="I106" s="35">
        <v>11190</v>
      </c>
      <c r="J106" s="35">
        <v>3696</v>
      </c>
      <c r="K106" s="35">
        <v>0</v>
      </c>
      <c r="L106" s="35">
        <v>893</v>
      </c>
      <c r="M106" s="35">
        <v>15779</v>
      </c>
      <c r="N106" s="24"/>
      <c r="O106" s="34">
        <v>0</v>
      </c>
      <c r="P106" s="34">
        <v>0</v>
      </c>
      <c r="Q106" s="36">
        <v>0.09</v>
      </c>
      <c r="R106" s="36">
        <v>6.9986063153058664E-2</v>
      </c>
      <c r="S106" s="37">
        <f t="shared" si="1"/>
        <v>0</v>
      </c>
      <c r="T106" s="24"/>
      <c r="U106" s="38">
        <v>193518</v>
      </c>
      <c r="V106" s="38">
        <v>0</v>
      </c>
      <c r="W106" s="38">
        <v>0</v>
      </c>
      <c r="X106" s="38">
        <v>11609</v>
      </c>
      <c r="Y106" s="38">
        <v>205127</v>
      </c>
      <c r="Z106" s="24"/>
      <c r="AA106" s="39"/>
    </row>
    <row r="107" spans="1:27" x14ac:dyDescent="0.25">
      <c r="A107" s="31">
        <v>420</v>
      </c>
      <c r="B107" s="32">
        <v>420049181</v>
      </c>
      <c r="C107" s="33" t="s">
        <v>98</v>
      </c>
      <c r="D107" s="31">
        <v>49</v>
      </c>
      <c r="E107" s="33" t="s">
        <v>96</v>
      </c>
      <c r="F107" s="31">
        <v>181</v>
      </c>
      <c r="G107" s="33" t="s">
        <v>105</v>
      </c>
      <c r="H107" s="34">
        <v>3</v>
      </c>
      <c r="I107" s="35">
        <v>9971</v>
      </c>
      <c r="J107" s="35">
        <v>676</v>
      </c>
      <c r="K107" s="35">
        <v>0</v>
      </c>
      <c r="L107" s="35">
        <v>893</v>
      </c>
      <c r="M107" s="35">
        <v>11540</v>
      </c>
      <c r="N107" s="24"/>
      <c r="O107" s="34">
        <v>0</v>
      </c>
      <c r="P107" s="34">
        <v>0</v>
      </c>
      <c r="Q107" s="36">
        <v>0.09</v>
      </c>
      <c r="R107" s="36">
        <v>9.7581275657804001E-3</v>
      </c>
      <c r="S107" s="37">
        <f t="shared" si="1"/>
        <v>0</v>
      </c>
      <c r="T107" s="24"/>
      <c r="U107" s="38">
        <v>31941</v>
      </c>
      <c r="V107" s="38">
        <v>0</v>
      </c>
      <c r="W107" s="38">
        <v>0</v>
      </c>
      <c r="X107" s="38">
        <v>2679</v>
      </c>
      <c r="Y107" s="38">
        <v>34620</v>
      </c>
      <c r="Z107" s="24"/>
      <c r="AA107" s="39"/>
    </row>
    <row r="108" spans="1:27" x14ac:dyDescent="0.25">
      <c r="A108" s="31">
        <v>420</v>
      </c>
      <c r="B108" s="32">
        <v>420049207</v>
      </c>
      <c r="C108" s="33" t="s">
        <v>98</v>
      </c>
      <c r="D108" s="31">
        <v>49</v>
      </c>
      <c r="E108" s="33" t="s">
        <v>96</v>
      </c>
      <c r="F108" s="31">
        <v>207</v>
      </c>
      <c r="G108" s="33" t="s">
        <v>40</v>
      </c>
      <c r="H108" s="34">
        <v>2</v>
      </c>
      <c r="I108" s="35">
        <v>13760</v>
      </c>
      <c r="J108" s="35">
        <v>8897</v>
      </c>
      <c r="K108" s="35">
        <v>0</v>
      </c>
      <c r="L108" s="35">
        <v>893</v>
      </c>
      <c r="M108" s="35">
        <v>23550</v>
      </c>
      <c r="N108" s="24"/>
      <c r="O108" s="34">
        <v>0</v>
      </c>
      <c r="P108" s="34">
        <v>0</v>
      </c>
      <c r="Q108" s="36">
        <v>0.09</v>
      </c>
      <c r="R108" s="36">
        <v>3.469483341848325E-4</v>
      </c>
      <c r="S108" s="37">
        <f t="shared" si="1"/>
        <v>0</v>
      </c>
      <c r="T108" s="24"/>
      <c r="U108" s="38">
        <v>45314</v>
      </c>
      <c r="V108" s="38">
        <v>0</v>
      </c>
      <c r="W108" s="38">
        <v>0</v>
      </c>
      <c r="X108" s="38">
        <v>1786</v>
      </c>
      <c r="Y108" s="38">
        <v>47100</v>
      </c>
      <c r="Z108" s="24"/>
      <c r="AA108" s="39"/>
    </row>
    <row r="109" spans="1:27" x14ac:dyDescent="0.25">
      <c r="A109" s="31">
        <v>420</v>
      </c>
      <c r="B109" s="32">
        <v>420049243</v>
      </c>
      <c r="C109" s="33" t="s">
        <v>98</v>
      </c>
      <c r="D109" s="31">
        <v>49</v>
      </c>
      <c r="E109" s="33" t="s">
        <v>96</v>
      </c>
      <c r="F109" s="31">
        <v>243</v>
      </c>
      <c r="G109" s="33" t="s">
        <v>74</v>
      </c>
      <c r="H109" s="34">
        <v>1</v>
      </c>
      <c r="I109" s="35">
        <v>13760</v>
      </c>
      <c r="J109" s="35">
        <v>3247</v>
      </c>
      <c r="K109" s="35">
        <v>0</v>
      </c>
      <c r="L109" s="35">
        <v>893</v>
      </c>
      <c r="M109" s="35">
        <v>17900</v>
      </c>
      <c r="N109" s="24"/>
      <c r="O109" s="34">
        <v>0</v>
      </c>
      <c r="P109" s="34">
        <v>0</v>
      </c>
      <c r="Q109" s="36">
        <v>0.09</v>
      </c>
      <c r="R109" s="36">
        <v>5.5550847643881752E-3</v>
      </c>
      <c r="S109" s="37">
        <f t="shared" si="1"/>
        <v>0</v>
      </c>
      <c r="T109" s="24"/>
      <c r="U109" s="38">
        <v>17007</v>
      </c>
      <c r="V109" s="38">
        <v>0</v>
      </c>
      <c r="W109" s="38">
        <v>0</v>
      </c>
      <c r="X109" s="38">
        <v>893</v>
      </c>
      <c r="Y109" s="38">
        <v>17900</v>
      </c>
      <c r="Z109" s="24"/>
      <c r="AA109" s="39"/>
    </row>
    <row r="110" spans="1:27" x14ac:dyDescent="0.25">
      <c r="A110" s="31">
        <v>420</v>
      </c>
      <c r="B110" s="32">
        <v>420049244</v>
      </c>
      <c r="C110" s="33" t="s">
        <v>98</v>
      </c>
      <c r="D110" s="31">
        <v>49</v>
      </c>
      <c r="E110" s="33" t="s">
        <v>96</v>
      </c>
      <c r="F110" s="31">
        <v>244</v>
      </c>
      <c r="G110" s="33" t="s">
        <v>43</v>
      </c>
      <c r="H110" s="34">
        <v>4</v>
      </c>
      <c r="I110" s="35">
        <v>10033</v>
      </c>
      <c r="J110" s="35">
        <v>4062</v>
      </c>
      <c r="K110" s="35">
        <v>0</v>
      </c>
      <c r="L110" s="35">
        <v>893</v>
      </c>
      <c r="M110" s="35">
        <v>14988</v>
      </c>
      <c r="N110" s="24"/>
      <c r="O110" s="34">
        <v>0</v>
      </c>
      <c r="P110" s="34">
        <v>0</v>
      </c>
      <c r="Q110" s="36">
        <v>0.18</v>
      </c>
      <c r="R110" s="36">
        <v>0.10491002846208129</v>
      </c>
      <c r="S110" s="37">
        <f t="shared" si="1"/>
        <v>0</v>
      </c>
      <c r="T110" s="24"/>
      <c r="U110" s="38">
        <v>56380</v>
      </c>
      <c r="V110" s="38">
        <v>0</v>
      </c>
      <c r="W110" s="38">
        <v>0</v>
      </c>
      <c r="X110" s="38">
        <v>3572</v>
      </c>
      <c r="Y110" s="38">
        <v>59952</v>
      </c>
      <c r="Z110" s="24"/>
      <c r="AA110" s="39"/>
    </row>
    <row r="111" spans="1:27" x14ac:dyDescent="0.25">
      <c r="A111" s="31">
        <v>420</v>
      </c>
      <c r="B111" s="32">
        <v>420049248</v>
      </c>
      <c r="C111" s="33" t="s">
        <v>98</v>
      </c>
      <c r="D111" s="31">
        <v>49</v>
      </c>
      <c r="E111" s="33" t="s">
        <v>96</v>
      </c>
      <c r="F111" s="31">
        <v>248</v>
      </c>
      <c r="G111" s="33" t="s">
        <v>30</v>
      </c>
      <c r="H111" s="34">
        <v>9</v>
      </c>
      <c r="I111" s="35">
        <v>9372</v>
      </c>
      <c r="J111" s="35">
        <v>919</v>
      </c>
      <c r="K111" s="35">
        <v>0</v>
      </c>
      <c r="L111" s="35">
        <v>893</v>
      </c>
      <c r="M111" s="35">
        <v>11184</v>
      </c>
      <c r="N111" s="24"/>
      <c r="O111" s="34">
        <v>0</v>
      </c>
      <c r="P111" s="34">
        <v>0</v>
      </c>
      <c r="Q111" s="36">
        <v>0.09</v>
      </c>
      <c r="R111" s="36">
        <v>5.1746066067839235E-2</v>
      </c>
      <c r="S111" s="37">
        <f t="shared" si="1"/>
        <v>0</v>
      </c>
      <c r="T111" s="24"/>
      <c r="U111" s="38">
        <v>92619</v>
      </c>
      <c r="V111" s="38">
        <v>0</v>
      </c>
      <c r="W111" s="38">
        <v>0</v>
      </c>
      <c r="X111" s="38">
        <v>8037</v>
      </c>
      <c r="Y111" s="38">
        <v>100656</v>
      </c>
      <c r="Z111" s="24"/>
      <c r="AA111" s="39"/>
    </row>
    <row r="112" spans="1:27" x14ac:dyDescent="0.25">
      <c r="A112" s="31">
        <v>420</v>
      </c>
      <c r="B112" s="32">
        <v>420049308</v>
      </c>
      <c r="C112" s="33" t="s">
        <v>98</v>
      </c>
      <c r="D112" s="31">
        <v>49</v>
      </c>
      <c r="E112" s="33" t="s">
        <v>96</v>
      </c>
      <c r="F112" s="31">
        <v>308</v>
      </c>
      <c r="G112" s="33" t="s">
        <v>32</v>
      </c>
      <c r="H112" s="34">
        <v>1</v>
      </c>
      <c r="I112" s="35">
        <v>9433</v>
      </c>
      <c r="J112" s="35">
        <v>5474</v>
      </c>
      <c r="K112" s="35">
        <v>0</v>
      </c>
      <c r="L112" s="35">
        <v>893</v>
      </c>
      <c r="M112" s="35">
        <v>15800</v>
      </c>
      <c r="N112" s="24"/>
      <c r="O112" s="34">
        <v>0</v>
      </c>
      <c r="P112" s="34">
        <v>0</v>
      </c>
      <c r="Q112" s="36">
        <v>0.09</v>
      </c>
      <c r="R112" s="36">
        <v>1.6507730479585108E-3</v>
      </c>
      <c r="S112" s="37">
        <f t="shared" si="1"/>
        <v>0</v>
      </c>
      <c r="T112" s="24"/>
      <c r="U112" s="38">
        <v>14907</v>
      </c>
      <c r="V112" s="38">
        <v>0</v>
      </c>
      <c r="W112" s="38">
        <v>0</v>
      </c>
      <c r="X112" s="38">
        <v>893</v>
      </c>
      <c r="Y112" s="38">
        <v>15800</v>
      </c>
      <c r="Z112" s="24"/>
      <c r="AA112" s="39"/>
    </row>
    <row r="113" spans="1:27" x14ac:dyDescent="0.25">
      <c r="A113" s="31">
        <v>420</v>
      </c>
      <c r="B113" s="32">
        <v>420049347</v>
      </c>
      <c r="C113" s="33" t="s">
        <v>98</v>
      </c>
      <c r="D113" s="31">
        <v>49</v>
      </c>
      <c r="E113" s="33" t="s">
        <v>96</v>
      </c>
      <c r="F113" s="31">
        <v>347</v>
      </c>
      <c r="G113" s="33" t="s">
        <v>106</v>
      </c>
      <c r="H113" s="34">
        <v>6</v>
      </c>
      <c r="I113" s="35">
        <v>11119</v>
      </c>
      <c r="J113" s="35">
        <v>4817</v>
      </c>
      <c r="K113" s="35">
        <v>0</v>
      </c>
      <c r="L113" s="35">
        <v>893</v>
      </c>
      <c r="M113" s="35">
        <v>16829</v>
      </c>
      <c r="N113" s="24"/>
      <c r="O113" s="34">
        <v>0</v>
      </c>
      <c r="P113" s="34">
        <v>0</v>
      </c>
      <c r="Q113" s="36">
        <v>0.09</v>
      </c>
      <c r="R113" s="36">
        <v>4.470451979129899E-3</v>
      </c>
      <c r="S113" s="37">
        <f t="shared" si="1"/>
        <v>0</v>
      </c>
      <c r="T113" s="24"/>
      <c r="U113" s="38">
        <v>95616</v>
      </c>
      <c r="V113" s="38">
        <v>0</v>
      </c>
      <c r="W113" s="38">
        <v>0</v>
      </c>
      <c r="X113" s="38">
        <v>5358</v>
      </c>
      <c r="Y113" s="38">
        <v>100974</v>
      </c>
      <c r="Z113" s="24"/>
      <c r="AA113" s="39"/>
    </row>
    <row r="114" spans="1:27" x14ac:dyDescent="0.25">
      <c r="A114" s="31">
        <v>426</v>
      </c>
      <c r="B114" s="32">
        <v>426149009</v>
      </c>
      <c r="C114" s="33" t="s">
        <v>107</v>
      </c>
      <c r="D114" s="31">
        <v>149</v>
      </c>
      <c r="E114" s="33" t="s">
        <v>103</v>
      </c>
      <c r="F114" s="31">
        <v>9</v>
      </c>
      <c r="G114" s="33" t="s">
        <v>108</v>
      </c>
      <c r="H114" s="34">
        <v>3</v>
      </c>
      <c r="I114" s="35">
        <v>12729</v>
      </c>
      <c r="J114" s="35">
        <v>7210</v>
      </c>
      <c r="K114" s="35">
        <v>0</v>
      </c>
      <c r="L114" s="35">
        <v>893</v>
      </c>
      <c r="M114" s="35">
        <v>20832</v>
      </c>
      <c r="N114" s="24"/>
      <c r="O114" s="34">
        <v>0</v>
      </c>
      <c r="P114" s="34">
        <v>0</v>
      </c>
      <c r="Q114" s="36">
        <v>0.09</v>
      </c>
      <c r="R114" s="36">
        <v>2.1642199571065201E-3</v>
      </c>
      <c r="S114" s="37">
        <f t="shared" si="1"/>
        <v>0</v>
      </c>
      <c r="T114" s="24"/>
      <c r="U114" s="38">
        <v>59817</v>
      </c>
      <c r="V114" s="38">
        <v>0</v>
      </c>
      <c r="W114" s="38">
        <v>0</v>
      </c>
      <c r="X114" s="38">
        <v>2679</v>
      </c>
      <c r="Y114" s="38">
        <v>62496</v>
      </c>
      <c r="Z114" s="24"/>
      <c r="AA114" s="39"/>
    </row>
    <row r="115" spans="1:27" x14ac:dyDescent="0.25">
      <c r="A115" s="31">
        <v>426</v>
      </c>
      <c r="B115" s="32">
        <v>426149079</v>
      </c>
      <c r="C115" s="33" t="s">
        <v>107</v>
      </c>
      <c r="D115" s="31">
        <v>149</v>
      </c>
      <c r="E115" s="33" t="s">
        <v>103</v>
      </c>
      <c r="F115" s="31">
        <v>79</v>
      </c>
      <c r="G115" s="33" t="s">
        <v>109</v>
      </c>
      <c r="H115" s="34">
        <v>1</v>
      </c>
      <c r="I115" s="35">
        <v>8410</v>
      </c>
      <c r="J115" s="35">
        <v>852</v>
      </c>
      <c r="K115" s="35">
        <v>0</v>
      </c>
      <c r="L115" s="35">
        <v>893</v>
      </c>
      <c r="M115" s="35">
        <v>10155</v>
      </c>
      <c r="N115" s="24"/>
      <c r="O115" s="34">
        <v>0</v>
      </c>
      <c r="P115" s="34">
        <v>0</v>
      </c>
      <c r="Q115" s="36">
        <v>0.09</v>
      </c>
      <c r="R115" s="36">
        <v>6.7349597851177154E-2</v>
      </c>
      <c r="S115" s="37">
        <f t="shared" si="1"/>
        <v>0</v>
      </c>
      <c r="T115" s="24"/>
      <c r="U115" s="38">
        <v>9262</v>
      </c>
      <c r="V115" s="38">
        <v>0</v>
      </c>
      <c r="W115" s="38">
        <v>0</v>
      </c>
      <c r="X115" s="38">
        <v>893</v>
      </c>
      <c r="Y115" s="38">
        <v>10155</v>
      </c>
      <c r="Z115" s="24"/>
      <c r="AA115" s="39"/>
    </row>
    <row r="116" spans="1:27" x14ac:dyDescent="0.25">
      <c r="A116" s="31">
        <v>426</v>
      </c>
      <c r="B116" s="32">
        <v>426149128</v>
      </c>
      <c r="C116" s="33" t="s">
        <v>107</v>
      </c>
      <c r="D116" s="31">
        <v>149</v>
      </c>
      <c r="E116" s="33" t="s">
        <v>103</v>
      </c>
      <c r="F116" s="31">
        <v>128</v>
      </c>
      <c r="G116" s="33" t="s">
        <v>110</v>
      </c>
      <c r="H116" s="34">
        <v>7</v>
      </c>
      <c r="I116" s="35">
        <v>12358</v>
      </c>
      <c r="J116" s="35">
        <v>629</v>
      </c>
      <c r="K116" s="35">
        <v>0</v>
      </c>
      <c r="L116" s="35">
        <v>893</v>
      </c>
      <c r="M116" s="35">
        <v>13880</v>
      </c>
      <c r="N116" s="24"/>
      <c r="O116" s="34">
        <v>0</v>
      </c>
      <c r="P116" s="34">
        <v>0</v>
      </c>
      <c r="Q116" s="36">
        <v>0.18</v>
      </c>
      <c r="R116" s="36">
        <v>3.5818450421119509E-2</v>
      </c>
      <c r="S116" s="37">
        <f t="shared" si="1"/>
        <v>0</v>
      </c>
      <c r="T116" s="24"/>
      <c r="U116" s="38">
        <v>90909</v>
      </c>
      <c r="V116" s="38">
        <v>0</v>
      </c>
      <c r="W116" s="38">
        <v>0</v>
      </c>
      <c r="X116" s="38">
        <v>6251</v>
      </c>
      <c r="Y116" s="38">
        <v>97160</v>
      </c>
      <c r="Z116" s="24"/>
      <c r="AA116" s="39"/>
    </row>
    <row r="117" spans="1:27" x14ac:dyDescent="0.25">
      <c r="A117" s="31">
        <v>426</v>
      </c>
      <c r="B117" s="32">
        <v>426149149</v>
      </c>
      <c r="C117" s="33" t="s">
        <v>107</v>
      </c>
      <c r="D117" s="31">
        <v>149</v>
      </c>
      <c r="E117" s="33" t="s">
        <v>103</v>
      </c>
      <c r="F117" s="31">
        <v>149</v>
      </c>
      <c r="G117" s="33" t="s">
        <v>103</v>
      </c>
      <c r="H117" s="34">
        <v>334</v>
      </c>
      <c r="I117" s="35">
        <v>11589</v>
      </c>
      <c r="J117" s="35">
        <v>15</v>
      </c>
      <c r="K117" s="35">
        <v>520.32335329341322</v>
      </c>
      <c r="L117" s="35">
        <v>893</v>
      </c>
      <c r="M117" s="35">
        <v>13017.323353293414</v>
      </c>
      <c r="N117" s="24"/>
      <c r="O117" s="34">
        <v>0</v>
      </c>
      <c r="P117" s="34">
        <v>0</v>
      </c>
      <c r="Q117" s="36">
        <v>0.16</v>
      </c>
      <c r="R117" s="36">
        <v>0.11951738551252943</v>
      </c>
      <c r="S117" s="37">
        <f t="shared" si="1"/>
        <v>0</v>
      </c>
      <c r="T117" s="24"/>
      <c r="U117" s="38">
        <v>3875736</v>
      </c>
      <c r="V117" s="38">
        <v>173788</v>
      </c>
      <c r="W117" s="38">
        <v>0</v>
      </c>
      <c r="X117" s="38">
        <v>298262</v>
      </c>
      <c r="Y117" s="38">
        <v>4347786</v>
      </c>
      <c r="Z117" s="24"/>
      <c r="AA117" s="39"/>
    </row>
    <row r="118" spans="1:27" x14ac:dyDescent="0.25">
      <c r="A118" s="31">
        <v>426</v>
      </c>
      <c r="B118" s="32">
        <v>426149181</v>
      </c>
      <c r="C118" s="33" t="s">
        <v>107</v>
      </c>
      <c r="D118" s="31">
        <v>149</v>
      </c>
      <c r="E118" s="33" t="s">
        <v>103</v>
      </c>
      <c r="F118" s="31">
        <v>181</v>
      </c>
      <c r="G118" s="33" t="s">
        <v>105</v>
      </c>
      <c r="H118" s="34">
        <v>13</v>
      </c>
      <c r="I118" s="35">
        <v>9999</v>
      </c>
      <c r="J118" s="35">
        <v>678</v>
      </c>
      <c r="K118" s="35">
        <v>0</v>
      </c>
      <c r="L118" s="35">
        <v>893</v>
      </c>
      <c r="M118" s="35">
        <v>11570</v>
      </c>
      <c r="N118" s="24"/>
      <c r="O118" s="34">
        <v>0</v>
      </c>
      <c r="P118" s="34">
        <v>0</v>
      </c>
      <c r="Q118" s="36">
        <v>0.09</v>
      </c>
      <c r="R118" s="36">
        <v>9.7581275657804001E-3</v>
      </c>
      <c r="S118" s="37">
        <f t="shared" si="1"/>
        <v>0</v>
      </c>
      <c r="T118" s="24"/>
      <c r="U118" s="38">
        <v>138801</v>
      </c>
      <c r="V118" s="38">
        <v>0</v>
      </c>
      <c r="W118" s="38">
        <v>0</v>
      </c>
      <c r="X118" s="38">
        <v>11609</v>
      </c>
      <c r="Y118" s="38">
        <v>150410</v>
      </c>
      <c r="Z118" s="24"/>
      <c r="AA118" s="39"/>
    </row>
    <row r="119" spans="1:27" x14ac:dyDescent="0.25">
      <c r="A119" s="31">
        <v>426</v>
      </c>
      <c r="B119" s="32">
        <v>426149211</v>
      </c>
      <c r="C119" s="33" t="s">
        <v>107</v>
      </c>
      <c r="D119" s="31">
        <v>149</v>
      </c>
      <c r="E119" s="33" t="s">
        <v>103</v>
      </c>
      <c r="F119" s="31">
        <v>211</v>
      </c>
      <c r="G119" s="33" t="s">
        <v>80</v>
      </c>
      <c r="H119" s="34">
        <v>2</v>
      </c>
      <c r="I119" s="35">
        <v>13548</v>
      </c>
      <c r="J119" s="35">
        <v>2430</v>
      </c>
      <c r="K119" s="35">
        <v>0</v>
      </c>
      <c r="L119" s="35">
        <v>893</v>
      </c>
      <c r="M119" s="35">
        <v>16871</v>
      </c>
      <c r="N119" s="24"/>
      <c r="O119" s="34">
        <v>0</v>
      </c>
      <c r="P119" s="34">
        <v>0</v>
      </c>
      <c r="Q119" s="36">
        <v>0.09</v>
      </c>
      <c r="R119" s="36">
        <v>1.7356945956786835E-3</v>
      </c>
      <c r="S119" s="37">
        <f t="shared" si="1"/>
        <v>0</v>
      </c>
      <c r="T119" s="24"/>
      <c r="U119" s="38">
        <v>31956</v>
      </c>
      <c r="V119" s="38">
        <v>0</v>
      </c>
      <c r="W119" s="38">
        <v>0</v>
      </c>
      <c r="X119" s="38">
        <v>1786</v>
      </c>
      <c r="Y119" s="38">
        <v>33742</v>
      </c>
      <c r="Z119" s="24"/>
      <c r="AA119" s="39"/>
    </row>
    <row r="120" spans="1:27" x14ac:dyDescent="0.25">
      <c r="A120" s="31">
        <v>428</v>
      </c>
      <c r="B120" s="32">
        <v>428035035</v>
      </c>
      <c r="C120" s="33" t="s">
        <v>111</v>
      </c>
      <c r="D120" s="31">
        <v>35</v>
      </c>
      <c r="E120" s="33" t="s">
        <v>22</v>
      </c>
      <c r="F120" s="31">
        <v>35</v>
      </c>
      <c r="G120" s="33" t="s">
        <v>22</v>
      </c>
      <c r="H120" s="34">
        <v>1586</v>
      </c>
      <c r="I120" s="35">
        <v>11814</v>
      </c>
      <c r="J120" s="35">
        <v>4148</v>
      </c>
      <c r="K120" s="35">
        <v>0</v>
      </c>
      <c r="L120" s="35">
        <v>893</v>
      </c>
      <c r="M120" s="35">
        <v>16855</v>
      </c>
      <c r="N120" s="24"/>
      <c r="O120" s="34">
        <v>0</v>
      </c>
      <c r="P120" s="34">
        <v>0</v>
      </c>
      <c r="Q120" s="36">
        <v>0.18</v>
      </c>
      <c r="R120" s="36">
        <v>0.1582084907439498</v>
      </c>
      <c r="S120" s="37">
        <f t="shared" si="1"/>
        <v>0</v>
      </c>
      <c r="T120" s="24"/>
      <c r="U120" s="38">
        <v>25315732</v>
      </c>
      <c r="V120" s="38">
        <v>0</v>
      </c>
      <c r="W120" s="38">
        <v>0</v>
      </c>
      <c r="X120" s="38">
        <v>1416298</v>
      </c>
      <c r="Y120" s="38">
        <v>26732030</v>
      </c>
      <c r="Z120" s="24"/>
      <c r="AA120" s="39"/>
    </row>
    <row r="121" spans="1:27" x14ac:dyDescent="0.25">
      <c r="A121" s="31">
        <v>428</v>
      </c>
      <c r="B121" s="32">
        <v>428035044</v>
      </c>
      <c r="C121" s="33" t="s">
        <v>111</v>
      </c>
      <c r="D121" s="31">
        <v>35</v>
      </c>
      <c r="E121" s="33" t="s">
        <v>22</v>
      </c>
      <c r="F121" s="31">
        <v>44</v>
      </c>
      <c r="G121" s="33" t="s">
        <v>35</v>
      </c>
      <c r="H121" s="34">
        <v>16</v>
      </c>
      <c r="I121" s="35">
        <v>9885</v>
      </c>
      <c r="J121" s="35">
        <v>230</v>
      </c>
      <c r="K121" s="35">
        <v>0</v>
      </c>
      <c r="L121" s="35">
        <v>893</v>
      </c>
      <c r="M121" s="35">
        <v>11008</v>
      </c>
      <c r="N121" s="24"/>
      <c r="O121" s="34">
        <v>0</v>
      </c>
      <c r="P121" s="34">
        <v>0</v>
      </c>
      <c r="Q121" s="36">
        <v>0.09</v>
      </c>
      <c r="R121" s="36">
        <v>5.5522851392677805E-2</v>
      </c>
      <c r="S121" s="37">
        <f t="shared" si="1"/>
        <v>0</v>
      </c>
      <c r="T121" s="24"/>
      <c r="U121" s="38">
        <v>161840</v>
      </c>
      <c r="V121" s="38">
        <v>0</v>
      </c>
      <c r="W121" s="38">
        <v>0</v>
      </c>
      <c r="X121" s="38">
        <v>14288</v>
      </c>
      <c r="Y121" s="38">
        <v>176128</v>
      </c>
      <c r="Z121" s="24"/>
      <c r="AA121" s="39"/>
    </row>
    <row r="122" spans="1:27" x14ac:dyDescent="0.25">
      <c r="A122" s="31">
        <v>428</v>
      </c>
      <c r="B122" s="32">
        <v>428035050</v>
      </c>
      <c r="C122" s="33" t="s">
        <v>111</v>
      </c>
      <c r="D122" s="31">
        <v>35</v>
      </c>
      <c r="E122" s="33" t="s">
        <v>22</v>
      </c>
      <c r="F122" s="31">
        <v>50</v>
      </c>
      <c r="G122" s="33" t="s">
        <v>112</v>
      </c>
      <c r="H122" s="34">
        <v>1</v>
      </c>
      <c r="I122" s="35">
        <v>13209</v>
      </c>
      <c r="J122" s="35">
        <v>6223</v>
      </c>
      <c r="K122" s="35">
        <v>0</v>
      </c>
      <c r="L122" s="35">
        <v>893</v>
      </c>
      <c r="M122" s="35">
        <v>20325</v>
      </c>
      <c r="N122" s="24"/>
      <c r="O122" s="34">
        <v>0</v>
      </c>
      <c r="P122" s="34">
        <v>0</v>
      </c>
      <c r="Q122" s="36">
        <v>0.09</v>
      </c>
      <c r="R122" s="36">
        <v>4.1965569977282591E-3</v>
      </c>
      <c r="S122" s="37">
        <f t="shared" si="1"/>
        <v>0</v>
      </c>
      <c r="T122" s="24"/>
      <c r="U122" s="38">
        <v>19432</v>
      </c>
      <c r="V122" s="38">
        <v>0</v>
      </c>
      <c r="W122" s="38">
        <v>0</v>
      </c>
      <c r="X122" s="38">
        <v>893</v>
      </c>
      <c r="Y122" s="38">
        <v>20325</v>
      </c>
      <c r="Z122" s="24"/>
      <c r="AA122" s="39"/>
    </row>
    <row r="123" spans="1:27" x14ac:dyDescent="0.25">
      <c r="A123" s="31">
        <v>428</v>
      </c>
      <c r="B123" s="32">
        <v>428035057</v>
      </c>
      <c r="C123" s="33" t="s">
        <v>111</v>
      </c>
      <c r="D123" s="31">
        <v>35</v>
      </c>
      <c r="E123" s="33" t="s">
        <v>22</v>
      </c>
      <c r="F123" s="31">
        <v>57</v>
      </c>
      <c r="G123" s="33" t="s">
        <v>23</v>
      </c>
      <c r="H123" s="34">
        <v>193</v>
      </c>
      <c r="I123" s="35">
        <v>12069</v>
      </c>
      <c r="J123" s="35">
        <v>612</v>
      </c>
      <c r="K123" s="35">
        <v>0</v>
      </c>
      <c r="L123" s="35">
        <v>893</v>
      </c>
      <c r="M123" s="35">
        <v>13574</v>
      </c>
      <c r="N123" s="24"/>
      <c r="O123" s="34">
        <v>0</v>
      </c>
      <c r="P123" s="34">
        <v>0</v>
      </c>
      <c r="Q123" s="36">
        <v>0.18</v>
      </c>
      <c r="R123" s="36">
        <v>0.14219879555979525</v>
      </c>
      <c r="S123" s="37">
        <f t="shared" si="1"/>
        <v>0</v>
      </c>
      <c r="T123" s="24"/>
      <c r="U123" s="38">
        <v>2447433</v>
      </c>
      <c r="V123" s="38">
        <v>0</v>
      </c>
      <c r="W123" s="38">
        <v>0</v>
      </c>
      <c r="X123" s="38">
        <v>172349</v>
      </c>
      <c r="Y123" s="38">
        <v>2619782</v>
      </c>
      <c r="Z123" s="24"/>
      <c r="AA123" s="39"/>
    </row>
    <row r="124" spans="1:27" x14ac:dyDescent="0.25">
      <c r="A124" s="31">
        <v>428</v>
      </c>
      <c r="B124" s="32">
        <v>428035073</v>
      </c>
      <c r="C124" s="33" t="s">
        <v>111</v>
      </c>
      <c r="D124" s="31">
        <v>35</v>
      </c>
      <c r="E124" s="33" t="s">
        <v>22</v>
      </c>
      <c r="F124" s="31">
        <v>73</v>
      </c>
      <c r="G124" s="33" t="s">
        <v>37</v>
      </c>
      <c r="H124" s="34">
        <v>9</v>
      </c>
      <c r="I124" s="35">
        <v>9720</v>
      </c>
      <c r="J124" s="35">
        <v>7563</v>
      </c>
      <c r="K124" s="35">
        <v>0</v>
      </c>
      <c r="L124" s="35">
        <v>893</v>
      </c>
      <c r="M124" s="35">
        <v>18176</v>
      </c>
      <c r="N124" s="24"/>
      <c r="O124" s="34">
        <v>0</v>
      </c>
      <c r="P124" s="34">
        <v>0</v>
      </c>
      <c r="Q124" s="36">
        <v>0.09</v>
      </c>
      <c r="R124" s="36">
        <v>5.5269306272486482E-3</v>
      </c>
      <c r="S124" s="37">
        <f t="shared" si="1"/>
        <v>0</v>
      </c>
      <c r="T124" s="24"/>
      <c r="U124" s="38">
        <v>155547</v>
      </c>
      <c r="V124" s="38">
        <v>0</v>
      </c>
      <c r="W124" s="38">
        <v>0</v>
      </c>
      <c r="X124" s="38">
        <v>8037</v>
      </c>
      <c r="Y124" s="38">
        <v>163584</v>
      </c>
      <c r="Z124" s="24"/>
      <c r="AA124" s="39"/>
    </row>
    <row r="125" spans="1:27" x14ac:dyDescent="0.25">
      <c r="A125" s="31">
        <v>428</v>
      </c>
      <c r="B125" s="32">
        <v>428035093</v>
      </c>
      <c r="C125" s="33" t="s">
        <v>111</v>
      </c>
      <c r="D125" s="31">
        <v>35</v>
      </c>
      <c r="E125" s="33" t="s">
        <v>22</v>
      </c>
      <c r="F125" s="31">
        <v>93</v>
      </c>
      <c r="G125" s="33" t="s">
        <v>25</v>
      </c>
      <c r="H125" s="34">
        <v>3</v>
      </c>
      <c r="I125" s="35">
        <v>12785</v>
      </c>
      <c r="J125" s="35">
        <v>363</v>
      </c>
      <c r="K125" s="35">
        <v>0</v>
      </c>
      <c r="L125" s="35">
        <v>893</v>
      </c>
      <c r="M125" s="35">
        <v>14041</v>
      </c>
      <c r="N125" s="24"/>
      <c r="O125" s="34">
        <v>0</v>
      </c>
      <c r="P125" s="34">
        <v>0</v>
      </c>
      <c r="Q125" s="36">
        <v>0.09</v>
      </c>
      <c r="R125" s="36">
        <v>9.4782905982044599E-2</v>
      </c>
      <c r="S125" s="37">
        <f t="shared" si="1"/>
        <v>-663.4703504853012</v>
      </c>
      <c r="T125" s="24"/>
      <c r="U125" s="38">
        <v>39444</v>
      </c>
      <c r="V125" s="38">
        <v>0</v>
      </c>
      <c r="W125" s="38">
        <v>-1990.4110514559036</v>
      </c>
      <c r="X125" s="38">
        <v>2679</v>
      </c>
      <c r="Y125" s="38">
        <v>40132.588948544093</v>
      </c>
      <c r="Z125" s="24"/>
      <c r="AA125" s="39"/>
    </row>
    <row r="126" spans="1:27" x14ac:dyDescent="0.25">
      <c r="A126" s="31">
        <v>428</v>
      </c>
      <c r="B126" s="32">
        <v>428035133</v>
      </c>
      <c r="C126" s="33" t="s">
        <v>111</v>
      </c>
      <c r="D126" s="31">
        <v>35</v>
      </c>
      <c r="E126" s="33" t="s">
        <v>22</v>
      </c>
      <c r="F126" s="31">
        <v>133</v>
      </c>
      <c r="G126" s="33" t="s">
        <v>73</v>
      </c>
      <c r="H126" s="34">
        <v>2</v>
      </c>
      <c r="I126" s="35">
        <v>13392</v>
      </c>
      <c r="J126" s="35">
        <v>4196</v>
      </c>
      <c r="K126" s="35">
        <v>0</v>
      </c>
      <c r="L126" s="35">
        <v>893</v>
      </c>
      <c r="M126" s="35">
        <v>18481</v>
      </c>
      <c r="N126" s="24"/>
      <c r="O126" s="34">
        <v>0</v>
      </c>
      <c r="P126" s="34">
        <v>0</v>
      </c>
      <c r="Q126" s="36">
        <v>0.09</v>
      </c>
      <c r="R126" s="36">
        <v>2.9992689029297782E-2</v>
      </c>
      <c r="S126" s="37">
        <f t="shared" si="1"/>
        <v>0</v>
      </c>
      <c r="T126" s="24"/>
      <c r="U126" s="38">
        <v>35176</v>
      </c>
      <c r="V126" s="38">
        <v>0</v>
      </c>
      <c r="W126" s="38">
        <v>0</v>
      </c>
      <c r="X126" s="38">
        <v>1786</v>
      </c>
      <c r="Y126" s="38">
        <v>36962</v>
      </c>
      <c r="Z126" s="24"/>
      <c r="AA126" s="39"/>
    </row>
    <row r="127" spans="1:27" x14ac:dyDescent="0.25">
      <c r="A127" s="31">
        <v>428</v>
      </c>
      <c r="B127" s="32">
        <v>428035163</v>
      </c>
      <c r="C127" s="33" t="s">
        <v>111</v>
      </c>
      <c r="D127" s="31">
        <v>35</v>
      </c>
      <c r="E127" s="33" t="s">
        <v>22</v>
      </c>
      <c r="F127" s="31">
        <v>163</v>
      </c>
      <c r="G127" s="33" t="s">
        <v>27</v>
      </c>
      <c r="H127" s="34">
        <v>10</v>
      </c>
      <c r="I127" s="35">
        <v>10291</v>
      </c>
      <c r="J127" s="35">
        <v>201</v>
      </c>
      <c r="K127" s="35">
        <v>0</v>
      </c>
      <c r="L127" s="35">
        <v>893</v>
      </c>
      <c r="M127" s="35">
        <v>11385</v>
      </c>
      <c r="N127" s="24"/>
      <c r="O127" s="34">
        <v>0</v>
      </c>
      <c r="P127" s="34">
        <v>0</v>
      </c>
      <c r="Q127" s="36">
        <v>0.18</v>
      </c>
      <c r="R127" s="36">
        <v>9.4739434063754208E-2</v>
      </c>
      <c r="S127" s="37">
        <f t="shared" si="1"/>
        <v>0</v>
      </c>
      <c r="T127" s="24"/>
      <c r="U127" s="38">
        <v>104920</v>
      </c>
      <c r="V127" s="38">
        <v>0</v>
      </c>
      <c r="W127" s="38">
        <v>0</v>
      </c>
      <c r="X127" s="38">
        <v>8930</v>
      </c>
      <c r="Y127" s="38">
        <v>113850</v>
      </c>
      <c r="Z127" s="24"/>
      <c r="AA127" s="39"/>
    </row>
    <row r="128" spans="1:27" x14ac:dyDescent="0.25">
      <c r="A128" s="31">
        <v>428</v>
      </c>
      <c r="B128" s="32">
        <v>428035165</v>
      </c>
      <c r="C128" s="33" t="s">
        <v>111</v>
      </c>
      <c r="D128" s="31">
        <v>35</v>
      </c>
      <c r="E128" s="33" t="s">
        <v>22</v>
      </c>
      <c r="F128" s="31">
        <v>165</v>
      </c>
      <c r="G128" s="33" t="s">
        <v>28</v>
      </c>
      <c r="H128" s="34">
        <v>5</v>
      </c>
      <c r="I128" s="35">
        <v>12877</v>
      </c>
      <c r="J128" s="35">
        <v>700</v>
      </c>
      <c r="K128" s="35">
        <v>0</v>
      </c>
      <c r="L128" s="35">
        <v>893</v>
      </c>
      <c r="M128" s="35">
        <v>14470</v>
      </c>
      <c r="N128" s="24"/>
      <c r="O128" s="34">
        <v>1</v>
      </c>
      <c r="P128" s="34">
        <v>0</v>
      </c>
      <c r="Q128" s="36">
        <v>0.14000000000000001</v>
      </c>
      <c r="R128" s="36">
        <v>0.10702896319247782</v>
      </c>
      <c r="S128" s="37">
        <f t="shared" si="1"/>
        <v>0</v>
      </c>
      <c r="T128" s="24"/>
      <c r="U128" s="38">
        <v>67885</v>
      </c>
      <c r="V128" s="38">
        <v>0</v>
      </c>
      <c r="W128" s="38">
        <v>0</v>
      </c>
      <c r="X128" s="38">
        <v>4465</v>
      </c>
      <c r="Y128" s="38">
        <v>72350</v>
      </c>
      <c r="Z128" s="24"/>
      <c r="AA128" s="39"/>
    </row>
    <row r="129" spans="1:27" x14ac:dyDescent="0.25">
      <c r="A129" s="31">
        <v>428</v>
      </c>
      <c r="B129" s="32">
        <v>428035189</v>
      </c>
      <c r="C129" s="33" t="s">
        <v>111</v>
      </c>
      <c r="D129" s="31">
        <v>35</v>
      </c>
      <c r="E129" s="33" t="s">
        <v>22</v>
      </c>
      <c r="F129" s="31">
        <v>189</v>
      </c>
      <c r="G129" s="33" t="s">
        <v>38</v>
      </c>
      <c r="H129" s="34">
        <v>3</v>
      </c>
      <c r="I129" s="35">
        <v>13576</v>
      </c>
      <c r="J129" s="35">
        <v>5439</v>
      </c>
      <c r="K129" s="35">
        <v>0</v>
      </c>
      <c r="L129" s="35">
        <v>893</v>
      </c>
      <c r="M129" s="35">
        <v>19908</v>
      </c>
      <c r="N129" s="24"/>
      <c r="O129" s="34">
        <v>0</v>
      </c>
      <c r="P129" s="34">
        <v>0</v>
      </c>
      <c r="Q129" s="36">
        <v>0.09</v>
      </c>
      <c r="R129" s="36">
        <v>4.5538278876293067E-3</v>
      </c>
      <c r="S129" s="37">
        <f t="shared" si="1"/>
        <v>0</v>
      </c>
      <c r="T129" s="24"/>
      <c r="U129" s="38">
        <v>57045</v>
      </c>
      <c r="V129" s="38">
        <v>0</v>
      </c>
      <c r="W129" s="38">
        <v>0</v>
      </c>
      <c r="X129" s="38">
        <v>2679</v>
      </c>
      <c r="Y129" s="38">
        <v>59724</v>
      </c>
      <c r="Z129" s="24"/>
      <c r="AA129" s="39"/>
    </row>
    <row r="130" spans="1:27" x14ac:dyDescent="0.25">
      <c r="A130" s="31">
        <v>428</v>
      </c>
      <c r="B130" s="32">
        <v>428035220</v>
      </c>
      <c r="C130" s="33" t="s">
        <v>111</v>
      </c>
      <c r="D130" s="31">
        <v>35</v>
      </c>
      <c r="E130" s="33" t="s">
        <v>22</v>
      </c>
      <c r="F130" s="31">
        <v>220</v>
      </c>
      <c r="G130" s="33" t="s">
        <v>42</v>
      </c>
      <c r="H130" s="34">
        <v>7</v>
      </c>
      <c r="I130" s="35">
        <v>12693</v>
      </c>
      <c r="J130" s="35">
        <v>5161</v>
      </c>
      <c r="K130" s="35">
        <v>0</v>
      </c>
      <c r="L130" s="35">
        <v>893</v>
      </c>
      <c r="M130" s="35">
        <v>18747</v>
      </c>
      <c r="N130" s="24"/>
      <c r="O130" s="34">
        <v>0</v>
      </c>
      <c r="P130" s="34">
        <v>0</v>
      </c>
      <c r="Q130" s="36">
        <v>0.09</v>
      </c>
      <c r="R130" s="36">
        <v>1.629144528717839E-2</v>
      </c>
      <c r="S130" s="37">
        <f t="shared" si="1"/>
        <v>0</v>
      </c>
      <c r="T130" s="24"/>
      <c r="U130" s="38">
        <v>124978</v>
      </c>
      <c r="V130" s="38">
        <v>0</v>
      </c>
      <c r="W130" s="38">
        <v>0</v>
      </c>
      <c r="X130" s="38">
        <v>6251</v>
      </c>
      <c r="Y130" s="38">
        <v>131229</v>
      </c>
      <c r="Z130" s="24"/>
      <c r="AA130" s="39"/>
    </row>
    <row r="131" spans="1:27" x14ac:dyDescent="0.25">
      <c r="A131" s="31">
        <v>428</v>
      </c>
      <c r="B131" s="32">
        <v>428035229</v>
      </c>
      <c r="C131" s="33" t="s">
        <v>111</v>
      </c>
      <c r="D131" s="31">
        <v>35</v>
      </c>
      <c r="E131" s="33" t="s">
        <v>22</v>
      </c>
      <c r="F131" s="31">
        <v>229</v>
      </c>
      <c r="G131" s="33" t="s">
        <v>113</v>
      </c>
      <c r="H131" s="34">
        <v>1</v>
      </c>
      <c r="I131" s="35">
        <v>13576</v>
      </c>
      <c r="J131" s="35">
        <v>1285</v>
      </c>
      <c r="K131" s="35">
        <v>0</v>
      </c>
      <c r="L131" s="35">
        <v>893</v>
      </c>
      <c r="M131" s="35">
        <v>15754</v>
      </c>
      <c r="N131" s="24"/>
      <c r="O131" s="34">
        <v>0</v>
      </c>
      <c r="P131" s="34">
        <v>0</v>
      </c>
      <c r="Q131" s="36">
        <v>0.09</v>
      </c>
      <c r="R131" s="36">
        <v>1.0982597706240303E-2</v>
      </c>
      <c r="S131" s="37">
        <f t="shared" si="1"/>
        <v>0</v>
      </c>
      <c r="T131" s="24"/>
      <c r="U131" s="38">
        <v>14861</v>
      </c>
      <c r="V131" s="38">
        <v>0</v>
      </c>
      <c r="W131" s="38">
        <v>0</v>
      </c>
      <c r="X131" s="38">
        <v>893</v>
      </c>
      <c r="Y131" s="38">
        <v>15754</v>
      </c>
      <c r="Z131" s="24"/>
      <c r="AA131" s="39"/>
    </row>
    <row r="132" spans="1:27" x14ac:dyDescent="0.25">
      <c r="A132" s="31">
        <v>428</v>
      </c>
      <c r="B132" s="32">
        <v>428035243</v>
      </c>
      <c r="C132" s="33" t="s">
        <v>111</v>
      </c>
      <c r="D132" s="31">
        <v>35</v>
      </c>
      <c r="E132" s="33" t="s">
        <v>22</v>
      </c>
      <c r="F132" s="31">
        <v>243</v>
      </c>
      <c r="G132" s="33" t="s">
        <v>74</v>
      </c>
      <c r="H132" s="34">
        <v>5</v>
      </c>
      <c r="I132" s="35">
        <v>13040</v>
      </c>
      <c r="J132" s="35">
        <v>3078</v>
      </c>
      <c r="K132" s="35">
        <v>0</v>
      </c>
      <c r="L132" s="35">
        <v>893</v>
      </c>
      <c r="M132" s="35">
        <v>17011</v>
      </c>
      <c r="N132" s="24"/>
      <c r="O132" s="34">
        <v>0</v>
      </c>
      <c r="P132" s="34">
        <v>0</v>
      </c>
      <c r="Q132" s="36">
        <v>0.09</v>
      </c>
      <c r="R132" s="36">
        <v>5.5550847643881752E-3</v>
      </c>
      <c r="S132" s="37">
        <f t="shared" si="1"/>
        <v>0</v>
      </c>
      <c r="T132" s="24"/>
      <c r="U132" s="38">
        <v>80590</v>
      </c>
      <c r="V132" s="38">
        <v>0</v>
      </c>
      <c r="W132" s="38">
        <v>0</v>
      </c>
      <c r="X132" s="38">
        <v>4465</v>
      </c>
      <c r="Y132" s="38">
        <v>85055</v>
      </c>
      <c r="Z132" s="24"/>
      <c r="AA132" s="39"/>
    </row>
    <row r="133" spans="1:27" x14ac:dyDescent="0.25">
      <c r="A133" s="31">
        <v>428</v>
      </c>
      <c r="B133" s="32">
        <v>428035244</v>
      </c>
      <c r="C133" s="33" t="s">
        <v>111</v>
      </c>
      <c r="D133" s="31">
        <v>35</v>
      </c>
      <c r="E133" s="33" t="s">
        <v>22</v>
      </c>
      <c r="F133" s="31">
        <v>244</v>
      </c>
      <c r="G133" s="33" t="s">
        <v>43</v>
      </c>
      <c r="H133" s="34">
        <v>14</v>
      </c>
      <c r="I133" s="35">
        <v>10779</v>
      </c>
      <c r="J133" s="35">
        <v>4364</v>
      </c>
      <c r="K133" s="35">
        <v>0</v>
      </c>
      <c r="L133" s="35">
        <v>893</v>
      </c>
      <c r="M133" s="35">
        <v>16036</v>
      </c>
      <c r="N133" s="24"/>
      <c r="O133" s="34">
        <v>0</v>
      </c>
      <c r="P133" s="34">
        <v>0</v>
      </c>
      <c r="Q133" s="36">
        <v>0.18</v>
      </c>
      <c r="R133" s="36">
        <v>0.10491002846208129</v>
      </c>
      <c r="S133" s="37">
        <f t="shared" si="1"/>
        <v>0</v>
      </c>
      <c r="T133" s="24"/>
      <c r="U133" s="38">
        <v>212002</v>
      </c>
      <c r="V133" s="38">
        <v>0</v>
      </c>
      <c r="W133" s="38">
        <v>0</v>
      </c>
      <c r="X133" s="38">
        <v>12502</v>
      </c>
      <c r="Y133" s="38">
        <v>224504</v>
      </c>
      <c r="Z133" s="24"/>
      <c r="AA133" s="39"/>
    </row>
    <row r="134" spans="1:27" x14ac:dyDescent="0.25">
      <c r="A134" s="31">
        <v>428</v>
      </c>
      <c r="B134" s="32">
        <v>428035248</v>
      </c>
      <c r="C134" s="33" t="s">
        <v>111</v>
      </c>
      <c r="D134" s="31">
        <v>35</v>
      </c>
      <c r="E134" s="33" t="s">
        <v>22</v>
      </c>
      <c r="F134" s="31">
        <v>248</v>
      </c>
      <c r="G134" s="33" t="s">
        <v>30</v>
      </c>
      <c r="H134" s="34">
        <v>23</v>
      </c>
      <c r="I134" s="35">
        <v>12099</v>
      </c>
      <c r="J134" s="35">
        <v>1187</v>
      </c>
      <c r="K134" s="35">
        <v>0</v>
      </c>
      <c r="L134" s="35">
        <v>893</v>
      </c>
      <c r="M134" s="35">
        <v>14179</v>
      </c>
      <c r="N134" s="24"/>
      <c r="O134" s="34">
        <v>0</v>
      </c>
      <c r="P134" s="34">
        <v>0</v>
      </c>
      <c r="Q134" s="36">
        <v>0.09</v>
      </c>
      <c r="R134" s="36">
        <v>5.1746066067839235E-2</v>
      </c>
      <c r="S134" s="37">
        <f t="shared" si="1"/>
        <v>0</v>
      </c>
      <c r="T134" s="24"/>
      <c r="U134" s="38">
        <v>305578</v>
      </c>
      <c r="V134" s="38">
        <v>0</v>
      </c>
      <c r="W134" s="38">
        <v>0</v>
      </c>
      <c r="X134" s="38">
        <v>20539</v>
      </c>
      <c r="Y134" s="38">
        <v>326117</v>
      </c>
      <c r="Z134" s="24"/>
      <c r="AA134" s="39"/>
    </row>
    <row r="135" spans="1:27" x14ac:dyDescent="0.25">
      <c r="A135" s="31">
        <v>428</v>
      </c>
      <c r="B135" s="32">
        <v>428035346</v>
      </c>
      <c r="C135" s="33" t="s">
        <v>111</v>
      </c>
      <c r="D135" s="31">
        <v>35</v>
      </c>
      <c r="E135" s="33" t="s">
        <v>22</v>
      </c>
      <c r="F135" s="31">
        <v>346</v>
      </c>
      <c r="G135" s="33" t="s">
        <v>33</v>
      </c>
      <c r="H135" s="34">
        <v>10</v>
      </c>
      <c r="I135" s="35">
        <v>12622</v>
      </c>
      <c r="J135" s="35">
        <v>1404</v>
      </c>
      <c r="K135" s="35">
        <v>0</v>
      </c>
      <c r="L135" s="35">
        <v>893</v>
      </c>
      <c r="M135" s="35">
        <v>14919</v>
      </c>
      <c r="N135" s="24"/>
      <c r="O135" s="34">
        <v>0</v>
      </c>
      <c r="P135" s="34">
        <v>0</v>
      </c>
      <c r="Q135" s="36">
        <v>0.09</v>
      </c>
      <c r="R135" s="36">
        <v>1.2387954550194829E-2</v>
      </c>
      <c r="S135" s="37">
        <f t="shared" si="1"/>
        <v>0</v>
      </c>
      <c r="T135" s="24"/>
      <c r="U135" s="38">
        <v>140260</v>
      </c>
      <c r="V135" s="38">
        <v>0</v>
      </c>
      <c r="W135" s="38">
        <v>0</v>
      </c>
      <c r="X135" s="38">
        <v>8930</v>
      </c>
      <c r="Y135" s="38">
        <v>149190</v>
      </c>
      <c r="Z135" s="24"/>
      <c r="AA135" s="39"/>
    </row>
    <row r="136" spans="1:27" x14ac:dyDescent="0.25">
      <c r="A136" s="31">
        <v>429</v>
      </c>
      <c r="B136" s="32">
        <v>429163030</v>
      </c>
      <c r="C136" s="33" t="s">
        <v>114</v>
      </c>
      <c r="D136" s="31">
        <v>163</v>
      </c>
      <c r="E136" s="33" t="s">
        <v>27</v>
      </c>
      <c r="F136" s="31">
        <v>30</v>
      </c>
      <c r="G136" s="33" t="s">
        <v>115</v>
      </c>
      <c r="H136" s="34">
        <v>7</v>
      </c>
      <c r="I136" s="35">
        <v>12977</v>
      </c>
      <c r="J136" s="35">
        <v>3178</v>
      </c>
      <c r="K136" s="35">
        <v>0</v>
      </c>
      <c r="L136" s="35">
        <v>893</v>
      </c>
      <c r="M136" s="35">
        <v>17048</v>
      </c>
      <c r="N136" s="24"/>
      <c r="O136" s="34">
        <v>0</v>
      </c>
      <c r="P136" s="34">
        <v>0</v>
      </c>
      <c r="Q136" s="36">
        <v>0.09</v>
      </c>
      <c r="R136" s="36">
        <v>2.7350049468472886E-3</v>
      </c>
      <c r="S136" s="37">
        <f t="shared" si="1"/>
        <v>0</v>
      </c>
      <c r="T136" s="24"/>
      <c r="U136" s="38">
        <v>113085</v>
      </c>
      <c r="V136" s="38">
        <v>0</v>
      </c>
      <c r="W136" s="38">
        <v>0</v>
      </c>
      <c r="X136" s="38">
        <v>6251</v>
      </c>
      <c r="Y136" s="38">
        <v>119336</v>
      </c>
      <c r="Z136" s="24"/>
      <c r="AA136" s="39"/>
    </row>
    <row r="137" spans="1:27" x14ac:dyDescent="0.25">
      <c r="A137" s="31">
        <v>429</v>
      </c>
      <c r="B137" s="32">
        <v>429163035</v>
      </c>
      <c r="C137" s="33" t="s">
        <v>114</v>
      </c>
      <c r="D137" s="31">
        <v>163</v>
      </c>
      <c r="E137" s="33" t="s">
        <v>27</v>
      </c>
      <c r="F137" s="31">
        <v>35</v>
      </c>
      <c r="G137" s="33" t="s">
        <v>22</v>
      </c>
      <c r="H137" s="34">
        <v>1</v>
      </c>
      <c r="I137" s="35">
        <v>14107</v>
      </c>
      <c r="J137" s="35">
        <v>4953</v>
      </c>
      <c r="K137" s="35">
        <v>0</v>
      </c>
      <c r="L137" s="35">
        <v>893</v>
      </c>
      <c r="M137" s="35">
        <v>19953</v>
      </c>
      <c r="N137" s="24"/>
      <c r="O137" s="34">
        <v>0</v>
      </c>
      <c r="P137" s="34">
        <v>0</v>
      </c>
      <c r="Q137" s="36">
        <v>0.18</v>
      </c>
      <c r="R137" s="36">
        <v>0.1582084907439498</v>
      </c>
      <c r="S137" s="37">
        <f t="shared" si="1"/>
        <v>0</v>
      </c>
      <c r="T137" s="24"/>
      <c r="U137" s="38">
        <v>19060</v>
      </c>
      <c r="V137" s="38">
        <v>0</v>
      </c>
      <c r="W137" s="38">
        <v>0</v>
      </c>
      <c r="X137" s="38">
        <v>893</v>
      </c>
      <c r="Y137" s="38">
        <v>19953</v>
      </c>
      <c r="Z137" s="24"/>
      <c r="AA137" s="39"/>
    </row>
    <row r="138" spans="1:27" x14ac:dyDescent="0.25">
      <c r="A138" s="31">
        <v>429</v>
      </c>
      <c r="B138" s="32">
        <v>429163057</v>
      </c>
      <c r="C138" s="33" t="s">
        <v>114</v>
      </c>
      <c r="D138" s="31">
        <v>163</v>
      </c>
      <c r="E138" s="33" t="s">
        <v>27</v>
      </c>
      <c r="F138" s="31">
        <v>57</v>
      </c>
      <c r="G138" s="33" t="s">
        <v>23</v>
      </c>
      <c r="H138" s="34">
        <v>1</v>
      </c>
      <c r="I138" s="35">
        <v>14706</v>
      </c>
      <c r="J138" s="35">
        <v>746</v>
      </c>
      <c r="K138" s="35">
        <v>0</v>
      </c>
      <c r="L138" s="35">
        <v>893</v>
      </c>
      <c r="M138" s="35">
        <v>16345</v>
      </c>
      <c r="N138" s="24"/>
      <c r="O138" s="34">
        <v>0</v>
      </c>
      <c r="P138" s="34">
        <v>0</v>
      </c>
      <c r="Q138" s="36">
        <v>0.18</v>
      </c>
      <c r="R138" s="36">
        <v>0.14219879555979525</v>
      </c>
      <c r="S138" s="37">
        <f t="shared" si="1"/>
        <v>0</v>
      </c>
      <c r="T138" s="24"/>
      <c r="U138" s="38">
        <v>15452</v>
      </c>
      <c r="V138" s="38">
        <v>0</v>
      </c>
      <c r="W138" s="38">
        <v>0</v>
      </c>
      <c r="X138" s="38">
        <v>893</v>
      </c>
      <c r="Y138" s="38">
        <v>16345</v>
      </c>
      <c r="Z138" s="24"/>
      <c r="AA138" s="39"/>
    </row>
    <row r="139" spans="1:27" x14ac:dyDescent="0.25">
      <c r="A139" s="31">
        <v>429</v>
      </c>
      <c r="B139" s="32">
        <v>429163163</v>
      </c>
      <c r="C139" s="33" t="s">
        <v>114</v>
      </c>
      <c r="D139" s="31">
        <v>163</v>
      </c>
      <c r="E139" s="33" t="s">
        <v>27</v>
      </c>
      <c r="F139" s="31">
        <v>163</v>
      </c>
      <c r="G139" s="33" t="s">
        <v>27</v>
      </c>
      <c r="H139" s="34">
        <v>1400</v>
      </c>
      <c r="I139" s="35">
        <v>12052</v>
      </c>
      <c r="J139" s="35">
        <v>235</v>
      </c>
      <c r="K139" s="35">
        <v>195.30571428571429</v>
      </c>
      <c r="L139" s="35">
        <v>893</v>
      </c>
      <c r="M139" s="35">
        <v>13375.305714285714</v>
      </c>
      <c r="N139" s="24"/>
      <c r="O139" s="34">
        <v>0</v>
      </c>
      <c r="P139" s="34">
        <v>0</v>
      </c>
      <c r="Q139" s="36">
        <v>0.18</v>
      </c>
      <c r="R139" s="36">
        <v>9.4739434063754208E-2</v>
      </c>
      <c r="S139" s="37">
        <f t="shared" ref="S139:S202" si="2">IFERROR(W139/(H139-O139),0)</f>
        <v>0</v>
      </c>
      <c r="T139" s="24"/>
      <c r="U139" s="38">
        <v>17201800</v>
      </c>
      <c r="V139" s="38">
        <v>273428</v>
      </c>
      <c r="W139" s="38">
        <v>0</v>
      </c>
      <c r="X139" s="38">
        <v>1250200</v>
      </c>
      <c r="Y139" s="38">
        <v>18725428</v>
      </c>
      <c r="Z139" s="24"/>
      <c r="AA139" s="39"/>
    </row>
    <row r="140" spans="1:27" x14ac:dyDescent="0.25">
      <c r="A140" s="31">
        <v>429</v>
      </c>
      <c r="B140" s="32">
        <v>429163164</v>
      </c>
      <c r="C140" s="33" t="s">
        <v>114</v>
      </c>
      <c r="D140" s="31">
        <v>163</v>
      </c>
      <c r="E140" s="33" t="s">
        <v>27</v>
      </c>
      <c r="F140" s="31">
        <v>164</v>
      </c>
      <c r="G140" s="33" t="s">
        <v>116</v>
      </c>
      <c r="H140" s="34">
        <v>1</v>
      </c>
      <c r="I140" s="35">
        <v>12117</v>
      </c>
      <c r="J140" s="35">
        <v>5771</v>
      </c>
      <c r="K140" s="35">
        <v>0</v>
      </c>
      <c r="L140" s="35">
        <v>893</v>
      </c>
      <c r="M140" s="35">
        <v>18781</v>
      </c>
      <c r="N140" s="24"/>
      <c r="O140" s="34">
        <v>0</v>
      </c>
      <c r="P140" s="34">
        <v>0</v>
      </c>
      <c r="Q140" s="36">
        <v>0.09</v>
      </c>
      <c r="R140" s="36">
        <v>1.0117560134521365E-3</v>
      </c>
      <c r="S140" s="37">
        <f t="shared" si="2"/>
        <v>0</v>
      </c>
      <c r="T140" s="24"/>
      <c r="U140" s="38">
        <v>17888</v>
      </c>
      <c r="V140" s="38">
        <v>0</v>
      </c>
      <c r="W140" s="38">
        <v>0</v>
      </c>
      <c r="X140" s="38">
        <v>893</v>
      </c>
      <c r="Y140" s="38">
        <v>18781</v>
      </c>
      <c r="Z140" s="24"/>
      <c r="AA140" s="39"/>
    </row>
    <row r="141" spans="1:27" x14ac:dyDescent="0.25">
      <c r="A141" s="31">
        <v>429</v>
      </c>
      <c r="B141" s="32">
        <v>429163168</v>
      </c>
      <c r="C141" s="33" t="s">
        <v>114</v>
      </c>
      <c r="D141" s="31">
        <v>163</v>
      </c>
      <c r="E141" s="33" t="s">
        <v>27</v>
      </c>
      <c r="F141" s="31">
        <v>168</v>
      </c>
      <c r="G141" s="33" t="s">
        <v>117</v>
      </c>
      <c r="H141" s="34">
        <v>2</v>
      </c>
      <c r="I141" s="35">
        <v>9269</v>
      </c>
      <c r="J141" s="35">
        <v>4636</v>
      </c>
      <c r="K141" s="35">
        <v>0</v>
      </c>
      <c r="L141" s="35">
        <v>893</v>
      </c>
      <c r="M141" s="35">
        <v>14798</v>
      </c>
      <c r="N141" s="24"/>
      <c r="O141" s="34">
        <v>0</v>
      </c>
      <c r="P141" s="34">
        <v>0</v>
      </c>
      <c r="Q141" s="36">
        <v>0.09</v>
      </c>
      <c r="R141" s="36">
        <v>4.9208580767447059E-2</v>
      </c>
      <c r="S141" s="37">
        <f t="shared" si="2"/>
        <v>0</v>
      </c>
      <c r="T141" s="24"/>
      <c r="U141" s="38">
        <v>27810</v>
      </c>
      <c r="V141" s="38">
        <v>0</v>
      </c>
      <c r="W141" s="38">
        <v>0</v>
      </c>
      <c r="X141" s="38">
        <v>1786</v>
      </c>
      <c r="Y141" s="38">
        <v>29596</v>
      </c>
      <c r="Z141" s="24"/>
      <c r="AA141" s="39"/>
    </row>
    <row r="142" spans="1:27" x14ac:dyDescent="0.25">
      <c r="A142" s="31">
        <v>429</v>
      </c>
      <c r="B142" s="32">
        <v>429163229</v>
      </c>
      <c r="C142" s="33" t="s">
        <v>114</v>
      </c>
      <c r="D142" s="31">
        <v>163</v>
      </c>
      <c r="E142" s="33" t="s">
        <v>27</v>
      </c>
      <c r="F142" s="31">
        <v>229</v>
      </c>
      <c r="G142" s="33" t="s">
        <v>113</v>
      </c>
      <c r="H142" s="34">
        <v>13</v>
      </c>
      <c r="I142" s="35">
        <v>12620</v>
      </c>
      <c r="J142" s="35">
        <v>1195</v>
      </c>
      <c r="K142" s="35">
        <v>0</v>
      </c>
      <c r="L142" s="35">
        <v>893</v>
      </c>
      <c r="M142" s="35">
        <v>14708</v>
      </c>
      <c r="N142" s="24"/>
      <c r="O142" s="34">
        <v>0</v>
      </c>
      <c r="P142" s="34">
        <v>0</v>
      </c>
      <c r="Q142" s="36">
        <v>0.09</v>
      </c>
      <c r="R142" s="36">
        <v>1.0982597706240303E-2</v>
      </c>
      <c r="S142" s="37">
        <f t="shared" si="2"/>
        <v>0</v>
      </c>
      <c r="T142" s="24"/>
      <c r="U142" s="38">
        <v>179595</v>
      </c>
      <c r="V142" s="38">
        <v>0</v>
      </c>
      <c r="W142" s="38">
        <v>0</v>
      </c>
      <c r="X142" s="38">
        <v>11609</v>
      </c>
      <c r="Y142" s="38">
        <v>191204</v>
      </c>
      <c r="Z142" s="24"/>
      <c r="AA142" s="39"/>
    </row>
    <row r="143" spans="1:27" x14ac:dyDescent="0.25">
      <c r="A143" s="31">
        <v>429</v>
      </c>
      <c r="B143" s="32">
        <v>429163248</v>
      </c>
      <c r="C143" s="33" t="s">
        <v>114</v>
      </c>
      <c r="D143" s="31">
        <v>163</v>
      </c>
      <c r="E143" s="33" t="s">
        <v>27</v>
      </c>
      <c r="F143" s="31">
        <v>248</v>
      </c>
      <c r="G143" s="33" t="s">
        <v>30</v>
      </c>
      <c r="H143" s="34">
        <v>5</v>
      </c>
      <c r="I143" s="35">
        <v>11409</v>
      </c>
      <c r="J143" s="35">
        <v>1119</v>
      </c>
      <c r="K143" s="35">
        <v>0</v>
      </c>
      <c r="L143" s="35">
        <v>893</v>
      </c>
      <c r="M143" s="35">
        <v>13421</v>
      </c>
      <c r="N143" s="24"/>
      <c r="O143" s="34">
        <v>0</v>
      </c>
      <c r="P143" s="34">
        <v>0</v>
      </c>
      <c r="Q143" s="36">
        <v>0.09</v>
      </c>
      <c r="R143" s="36">
        <v>5.1746066067839235E-2</v>
      </c>
      <c r="S143" s="37">
        <f t="shared" si="2"/>
        <v>0</v>
      </c>
      <c r="T143" s="24"/>
      <c r="U143" s="38">
        <v>62640</v>
      </c>
      <c r="V143" s="38">
        <v>0</v>
      </c>
      <c r="W143" s="38">
        <v>0</v>
      </c>
      <c r="X143" s="38">
        <v>4465</v>
      </c>
      <c r="Y143" s="38">
        <v>67105</v>
      </c>
      <c r="Z143" s="24"/>
      <c r="AA143" s="39"/>
    </row>
    <row r="144" spans="1:27" x14ac:dyDescent="0.25">
      <c r="A144" s="31">
        <v>429</v>
      </c>
      <c r="B144" s="32">
        <v>429163258</v>
      </c>
      <c r="C144" s="33" t="s">
        <v>114</v>
      </c>
      <c r="D144" s="31">
        <v>163</v>
      </c>
      <c r="E144" s="33" t="s">
        <v>27</v>
      </c>
      <c r="F144" s="31">
        <v>258</v>
      </c>
      <c r="G144" s="33" t="s">
        <v>97</v>
      </c>
      <c r="H144" s="34">
        <v>18</v>
      </c>
      <c r="I144" s="35">
        <v>13445</v>
      </c>
      <c r="J144" s="35">
        <v>4288</v>
      </c>
      <c r="K144" s="35">
        <v>0</v>
      </c>
      <c r="L144" s="35">
        <v>893</v>
      </c>
      <c r="M144" s="35">
        <v>18626</v>
      </c>
      <c r="N144" s="24"/>
      <c r="O144" s="34">
        <v>0</v>
      </c>
      <c r="P144" s="34">
        <v>0</v>
      </c>
      <c r="Q144" s="36">
        <v>0.18</v>
      </c>
      <c r="R144" s="36">
        <v>9.5096472438970098E-2</v>
      </c>
      <c r="S144" s="37">
        <f t="shared" si="2"/>
        <v>0</v>
      </c>
      <c r="T144" s="24"/>
      <c r="U144" s="38">
        <v>319194</v>
      </c>
      <c r="V144" s="38">
        <v>0</v>
      </c>
      <c r="W144" s="38">
        <v>0</v>
      </c>
      <c r="X144" s="38">
        <v>16074</v>
      </c>
      <c r="Y144" s="38">
        <v>335268</v>
      </c>
      <c r="Z144" s="24"/>
      <c r="AA144" s="39"/>
    </row>
    <row r="145" spans="1:27" x14ac:dyDescent="0.25">
      <c r="A145" s="31">
        <v>429</v>
      </c>
      <c r="B145" s="32">
        <v>429163262</v>
      </c>
      <c r="C145" s="33" t="s">
        <v>114</v>
      </c>
      <c r="D145" s="31">
        <v>163</v>
      </c>
      <c r="E145" s="33" t="s">
        <v>27</v>
      </c>
      <c r="F145" s="31">
        <v>262</v>
      </c>
      <c r="G145" s="33" t="s">
        <v>31</v>
      </c>
      <c r="H145" s="34">
        <v>7</v>
      </c>
      <c r="I145" s="35">
        <v>11105</v>
      </c>
      <c r="J145" s="35">
        <v>5120</v>
      </c>
      <c r="K145" s="35">
        <v>0</v>
      </c>
      <c r="L145" s="35">
        <v>893</v>
      </c>
      <c r="M145" s="35">
        <v>17118</v>
      </c>
      <c r="N145" s="24"/>
      <c r="O145" s="34">
        <v>0</v>
      </c>
      <c r="P145" s="34">
        <v>0</v>
      </c>
      <c r="Q145" s="36">
        <v>0.09</v>
      </c>
      <c r="R145" s="36">
        <v>6.3255923294419744E-2</v>
      </c>
      <c r="S145" s="37">
        <f t="shared" si="2"/>
        <v>0</v>
      </c>
      <c r="T145" s="24"/>
      <c r="U145" s="38">
        <v>113575</v>
      </c>
      <c r="V145" s="38">
        <v>0</v>
      </c>
      <c r="W145" s="38">
        <v>0</v>
      </c>
      <c r="X145" s="38">
        <v>6251</v>
      </c>
      <c r="Y145" s="38">
        <v>119826</v>
      </c>
      <c r="Z145" s="24"/>
      <c r="AA145" s="39"/>
    </row>
    <row r="146" spans="1:27" x14ac:dyDescent="0.25">
      <c r="A146" s="31">
        <v>429</v>
      </c>
      <c r="B146" s="32">
        <v>429163291</v>
      </c>
      <c r="C146" s="33" t="s">
        <v>114</v>
      </c>
      <c r="D146" s="31">
        <v>163</v>
      </c>
      <c r="E146" s="33" t="s">
        <v>27</v>
      </c>
      <c r="F146" s="31">
        <v>291</v>
      </c>
      <c r="G146" s="33" t="s">
        <v>118</v>
      </c>
      <c r="H146" s="34">
        <v>8</v>
      </c>
      <c r="I146" s="35">
        <v>10116</v>
      </c>
      <c r="J146" s="35">
        <v>6177</v>
      </c>
      <c r="K146" s="35">
        <v>0</v>
      </c>
      <c r="L146" s="35">
        <v>893</v>
      </c>
      <c r="M146" s="35">
        <v>17186</v>
      </c>
      <c r="N146" s="24"/>
      <c r="O146" s="34">
        <v>0</v>
      </c>
      <c r="P146" s="34">
        <v>0</v>
      </c>
      <c r="Q146" s="36">
        <v>0.09</v>
      </c>
      <c r="R146" s="36">
        <v>1.0998793137041689E-2</v>
      </c>
      <c r="S146" s="37">
        <f t="shared" si="2"/>
        <v>0</v>
      </c>
      <c r="T146" s="24"/>
      <c r="U146" s="38">
        <v>130344</v>
      </c>
      <c r="V146" s="38">
        <v>0</v>
      </c>
      <c r="W146" s="38">
        <v>0</v>
      </c>
      <c r="X146" s="38">
        <v>7144</v>
      </c>
      <c r="Y146" s="38">
        <v>137488</v>
      </c>
      <c r="Z146" s="24"/>
      <c r="AA146" s="39"/>
    </row>
    <row r="147" spans="1:27" x14ac:dyDescent="0.25">
      <c r="A147" s="31">
        <v>430</v>
      </c>
      <c r="B147" s="32">
        <v>430170009</v>
      </c>
      <c r="C147" s="33" t="s">
        <v>119</v>
      </c>
      <c r="D147" s="31">
        <v>170</v>
      </c>
      <c r="E147" s="33" t="s">
        <v>87</v>
      </c>
      <c r="F147" s="31">
        <v>9</v>
      </c>
      <c r="G147" s="33" t="s">
        <v>108</v>
      </c>
      <c r="H147" s="34">
        <v>1</v>
      </c>
      <c r="I147" s="35">
        <v>10588</v>
      </c>
      <c r="J147" s="35">
        <v>5997</v>
      </c>
      <c r="K147" s="35">
        <v>0</v>
      </c>
      <c r="L147" s="35">
        <v>893</v>
      </c>
      <c r="M147" s="35">
        <v>17478</v>
      </c>
      <c r="N147" s="24"/>
      <c r="O147" s="34">
        <v>0</v>
      </c>
      <c r="P147" s="34">
        <v>0</v>
      </c>
      <c r="Q147" s="36">
        <v>0.09</v>
      </c>
      <c r="R147" s="36">
        <v>2.1642199571065201E-3</v>
      </c>
      <c r="S147" s="37">
        <f t="shared" si="2"/>
        <v>0</v>
      </c>
      <c r="T147" s="24"/>
      <c r="U147" s="38">
        <v>16585</v>
      </c>
      <c r="V147" s="38">
        <v>0</v>
      </c>
      <c r="W147" s="38">
        <v>0</v>
      </c>
      <c r="X147" s="38">
        <v>893</v>
      </c>
      <c r="Y147" s="38">
        <v>17478</v>
      </c>
      <c r="Z147" s="24"/>
      <c r="AA147" s="39"/>
    </row>
    <row r="148" spans="1:27" x14ac:dyDescent="0.25">
      <c r="A148" s="31">
        <v>430</v>
      </c>
      <c r="B148" s="32">
        <v>430170014</v>
      </c>
      <c r="C148" s="33" t="s">
        <v>119</v>
      </c>
      <c r="D148" s="31">
        <v>170</v>
      </c>
      <c r="E148" s="33" t="s">
        <v>87</v>
      </c>
      <c r="F148" s="31">
        <v>14</v>
      </c>
      <c r="G148" s="33" t="s">
        <v>83</v>
      </c>
      <c r="H148" s="34">
        <v>12</v>
      </c>
      <c r="I148" s="35">
        <v>10929</v>
      </c>
      <c r="J148" s="35">
        <v>3643</v>
      </c>
      <c r="K148" s="35">
        <v>0</v>
      </c>
      <c r="L148" s="35">
        <v>893</v>
      </c>
      <c r="M148" s="35">
        <v>15465</v>
      </c>
      <c r="N148" s="24"/>
      <c r="O148" s="34">
        <v>0</v>
      </c>
      <c r="P148" s="34">
        <v>0</v>
      </c>
      <c r="Q148" s="36">
        <v>0.09</v>
      </c>
      <c r="R148" s="36">
        <v>8.880195822375125E-3</v>
      </c>
      <c r="S148" s="37">
        <f t="shared" si="2"/>
        <v>0</v>
      </c>
      <c r="T148" s="24"/>
      <c r="U148" s="38">
        <v>174864</v>
      </c>
      <c r="V148" s="38">
        <v>0</v>
      </c>
      <c r="W148" s="38">
        <v>0</v>
      </c>
      <c r="X148" s="38">
        <v>10716</v>
      </c>
      <c r="Y148" s="38">
        <v>185580</v>
      </c>
      <c r="Z148" s="24"/>
      <c r="AA148" s="39"/>
    </row>
    <row r="149" spans="1:27" x14ac:dyDescent="0.25">
      <c r="A149" s="31">
        <v>430</v>
      </c>
      <c r="B149" s="32">
        <v>430170025</v>
      </c>
      <c r="C149" s="33" t="s">
        <v>119</v>
      </c>
      <c r="D149" s="31">
        <v>170</v>
      </c>
      <c r="E149" s="33" t="s">
        <v>87</v>
      </c>
      <c r="F149" s="31">
        <v>25</v>
      </c>
      <c r="G149" s="33" t="s">
        <v>120</v>
      </c>
      <c r="H149" s="34">
        <v>2</v>
      </c>
      <c r="I149" s="35">
        <v>11224</v>
      </c>
      <c r="J149" s="35">
        <v>3885</v>
      </c>
      <c r="K149" s="35">
        <v>0</v>
      </c>
      <c r="L149" s="35">
        <v>893</v>
      </c>
      <c r="M149" s="35">
        <v>16002</v>
      </c>
      <c r="N149" s="24"/>
      <c r="O149" s="34">
        <v>0</v>
      </c>
      <c r="P149" s="34">
        <v>0</v>
      </c>
      <c r="Q149" s="36">
        <v>0.09</v>
      </c>
      <c r="R149" s="36">
        <v>2.0136455360679973E-2</v>
      </c>
      <c r="S149" s="37">
        <f t="shared" si="2"/>
        <v>0</v>
      </c>
      <c r="T149" s="24"/>
      <c r="U149" s="38">
        <v>30218</v>
      </c>
      <c r="V149" s="38">
        <v>0</v>
      </c>
      <c r="W149" s="38">
        <v>0</v>
      </c>
      <c r="X149" s="38">
        <v>1786</v>
      </c>
      <c r="Y149" s="38">
        <v>32004</v>
      </c>
      <c r="Z149" s="24"/>
      <c r="AA149" s="39"/>
    </row>
    <row r="150" spans="1:27" x14ac:dyDescent="0.25">
      <c r="A150" s="31">
        <v>430</v>
      </c>
      <c r="B150" s="32">
        <v>430170064</v>
      </c>
      <c r="C150" s="33" t="s">
        <v>119</v>
      </c>
      <c r="D150" s="31">
        <v>170</v>
      </c>
      <c r="E150" s="33" t="s">
        <v>87</v>
      </c>
      <c r="F150" s="31">
        <v>64</v>
      </c>
      <c r="G150" s="33" t="s">
        <v>121</v>
      </c>
      <c r="H150" s="34">
        <v>69</v>
      </c>
      <c r="I150" s="35">
        <v>10029</v>
      </c>
      <c r="J150" s="35">
        <v>1600</v>
      </c>
      <c r="K150" s="35">
        <v>0</v>
      </c>
      <c r="L150" s="35">
        <v>893</v>
      </c>
      <c r="M150" s="35">
        <v>12522</v>
      </c>
      <c r="N150" s="24"/>
      <c r="O150" s="34">
        <v>0</v>
      </c>
      <c r="P150" s="34">
        <v>0</v>
      </c>
      <c r="Q150" s="36">
        <v>0.18</v>
      </c>
      <c r="R150" s="36">
        <v>3.2604198099425087E-2</v>
      </c>
      <c r="S150" s="37">
        <f t="shared" si="2"/>
        <v>0</v>
      </c>
      <c r="T150" s="24"/>
      <c r="U150" s="38">
        <v>802401</v>
      </c>
      <c r="V150" s="38">
        <v>0</v>
      </c>
      <c r="W150" s="38">
        <v>0</v>
      </c>
      <c r="X150" s="38">
        <v>61617</v>
      </c>
      <c r="Y150" s="38">
        <v>864018</v>
      </c>
      <c r="Z150" s="24"/>
      <c r="AA150" s="39"/>
    </row>
    <row r="151" spans="1:27" x14ac:dyDescent="0.25">
      <c r="A151" s="31">
        <v>430</v>
      </c>
      <c r="B151" s="32">
        <v>430170100</v>
      </c>
      <c r="C151" s="33" t="s">
        <v>119</v>
      </c>
      <c r="D151" s="31">
        <v>170</v>
      </c>
      <c r="E151" s="33" t="s">
        <v>87</v>
      </c>
      <c r="F151" s="31">
        <v>100</v>
      </c>
      <c r="G151" s="33" t="s">
        <v>79</v>
      </c>
      <c r="H151" s="34">
        <v>13</v>
      </c>
      <c r="I151" s="35">
        <v>10137</v>
      </c>
      <c r="J151" s="35">
        <v>5209</v>
      </c>
      <c r="K151" s="35">
        <v>0</v>
      </c>
      <c r="L151" s="35">
        <v>893</v>
      </c>
      <c r="M151" s="35">
        <v>16239</v>
      </c>
      <c r="N151" s="24"/>
      <c r="O151" s="34">
        <v>0</v>
      </c>
      <c r="P151" s="34">
        <v>0</v>
      </c>
      <c r="Q151" s="36">
        <v>0.09</v>
      </c>
      <c r="R151" s="36">
        <v>3.2776584370293738E-2</v>
      </c>
      <c r="S151" s="37">
        <f t="shared" si="2"/>
        <v>0</v>
      </c>
      <c r="T151" s="24"/>
      <c r="U151" s="38">
        <v>199498</v>
      </c>
      <c r="V151" s="38">
        <v>0</v>
      </c>
      <c r="W151" s="38">
        <v>0</v>
      </c>
      <c r="X151" s="38">
        <v>11609</v>
      </c>
      <c r="Y151" s="38">
        <v>211107</v>
      </c>
      <c r="Z151" s="24"/>
      <c r="AA151" s="39"/>
    </row>
    <row r="152" spans="1:27" x14ac:dyDescent="0.25">
      <c r="A152" s="31">
        <v>430</v>
      </c>
      <c r="B152" s="32">
        <v>430170110</v>
      </c>
      <c r="C152" s="33" t="s">
        <v>119</v>
      </c>
      <c r="D152" s="31">
        <v>170</v>
      </c>
      <c r="E152" s="33" t="s">
        <v>87</v>
      </c>
      <c r="F152" s="31">
        <v>110</v>
      </c>
      <c r="G152" s="33" t="s">
        <v>122</v>
      </c>
      <c r="H152" s="34">
        <v>22</v>
      </c>
      <c r="I152" s="35">
        <v>10345</v>
      </c>
      <c r="J152" s="35">
        <v>1917</v>
      </c>
      <c r="K152" s="35">
        <v>0</v>
      </c>
      <c r="L152" s="35">
        <v>893</v>
      </c>
      <c r="M152" s="35">
        <v>13155</v>
      </c>
      <c r="N152" s="24"/>
      <c r="O152" s="34">
        <v>0</v>
      </c>
      <c r="P152" s="34">
        <v>0</v>
      </c>
      <c r="Q152" s="36">
        <v>0.09</v>
      </c>
      <c r="R152" s="36">
        <v>8.5053022603409859E-3</v>
      </c>
      <c r="S152" s="37">
        <f t="shared" si="2"/>
        <v>0</v>
      </c>
      <c r="T152" s="24"/>
      <c r="U152" s="38">
        <v>269764</v>
      </c>
      <c r="V152" s="38">
        <v>0</v>
      </c>
      <c r="W152" s="38">
        <v>0</v>
      </c>
      <c r="X152" s="38">
        <v>19646</v>
      </c>
      <c r="Y152" s="38">
        <v>289410</v>
      </c>
      <c r="Z152" s="24"/>
      <c r="AA152" s="39"/>
    </row>
    <row r="153" spans="1:27" x14ac:dyDescent="0.25">
      <c r="A153" s="31">
        <v>430</v>
      </c>
      <c r="B153" s="32">
        <v>430170136</v>
      </c>
      <c r="C153" s="33" t="s">
        <v>119</v>
      </c>
      <c r="D153" s="31">
        <v>170</v>
      </c>
      <c r="E153" s="33" t="s">
        <v>87</v>
      </c>
      <c r="F153" s="31">
        <v>136</v>
      </c>
      <c r="G153" s="33" t="s">
        <v>85</v>
      </c>
      <c r="H153" s="34">
        <v>1</v>
      </c>
      <c r="I153" s="35">
        <v>10588</v>
      </c>
      <c r="J153" s="35">
        <v>3473</v>
      </c>
      <c r="K153" s="35">
        <v>0</v>
      </c>
      <c r="L153" s="35">
        <v>893</v>
      </c>
      <c r="M153" s="35">
        <v>14954</v>
      </c>
      <c r="N153" s="24"/>
      <c r="O153" s="34">
        <v>0</v>
      </c>
      <c r="P153" s="34">
        <v>0</v>
      </c>
      <c r="Q153" s="36">
        <v>0.09</v>
      </c>
      <c r="R153" s="36">
        <v>4.5554146938088539E-3</v>
      </c>
      <c r="S153" s="37">
        <f t="shared" si="2"/>
        <v>0</v>
      </c>
      <c r="T153" s="24"/>
      <c r="U153" s="38">
        <v>14061</v>
      </c>
      <c r="V153" s="38">
        <v>0</v>
      </c>
      <c r="W153" s="38">
        <v>0</v>
      </c>
      <c r="X153" s="38">
        <v>893</v>
      </c>
      <c r="Y153" s="38">
        <v>14954</v>
      </c>
      <c r="Z153" s="24"/>
      <c r="AA153" s="39"/>
    </row>
    <row r="154" spans="1:27" x14ac:dyDescent="0.25">
      <c r="A154" s="31">
        <v>430</v>
      </c>
      <c r="B154" s="32">
        <v>430170139</v>
      </c>
      <c r="C154" s="33" t="s">
        <v>119</v>
      </c>
      <c r="D154" s="31">
        <v>170</v>
      </c>
      <c r="E154" s="33" t="s">
        <v>87</v>
      </c>
      <c r="F154" s="31">
        <v>139</v>
      </c>
      <c r="G154" s="33" t="s">
        <v>86</v>
      </c>
      <c r="H154" s="34">
        <v>6</v>
      </c>
      <c r="I154" s="35">
        <v>11580</v>
      </c>
      <c r="J154" s="35">
        <v>4619</v>
      </c>
      <c r="K154" s="35">
        <v>0</v>
      </c>
      <c r="L154" s="35">
        <v>893</v>
      </c>
      <c r="M154" s="35">
        <v>17092</v>
      </c>
      <c r="N154" s="24"/>
      <c r="O154" s="34">
        <v>0</v>
      </c>
      <c r="P154" s="34">
        <v>0</v>
      </c>
      <c r="Q154" s="36">
        <v>0.09</v>
      </c>
      <c r="R154" s="36">
        <v>2.6878312757092422E-3</v>
      </c>
      <c r="S154" s="37">
        <f t="shared" si="2"/>
        <v>0</v>
      </c>
      <c r="T154" s="24"/>
      <c r="U154" s="38">
        <v>97194</v>
      </c>
      <c r="V154" s="38">
        <v>0</v>
      </c>
      <c r="W154" s="38">
        <v>0</v>
      </c>
      <c r="X154" s="38">
        <v>5358</v>
      </c>
      <c r="Y154" s="38">
        <v>102552</v>
      </c>
      <c r="Z154" s="24"/>
      <c r="AA154" s="39"/>
    </row>
    <row r="155" spans="1:27" x14ac:dyDescent="0.25">
      <c r="A155" s="31">
        <v>430</v>
      </c>
      <c r="B155" s="32">
        <v>430170141</v>
      </c>
      <c r="C155" s="33" t="s">
        <v>119</v>
      </c>
      <c r="D155" s="31">
        <v>170</v>
      </c>
      <c r="E155" s="33" t="s">
        <v>87</v>
      </c>
      <c r="F155" s="31">
        <v>141</v>
      </c>
      <c r="G155" s="33" t="s">
        <v>123</v>
      </c>
      <c r="H155" s="34">
        <v>141</v>
      </c>
      <c r="I155" s="35">
        <v>10000</v>
      </c>
      <c r="J155" s="35">
        <v>4683</v>
      </c>
      <c r="K155" s="35">
        <v>0</v>
      </c>
      <c r="L155" s="35">
        <v>893</v>
      </c>
      <c r="M155" s="35">
        <v>15576</v>
      </c>
      <c r="N155" s="24"/>
      <c r="O155" s="34">
        <v>0</v>
      </c>
      <c r="P155" s="34">
        <v>0</v>
      </c>
      <c r="Q155" s="36">
        <v>0.09</v>
      </c>
      <c r="R155" s="36">
        <v>4.8097289342873009E-2</v>
      </c>
      <c r="S155" s="37">
        <f t="shared" si="2"/>
        <v>0</v>
      </c>
      <c r="T155" s="24"/>
      <c r="U155" s="38">
        <v>2070303</v>
      </c>
      <c r="V155" s="38">
        <v>0</v>
      </c>
      <c r="W155" s="38">
        <v>0</v>
      </c>
      <c r="X155" s="38">
        <v>125913</v>
      </c>
      <c r="Y155" s="38">
        <v>2196216</v>
      </c>
      <c r="Z155" s="24"/>
      <c r="AA155" s="39"/>
    </row>
    <row r="156" spans="1:27" x14ac:dyDescent="0.25">
      <c r="A156" s="31">
        <v>430</v>
      </c>
      <c r="B156" s="32">
        <v>430170153</v>
      </c>
      <c r="C156" s="33" t="s">
        <v>119</v>
      </c>
      <c r="D156" s="31">
        <v>170</v>
      </c>
      <c r="E156" s="33" t="s">
        <v>87</v>
      </c>
      <c r="F156" s="31">
        <v>153</v>
      </c>
      <c r="G156" s="33" t="s">
        <v>124</v>
      </c>
      <c r="H156" s="34">
        <v>2</v>
      </c>
      <c r="I156" s="35">
        <v>11778</v>
      </c>
      <c r="J156" s="35">
        <v>622</v>
      </c>
      <c r="K156" s="35">
        <v>0</v>
      </c>
      <c r="L156" s="35">
        <v>893</v>
      </c>
      <c r="M156" s="35">
        <v>13293</v>
      </c>
      <c r="N156" s="24"/>
      <c r="O156" s="34">
        <v>0</v>
      </c>
      <c r="P156" s="34">
        <v>0</v>
      </c>
      <c r="Q156" s="36">
        <v>0.09</v>
      </c>
      <c r="R156" s="36">
        <v>1.4259551848993513E-2</v>
      </c>
      <c r="S156" s="37">
        <f t="shared" si="2"/>
        <v>0</v>
      </c>
      <c r="T156" s="24"/>
      <c r="U156" s="38">
        <v>24800</v>
      </c>
      <c r="V156" s="38">
        <v>0</v>
      </c>
      <c r="W156" s="38">
        <v>0</v>
      </c>
      <c r="X156" s="38">
        <v>1786</v>
      </c>
      <c r="Y156" s="38">
        <v>26586</v>
      </c>
      <c r="Z156" s="24"/>
      <c r="AA156" s="39"/>
    </row>
    <row r="157" spans="1:27" x14ac:dyDescent="0.25">
      <c r="A157" s="31">
        <v>430</v>
      </c>
      <c r="B157" s="32">
        <v>430170158</v>
      </c>
      <c r="C157" s="33" t="s">
        <v>119</v>
      </c>
      <c r="D157" s="31">
        <v>170</v>
      </c>
      <c r="E157" s="33" t="s">
        <v>87</v>
      </c>
      <c r="F157" s="31">
        <v>158</v>
      </c>
      <c r="G157" s="33" t="s">
        <v>125</v>
      </c>
      <c r="H157" s="34">
        <v>2</v>
      </c>
      <c r="I157" s="35">
        <v>9687</v>
      </c>
      <c r="J157" s="35">
        <v>4772</v>
      </c>
      <c r="K157" s="35">
        <v>0</v>
      </c>
      <c r="L157" s="35">
        <v>893</v>
      </c>
      <c r="M157" s="35">
        <v>15352</v>
      </c>
      <c r="N157" s="24"/>
      <c r="O157" s="34">
        <v>0</v>
      </c>
      <c r="P157" s="34">
        <v>0</v>
      </c>
      <c r="Q157" s="36">
        <v>0.09</v>
      </c>
      <c r="R157" s="36">
        <v>3.4283383797519967E-2</v>
      </c>
      <c r="S157" s="37">
        <f t="shared" si="2"/>
        <v>0</v>
      </c>
      <c r="T157" s="24"/>
      <c r="U157" s="38">
        <v>28918</v>
      </c>
      <c r="V157" s="38">
        <v>0</v>
      </c>
      <c r="W157" s="38">
        <v>0</v>
      </c>
      <c r="X157" s="38">
        <v>1786</v>
      </c>
      <c r="Y157" s="38">
        <v>30704</v>
      </c>
      <c r="Z157" s="24"/>
      <c r="AA157" s="39"/>
    </row>
    <row r="158" spans="1:27" x14ac:dyDescent="0.25">
      <c r="A158" s="31">
        <v>430</v>
      </c>
      <c r="B158" s="32">
        <v>430170170</v>
      </c>
      <c r="C158" s="33" t="s">
        <v>119</v>
      </c>
      <c r="D158" s="31">
        <v>170</v>
      </c>
      <c r="E158" s="33" t="s">
        <v>87</v>
      </c>
      <c r="F158" s="31">
        <v>170</v>
      </c>
      <c r="G158" s="33" t="s">
        <v>87</v>
      </c>
      <c r="H158" s="34">
        <v>528</v>
      </c>
      <c r="I158" s="35">
        <v>10293</v>
      </c>
      <c r="J158" s="35">
        <v>4019</v>
      </c>
      <c r="K158" s="35">
        <v>0</v>
      </c>
      <c r="L158" s="35">
        <v>893</v>
      </c>
      <c r="M158" s="35">
        <v>15205</v>
      </c>
      <c r="N158" s="24"/>
      <c r="O158" s="34">
        <v>0</v>
      </c>
      <c r="P158" s="34">
        <v>0</v>
      </c>
      <c r="Q158" s="36">
        <v>0.09</v>
      </c>
      <c r="R158" s="36">
        <v>9.0223799236266403E-2</v>
      </c>
      <c r="S158" s="37">
        <f t="shared" si="2"/>
        <v>-35.500773593643046</v>
      </c>
      <c r="T158" s="24"/>
      <c r="U158" s="38">
        <v>7556736</v>
      </c>
      <c r="V158" s="38">
        <v>0</v>
      </c>
      <c r="W158" s="38">
        <v>-18744.408457443529</v>
      </c>
      <c r="X158" s="38">
        <v>471504</v>
      </c>
      <c r="Y158" s="38">
        <v>8009495.5915425569</v>
      </c>
      <c r="Z158" s="24"/>
      <c r="AA158" s="39"/>
    </row>
    <row r="159" spans="1:27" x14ac:dyDescent="0.25">
      <c r="A159" s="31">
        <v>430</v>
      </c>
      <c r="B159" s="32">
        <v>430170174</v>
      </c>
      <c r="C159" s="33" t="s">
        <v>119</v>
      </c>
      <c r="D159" s="31">
        <v>170</v>
      </c>
      <c r="E159" s="33" t="s">
        <v>87</v>
      </c>
      <c r="F159" s="31">
        <v>174</v>
      </c>
      <c r="G159" s="33" t="s">
        <v>126</v>
      </c>
      <c r="H159" s="34">
        <v>53</v>
      </c>
      <c r="I159" s="35">
        <v>9832</v>
      </c>
      <c r="J159" s="35">
        <v>3899</v>
      </c>
      <c r="K159" s="35">
        <v>0</v>
      </c>
      <c r="L159" s="35">
        <v>893</v>
      </c>
      <c r="M159" s="35">
        <v>14624</v>
      </c>
      <c r="N159" s="24"/>
      <c r="O159" s="34">
        <v>0</v>
      </c>
      <c r="P159" s="34">
        <v>0</v>
      </c>
      <c r="Q159" s="36">
        <v>0.09</v>
      </c>
      <c r="R159" s="36">
        <v>3.6796139657894536E-2</v>
      </c>
      <c r="S159" s="37">
        <f t="shared" si="2"/>
        <v>0</v>
      </c>
      <c r="T159" s="24"/>
      <c r="U159" s="38">
        <v>727743</v>
      </c>
      <c r="V159" s="38">
        <v>0</v>
      </c>
      <c r="W159" s="38">
        <v>0</v>
      </c>
      <c r="X159" s="38">
        <v>47329</v>
      </c>
      <c r="Y159" s="38">
        <v>775072</v>
      </c>
      <c r="Z159" s="24"/>
      <c r="AA159" s="39"/>
    </row>
    <row r="160" spans="1:27" x14ac:dyDescent="0.25">
      <c r="A160" s="31">
        <v>430</v>
      </c>
      <c r="B160" s="32">
        <v>430170177</v>
      </c>
      <c r="C160" s="33" t="s">
        <v>119</v>
      </c>
      <c r="D160" s="31">
        <v>170</v>
      </c>
      <c r="E160" s="33" t="s">
        <v>87</v>
      </c>
      <c r="F160" s="31">
        <v>177</v>
      </c>
      <c r="G160" s="33" t="s">
        <v>127</v>
      </c>
      <c r="H160" s="34">
        <v>1</v>
      </c>
      <c r="I160" s="35">
        <v>10588</v>
      </c>
      <c r="J160" s="35">
        <v>3894</v>
      </c>
      <c r="K160" s="35">
        <v>0</v>
      </c>
      <c r="L160" s="35">
        <v>893</v>
      </c>
      <c r="M160" s="35">
        <v>15375</v>
      </c>
      <c r="N160" s="24"/>
      <c r="O160" s="34">
        <v>0</v>
      </c>
      <c r="P160" s="34">
        <v>0</v>
      </c>
      <c r="Q160" s="36">
        <v>0.09</v>
      </c>
      <c r="R160" s="36">
        <v>6.94348169721987E-3</v>
      </c>
      <c r="S160" s="37">
        <f t="shared" si="2"/>
        <v>0</v>
      </c>
      <c r="T160" s="24"/>
      <c r="U160" s="38">
        <v>14482</v>
      </c>
      <c r="V160" s="38">
        <v>0</v>
      </c>
      <c r="W160" s="38">
        <v>0</v>
      </c>
      <c r="X160" s="38">
        <v>893</v>
      </c>
      <c r="Y160" s="38">
        <v>15375</v>
      </c>
      <c r="Z160" s="24"/>
      <c r="AA160" s="39"/>
    </row>
    <row r="161" spans="1:27" x14ac:dyDescent="0.25">
      <c r="A161" s="31">
        <v>430</v>
      </c>
      <c r="B161" s="32">
        <v>430170185</v>
      </c>
      <c r="C161" s="33" t="s">
        <v>119</v>
      </c>
      <c r="D161" s="31">
        <v>170</v>
      </c>
      <c r="E161" s="33" t="s">
        <v>87</v>
      </c>
      <c r="F161" s="31">
        <v>185</v>
      </c>
      <c r="G161" s="33" t="s">
        <v>88</v>
      </c>
      <c r="H161" s="34">
        <v>1</v>
      </c>
      <c r="I161" s="35">
        <v>10588</v>
      </c>
      <c r="J161" s="35">
        <v>1984</v>
      </c>
      <c r="K161" s="35">
        <v>0</v>
      </c>
      <c r="L161" s="35">
        <v>893</v>
      </c>
      <c r="M161" s="35">
        <v>13465</v>
      </c>
      <c r="N161" s="24"/>
      <c r="O161" s="34">
        <v>0</v>
      </c>
      <c r="P161" s="34">
        <v>0</v>
      </c>
      <c r="Q161" s="36">
        <v>0.09</v>
      </c>
      <c r="R161" s="36">
        <v>5.394323613287331E-3</v>
      </c>
      <c r="S161" s="37">
        <f t="shared" si="2"/>
        <v>0</v>
      </c>
      <c r="T161" s="24"/>
      <c r="U161" s="38">
        <v>12572</v>
      </c>
      <c r="V161" s="38">
        <v>0</v>
      </c>
      <c r="W161" s="38">
        <v>0</v>
      </c>
      <c r="X161" s="38">
        <v>893</v>
      </c>
      <c r="Y161" s="38">
        <v>13465</v>
      </c>
      <c r="Z161" s="24"/>
      <c r="AA161" s="39"/>
    </row>
    <row r="162" spans="1:27" x14ac:dyDescent="0.25">
      <c r="A162" s="31">
        <v>430</v>
      </c>
      <c r="B162" s="32">
        <v>430170198</v>
      </c>
      <c r="C162" s="33" t="s">
        <v>119</v>
      </c>
      <c r="D162" s="31">
        <v>170</v>
      </c>
      <c r="E162" s="33" t="s">
        <v>87</v>
      </c>
      <c r="F162" s="31">
        <v>198</v>
      </c>
      <c r="G162" s="33" t="s">
        <v>39</v>
      </c>
      <c r="H162" s="34">
        <v>2</v>
      </c>
      <c r="I162" s="35">
        <v>9687</v>
      </c>
      <c r="J162" s="35">
        <v>3895</v>
      </c>
      <c r="K162" s="35">
        <v>0</v>
      </c>
      <c r="L162" s="35">
        <v>893</v>
      </c>
      <c r="M162" s="35">
        <v>14475</v>
      </c>
      <c r="N162" s="24"/>
      <c r="O162" s="34">
        <v>0</v>
      </c>
      <c r="P162" s="34">
        <v>0</v>
      </c>
      <c r="Q162" s="36">
        <v>0.09</v>
      </c>
      <c r="R162" s="36">
        <v>4.5444415173136422E-3</v>
      </c>
      <c r="S162" s="37">
        <f t="shared" si="2"/>
        <v>0</v>
      </c>
      <c r="T162" s="24"/>
      <c r="U162" s="38">
        <v>27164</v>
      </c>
      <c r="V162" s="38">
        <v>0</v>
      </c>
      <c r="W162" s="38">
        <v>0</v>
      </c>
      <c r="X162" s="38">
        <v>1786</v>
      </c>
      <c r="Y162" s="38">
        <v>28950</v>
      </c>
      <c r="Z162" s="24"/>
      <c r="AA162" s="39"/>
    </row>
    <row r="163" spans="1:27" x14ac:dyDescent="0.25">
      <c r="A163" s="31">
        <v>430</v>
      </c>
      <c r="B163" s="32">
        <v>430170213</v>
      </c>
      <c r="C163" s="33" t="s">
        <v>119</v>
      </c>
      <c r="D163" s="31">
        <v>170</v>
      </c>
      <c r="E163" s="33" t="s">
        <v>87</v>
      </c>
      <c r="F163" s="31">
        <v>213</v>
      </c>
      <c r="G163" s="33" t="s">
        <v>128</v>
      </c>
      <c r="H163" s="34">
        <v>1</v>
      </c>
      <c r="I163" s="35">
        <v>10877</v>
      </c>
      <c r="J163" s="35">
        <v>8449</v>
      </c>
      <c r="K163" s="35">
        <v>0</v>
      </c>
      <c r="L163" s="35">
        <v>893</v>
      </c>
      <c r="M163" s="35">
        <v>20219</v>
      </c>
      <c r="N163" s="24"/>
      <c r="O163" s="34">
        <v>0</v>
      </c>
      <c r="P163" s="34">
        <v>0</v>
      </c>
      <c r="Q163" s="36">
        <v>0.09</v>
      </c>
      <c r="R163" s="36">
        <v>1.8766101046284866E-3</v>
      </c>
      <c r="S163" s="37">
        <f t="shared" si="2"/>
        <v>0</v>
      </c>
      <c r="T163" s="24"/>
      <c r="U163" s="38">
        <v>19326</v>
      </c>
      <c r="V163" s="38">
        <v>0</v>
      </c>
      <c r="W163" s="38">
        <v>0</v>
      </c>
      <c r="X163" s="38">
        <v>893</v>
      </c>
      <c r="Y163" s="38">
        <v>20219</v>
      </c>
      <c r="Z163" s="24"/>
      <c r="AA163" s="39"/>
    </row>
    <row r="164" spans="1:27" x14ac:dyDescent="0.25">
      <c r="A164" s="31">
        <v>430</v>
      </c>
      <c r="B164" s="32">
        <v>430170271</v>
      </c>
      <c r="C164" s="33" t="s">
        <v>119</v>
      </c>
      <c r="D164" s="31">
        <v>170</v>
      </c>
      <c r="E164" s="33" t="s">
        <v>87</v>
      </c>
      <c r="F164" s="31">
        <v>271</v>
      </c>
      <c r="G164" s="33" t="s">
        <v>129</v>
      </c>
      <c r="H164" s="34">
        <v>26</v>
      </c>
      <c r="I164" s="35">
        <v>10550</v>
      </c>
      <c r="J164" s="35">
        <v>2955</v>
      </c>
      <c r="K164" s="35">
        <v>0</v>
      </c>
      <c r="L164" s="35">
        <v>893</v>
      </c>
      <c r="M164" s="35">
        <v>14398</v>
      </c>
      <c r="N164" s="24"/>
      <c r="O164" s="34">
        <v>0</v>
      </c>
      <c r="P164" s="34">
        <v>0</v>
      </c>
      <c r="Q164" s="36">
        <v>0.09</v>
      </c>
      <c r="R164" s="36">
        <v>4.7048401639657924E-3</v>
      </c>
      <c r="S164" s="37">
        <f t="shared" si="2"/>
        <v>0</v>
      </c>
      <c r="T164" s="24"/>
      <c r="U164" s="38">
        <v>351130</v>
      </c>
      <c r="V164" s="38">
        <v>0</v>
      </c>
      <c r="W164" s="38">
        <v>0</v>
      </c>
      <c r="X164" s="38">
        <v>23218</v>
      </c>
      <c r="Y164" s="38">
        <v>374348</v>
      </c>
      <c r="Z164" s="24"/>
      <c r="AA164" s="39"/>
    </row>
    <row r="165" spans="1:27" x14ac:dyDescent="0.25">
      <c r="A165" s="31">
        <v>430</v>
      </c>
      <c r="B165" s="32">
        <v>430170276</v>
      </c>
      <c r="C165" s="33" t="s">
        <v>119</v>
      </c>
      <c r="D165" s="31">
        <v>170</v>
      </c>
      <c r="E165" s="33" t="s">
        <v>87</v>
      </c>
      <c r="F165" s="31">
        <v>276</v>
      </c>
      <c r="G165" s="33" t="s">
        <v>90</v>
      </c>
      <c r="H165" s="34">
        <v>1</v>
      </c>
      <c r="I165" s="35">
        <v>8786</v>
      </c>
      <c r="J165" s="35">
        <v>8371</v>
      </c>
      <c r="K165" s="35">
        <v>0</v>
      </c>
      <c r="L165" s="35">
        <v>893</v>
      </c>
      <c r="M165" s="35">
        <v>18050</v>
      </c>
      <c r="N165" s="24"/>
      <c r="O165" s="34">
        <v>0</v>
      </c>
      <c r="P165" s="34">
        <v>0</v>
      </c>
      <c r="Q165" s="36">
        <v>0.09</v>
      </c>
      <c r="R165" s="36">
        <v>7.25999764457284E-4</v>
      </c>
      <c r="S165" s="37">
        <f t="shared" si="2"/>
        <v>0</v>
      </c>
      <c r="T165" s="24"/>
      <c r="U165" s="38">
        <v>17157</v>
      </c>
      <c r="V165" s="38">
        <v>0</v>
      </c>
      <c r="W165" s="38">
        <v>0</v>
      </c>
      <c r="X165" s="38">
        <v>893</v>
      </c>
      <c r="Y165" s="38">
        <v>18050</v>
      </c>
      <c r="Z165" s="24"/>
      <c r="AA165" s="39"/>
    </row>
    <row r="166" spans="1:27" x14ac:dyDescent="0.25">
      <c r="A166" s="31">
        <v>430</v>
      </c>
      <c r="B166" s="32">
        <v>430170288</v>
      </c>
      <c r="C166" s="33" t="s">
        <v>119</v>
      </c>
      <c r="D166" s="31">
        <v>170</v>
      </c>
      <c r="E166" s="33" t="s">
        <v>87</v>
      </c>
      <c r="F166" s="31">
        <v>288</v>
      </c>
      <c r="G166" s="33" t="s">
        <v>91</v>
      </c>
      <c r="H166" s="34">
        <v>1</v>
      </c>
      <c r="I166" s="35">
        <v>8786</v>
      </c>
      <c r="J166" s="35">
        <v>5366</v>
      </c>
      <c r="K166" s="35">
        <v>0</v>
      </c>
      <c r="L166" s="35">
        <v>893</v>
      </c>
      <c r="M166" s="35">
        <v>15045</v>
      </c>
      <c r="N166" s="24"/>
      <c r="O166" s="34">
        <v>0</v>
      </c>
      <c r="P166" s="34">
        <v>0</v>
      </c>
      <c r="Q166" s="36">
        <v>0.09</v>
      </c>
      <c r="R166" s="36">
        <v>1.3000222646152246E-3</v>
      </c>
      <c r="S166" s="37">
        <f t="shared" si="2"/>
        <v>0</v>
      </c>
      <c r="T166" s="24"/>
      <c r="U166" s="38">
        <v>14152</v>
      </c>
      <c r="V166" s="38">
        <v>0</v>
      </c>
      <c r="W166" s="38">
        <v>0</v>
      </c>
      <c r="X166" s="38">
        <v>893</v>
      </c>
      <c r="Y166" s="38">
        <v>15045</v>
      </c>
      <c r="Z166" s="24"/>
      <c r="AA166" s="39"/>
    </row>
    <row r="167" spans="1:27" x14ac:dyDescent="0.25">
      <c r="A167" s="31">
        <v>430</v>
      </c>
      <c r="B167" s="32">
        <v>430170314</v>
      </c>
      <c r="C167" s="33" t="s">
        <v>119</v>
      </c>
      <c r="D167" s="31">
        <v>170</v>
      </c>
      <c r="E167" s="33" t="s">
        <v>87</v>
      </c>
      <c r="F167" s="31">
        <v>314</v>
      </c>
      <c r="G167" s="33" t="s">
        <v>46</v>
      </c>
      <c r="H167" s="34">
        <v>1</v>
      </c>
      <c r="I167" s="35">
        <v>10588</v>
      </c>
      <c r="J167" s="35">
        <v>8214</v>
      </c>
      <c r="K167" s="35">
        <v>0</v>
      </c>
      <c r="L167" s="35">
        <v>893</v>
      </c>
      <c r="M167" s="35">
        <v>19695</v>
      </c>
      <c r="N167" s="24"/>
      <c r="O167" s="34">
        <v>0</v>
      </c>
      <c r="P167" s="34">
        <v>0</v>
      </c>
      <c r="Q167" s="36">
        <v>0.09</v>
      </c>
      <c r="R167" s="36">
        <v>2.7844992918704178E-3</v>
      </c>
      <c r="S167" s="37">
        <f t="shared" si="2"/>
        <v>0</v>
      </c>
      <c r="T167" s="24"/>
      <c r="U167" s="38">
        <v>18802</v>
      </c>
      <c r="V167" s="38">
        <v>0</v>
      </c>
      <c r="W167" s="38">
        <v>0</v>
      </c>
      <c r="X167" s="38">
        <v>893</v>
      </c>
      <c r="Y167" s="38">
        <v>19695</v>
      </c>
      <c r="Z167" s="24"/>
      <c r="AA167" s="39"/>
    </row>
    <row r="168" spans="1:27" x14ac:dyDescent="0.25">
      <c r="A168" s="31">
        <v>430</v>
      </c>
      <c r="B168" s="32">
        <v>430170321</v>
      </c>
      <c r="C168" s="33" t="s">
        <v>119</v>
      </c>
      <c r="D168" s="31">
        <v>170</v>
      </c>
      <c r="E168" s="33" t="s">
        <v>87</v>
      </c>
      <c r="F168" s="31">
        <v>321</v>
      </c>
      <c r="G168" s="33" t="s">
        <v>92</v>
      </c>
      <c r="H168" s="34">
        <v>10</v>
      </c>
      <c r="I168" s="35">
        <v>10187</v>
      </c>
      <c r="J168" s="35">
        <v>5005</v>
      </c>
      <c r="K168" s="35">
        <v>0</v>
      </c>
      <c r="L168" s="35">
        <v>893</v>
      </c>
      <c r="M168" s="35">
        <v>16085</v>
      </c>
      <c r="N168" s="24"/>
      <c r="O168" s="34">
        <v>0</v>
      </c>
      <c r="P168" s="34">
        <v>0</v>
      </c>
      <c r="Q168" s="36">
        <v>0.09</v>
      </c>
      <c r="R168" s="36">
        <v>2.6638253887705165E-3</v>
      </c>
      <c r="S168" s="37">
        <f t="shared" si="2"/>
        <v>0</v>
      </c>
      <c r="T168" s="24"/>
      <c r="U168" s="38">
        <v>151920</v>
      </c>
      <c r="V168" s="38">
        <v>0</v>
      </c>
      <c r="W168" s="38">
        <v>0</v>
      </c>
      <c r="X168" s="38">
        <v>8930</v>
      </c>
      <c r="Y168" s="38">
        <v>160850</v>
      </c>
      <c r="Z168" s="24"/>
      <c r="AA168" s="39"/>
    </row>
    <row r="169" spans="1:27" x14ac:dyDescent="0.25">
      <c r="A169" s="31">
        <v>430</v>
      </c>
      <c r="B169" s="32">
        <v>430170322</v>
      </c>
      <c r="C169" s="33" t="s">
        <v>119</v>
      </c>
      <c r="D169" s="31">
        <v>170</v>
      </c>
      <c r="E169" s="33" t="s">
        <v>87</v>
      </c>
      <c r="F169" s="31">
        <v>322</v>
      </c>
      <c r="G169" s="33" t="s">
        <v>131</v>
      </c>
      <c r="H169" s="34">
        <v>6</v>
      </c>
      <c r="I169" s="35">
        <v>10187</v>
      </c>
      <c r="J169" s="35">
        <v>5011</v>
      </c>
      <c r="K169" s="35">
        <v>0</v>
      </c>
      <c r="L169" s="35">
        <v>893</v>
      </c>
      <c r="M169" s="35">
        <v>16091</v>
      </c>
      <c r="N169" s="24"/>
      <c r="O169" s="34">
        <v>0</v>
      </c>
      <c r="P169" s="34">
        <v>0</v>
      </c>
      <c r="Q169" s="36">
        <v>0.09</v>
      </c>
      <c r="R169" s="36">
        <v>1.0332218649537794E-2</v>
      </c>
      <c r="S169" s="37">
        <f t="shared" si="2"/>
        <v>0</v>
      </c>
      <c r="T169" s="24"/>
      <c r="U169" s="38">
        <v>91188</v>
      </c>
      <c r="V169" s="38">
        <v>0</v>
      </c>
      <c r="W169" s="38">
        <v>0</v>
      </c>
      <c r="X169" s="38">
        <v>5358</v>
      </c>
      <c r="Y169" s="38">
        <v>96546</v>
      </c>
      <c r="Z169" s="24"/>
      <c r="AA169" s="39"/>
    </row>
    <row r="170" spans="1:27" x14ac:dyDescent="0.25">
      <c r="A170" s="31">
        <v>430</v>
      </c>
      <c r="B170" s="32">
        <v>430170348</v>
      </c>
      <c r="C170" s="33" t="s">
        <v>119</v>
      </c>
      <c r="D170" s="31">
        <v>170</v>
      </c>
      <c r="E170" s="33" t="s">
        <v>87</v>
      </c>
      <c r="F170" s="31">
        <v>348</v>
      </c>
      <c r="G170" s="33" t="s">
        <v>132</v>
      </c>
      <c r="H170" s="34">
        <v>15</v>
      </c>
      <c r="I170" s="35">
        <v>11084</v>
      </c>
      <c r="J170" s="35">
        <v>89</v>
      </c>
      <c r="K170" s="35">
        <v>0</v>
      </c>
      <c r="L170" s="35">
        <v>893</v>
      </c>
      <c r="M170" s="35">
        <v>12066</v>
      </c>
      <c r="N170" s="24"/>
      <c r="O170" s="34">
        <v>0</v>
      </c>
      <c r="P170" s="34">
        <v>0</v>
      </c>
      <c r="Q170" s="36">
        <v>0.09</v>
      </c>
      <c r="R170" s="36">
        <v>6.566826196699932E-2</v>
      </c>
      <c r="S170" s="37">
        <f t="shared" si="2"/>
        <v>0</v>
      </c>
      <c r="T170" s="24"/>
      <c r="U170" s="38">
        <v>167595</v>
      </c>
      <c r="V170" s="38">
        <v>0</v>
      </c>
      <c r="W170" s="38">
        <v>0</v>
      </c>
      <c r="X170" s="38">
        <v>13395</v>
      </c>
      <c r="Y170" s="38">
        <v>180990</v>
      </c>
      <c r="Z170" s="24"/>
      <c r="AA170" s="39"/>
    </row>
    <row r="171" spans="1:27" x14ac:dyDescent="0.25">
      <c r="A171" s="31">
        <v>430</v>
      </c>
      <c r="B171" s="32">
        <v>430170616</v>
      </c>
      <c r="C171" s="33" t="s">
        <v>119</v>
      </c>
      <c r="D171" s="31">
        <v>170</v>
      </c>
      <c r="E171" s="33" t="s">
        <v>87</v>
      </c>
      <c r="F171" s="31">
        <v>616</v>
      </c>
      <c r="G171" s="33" t="s">
        <v>133</v>
      </c>
      <c r="H171" s="34">
        <v>1</v>
      </c>
      <c r="I171" s="35">
        <v>10588</v>
      </c>
      <c r="J171" s="35">
        <v>3570</v>
      </c>
      <c r="K171" s="35">
        <v>0</v>
      </c>
      <c r="L171" s="35">
        <v>893</v>
      </c>
      <c r="M171" s="35">
        <v>15051</v>
      </c>
      <c r="N171" s="24"/>
      <c r="O171" s="34">
        <v>0</v>
      </c>
      <c r="P171" s="34">
        <v>0</v>
      </c>
      <c r="Q171" s="36">
        <v>0.09</v>
      </c>
      <c r="R171" s="36">
        <v>3.2734441536858144E-2</v>
      </c>
      <c r="S171" s="37">
        <f t="shared" si="2"/>
        <v>0</v>
      </c>
      <c r="T171" s="24"/>
      <c r="U171" s="38">
        <v>14158</v>
      </c>
      <c r="V171" s="38">
        <v>0</v>
      </c>
      <c r="W171" s="38">
        <v>0</v>
      </c>
      <c r="X171" s="38">
        <v>893</v>
      </c>
      <c r="Y171" s="38">
        <v>15051</v>
      </c>
      <c r="Z171" s="24"/>
      <c r="AA171" s="39"/>
    </row>
    <row r="172" spans="1:27" x14ac:dyDescent="0.25">
      <c r="A172" s="31">
        <v>430</v>
      </c>
      <c r="B172" s="32">
        <v>430170620</v>
      </c>
      <c r="C172" s="33" t="s">
        <v>119</v>
      </c>
      <c r="D172" s="31">
        <v>170</v>
      </c>
      <c r="E172" s="33" t="s">
        <v>87</v>
      </c>
      <c r="F172" s="31">
        <v>620</v>
      </c>
      <c r="G172" s="33" t="s">
        <v>134</v>
      </c>
      <c r="H172" s="34">
        <v>10</v>
      </c>
      <c r="I172" s="35">
        <v>10848</v>
      </c>
      <c r="J172" s="35">
        <v>4653</v>
      </c>
      <c r="K172" s="35">
        <v>0</v>
      </c>
      <c r="L172" s="35">
        <v>893</v>
      </c>
      <c r="M172" s="35">
        <v>16394</v>
      </c>
      <c r="N172" s="24"/>
      <c r="O172" s="34">
        <v>0</v>
      </c>
      <c r="P172" s="34">
        <v>0</v>
      </c>
      <c r="Q172" s="36">
        <v>0.09</v>
      </c>
      <c r="R172" s="36">
        <v>2.2962301024932737E-2</v>
      </c>
      <c r="S172" s="37">
        <f t="shared" si="2"/>
        <v>0</v>
      </c>
      <c r="T172" s="24"/>
      <c r="U172" s="38">
        <v>155010</v>
      </c>
      <c r="V172" s="38">
        <v>0</v>
      </c>
      <c r="W172" s="38">
        <v>0</v>
      </c>
      <c r="X172" s="38">
        <v>8930</v>
      </c>
      <c r="Y172" s="38">
        <v>163940</v>
      </c>
      <c r="Z172" s="24"/>
      <c r="AA172" s="39"/>
    </row>
    <row r="173" spans="1:27" x14ac:dyDescent="0.25">
      <c r="A173" s="31">
        <v>430</v>
      </c>
      <c r="B173" s="32">
        <v>430170695</v>
      </c>
      <c r="C173" s="33" t="s">
        <v>119</v>
      </c>
      <c r="D173" s="31">
        <v>170</v>
      </c>
      <c r="E173" s="33" t="s">
        <v>87</v>
      </c>
      <c r="F173" s="31">
        <v>695</v>
      </c>
      <c r="G173" s="33" t="s">
        <v>135</v>
      </c>
      <c r="H173" s="34">
        <v>1</v>
      </c>
      <c r="I173" s="35">
        <v>10588</v>
      </c>
      <c r="J173" s="35">
        <v>5975</v>
      </c>
      <c r="K173" s="35">
        <v>0</v>
      </c>
      <c r="L173" s="35">
        <v>893</v>
      </c>
      <c r="M173" s="35">
        <v>17456</v>
      </c>
      <c r="N173" s="24"/>
      <c r="O173" s="34">
        <v>0</v>
      </c>
      <c r="P173" s="34">
        <v>0</v>
      </c>
      <c r="Q173" s="36">
        <v>0.09</v>
      </c>
      <c r="R173" s="36">
        <v>1.1351992837177523E-3</v>
      </c>
      <c r="S173" s="37">
        <f t="shared" si="2"/>
        <v>0</v>
      </c>
      <c r="T173" s="24"/>
      <c r="U173" s="38">
        <v>16563</v>
      </c>
      <c r="V173" s="38">
        <v>0</v>
      </c>
      <c r="W173" s="38">
        <v>0</v>
      </c>
      <c r="X173" s="38">
        <v>893</v>
      </c>
      <c r="Y173" s="38">
        <v>17456</v>
      </c>
      <c r="Z173" s="24"/>
      <c r="AA173" s="39"/>
    </row>
    <row r="174" spans="1:27" x14ac:dyDescent="0.25">
      <c r="A174" s="31">
        <v>430</v>
      </c>
      <c r="B174" s="32">
        <v>430170710</v>
      </c>
      <c r="C174" s="33" t="s">
        <v>119</v>
      </c>
      <c r="D174" s="31">
        <v>170</v>
      </c>
      <c r="E174" s="33" t="s">
        <v>87</v>
      </c>
      <c r="F174" s="31">
        <v>710</v>
      </c>
      <c r="G174" s="33" t="s">
        <v>93</v>
      </c>
      <c r="H174" s="34">
        <v>5</v>
      </c>
      <c r="I174" s="35">
        <v>9987</v>
      </c>
      <c r="J174" s="35">
        <v>4849</v>
      </c>
      <c r="K174" s="35">
        <v>0</v>
      </c>
      <c r="L174" s="35">
        <v>893</v>
      </c>
      <c r="M174" s="35">
        <v>15729</v>
      </c>
      <c r="N174" s="24"/>
      <c r="O174" s="34">
        <v>0</v>
      </c>
      <c r="P174" s="34">
        <v>0</v>
      </c>
      <c r="Q174" s="36">
        <v>0.09</v>
      </c>
      <c r="R174" s="36">
        <v>2.7928978355145902E-3</v>
      </c>
      <c r="S174" s="37">
        <f t="shared" si="2"/>
        <v>0</v>
      </c>
      <c r="T174" s="24"/>
      <c r="U174" s="38">
        <v>74180</v>
      </c>
      <c r="V174" s="38">
        <v>0</v>
      </c>
      <c r="W174" s="38">
        <v>0</v>
      </c>
      <c r="X174" s="38">
        <v>4465</v>
      </c>
      <c r="Y174" s="38">
        <v>78645</v>
      </c>
      <c r="Z174" s="24"/>
      <c r="AA174" s="39"/>
    </row>
    <row r="175" spans="1:27" x14ac:dyDescent="0.25">
      <c r="A175" s="31">
        <v>430</v>
      </c>
      <c r="B175" s="32">
        <v>430170725</v>
      </c>
      <c r="C175" s="33" t="s">
        <v>119</v>
      </c>
      <c r="D175" s="31">
        <v>170</v>
      </c>
      <c r="E175" s="33" t="s">
        <v>87</v>
      </c>
      <c r="F175" s="31">
        <v>725</v>
      </c>
      <c r="G175" s="33" t="s">
        <v>136</v>
      </c>
      <c r="H175" s="34">
        <v>13</v>
      </c>
      <c r="I175" s="35">
        <v>9791</v>
      </c>
      <c r="J175" s="35">
        <v>2810</v>
      </c>
      <c r="K175" s="35">
        <v>0</v>
      </c>
      <c r="L175" s="35">
        <v>893</v>
      </c>
      <c r="M175" s="35">
        <v>13494</v>
      </c>
      <c r="N175" s="24"/>
      <c r="O175" s="34">
        <v>0</v>
      </c>
      <c r="P175" s="34">
        <v>0</v>
      </c>
      <c r="Q175" s="36">
        <v>0.09</v>
      </c>
      <c r="R175" s="36">
        <v>1.0919945339310106E-2</v>
      </c>
      <c r="S175" s="37">
        <f t="shared" si="2"/>
        <v>0</v>
      </c>
      <c r="T175" s="24"/>
      <c r="U175" s="38">
        <v>163813</v>
      </c>
      <c r="V175" s="38">
        <v>0</v>
      </c>
      <c r="W175" s="38">
        <v>0</v>
      </c>
      <c r="X175" s="38">
        <v>11609</v>
      </c>
      <c r="Y175" s="38">
        <v>175422</v>
      </c>
      <c r="Z175" s="24"/>
      <c r="AA175" s="39"/>
    </row>
    <row r="176" spans="1:27" x14ac:dyDescent="0.25">
      <c r="A176" s="31">
        <v>430</v>
      </c>
      <c r="B176" s="32">
        <v>430170730</v>
      </c>
      <c r="C176" s="33" t="s">
        <v>119</v>
      </c>
      <c r="D176" s="31">
        <v>170</v>
      </c>
      <c r="E176" s="33" t="s">
        <v>87</v>
      </c>
      <c r="F176" s="31">
        <v>730</v>
      </c>
      <c r="G176" s="33" t="s">
        <v>137</v>
      </c>
      <c r="H176" s="34">
        <v>15</v>
      </c>
      <c r="I176" s="35">
        <v>10588</v>
      </c>
      <c r="J176" s="35">
        <v>3701</v>
      </c>
      <c r="K176" s="35">
        <v>0</v>
      </c>
      <c r="L176" s="35">
        <v>893</v>
      </c>
      <c r="M176" s="35">
        <v>15182</v>
      </c>
      <c r="N176" s="24"/>
      <c r="O176" s="34">
        <v>0</v>
      </c>
      <c r="P176" s="34">
        <v>0</v>
      </c>
      <c r="Q176" s="36">
        <v>0.09</v>
      </c>
      <c r="R176" s="36">
        <v>1.0635694318321376E-2</v>
      </c>
      <c r="S176" s="37">
        <f t="shared" si="2"/>
        <v>0</v>
      </c>
      <c r="T176" s="24"/>
      <c r="U176" s="38">
        <v>214335</v>
      </c>
      <c r="V176" s="38">
        <v>0</v>
      </c>
      <c r="W176" s="38">
        <v>0</v>
      </c>
      <c r="X176" s="38">
        <v>13395</v>
      </c>
      <c r="Y176" s="38">
        <v>227730</v>
      </c>
      <c r="Z176" s="24"/>
      <c r="AA176" s="39"/>
    </row>
    <row r="177" spans="1:27" x14ac:dyDescent="0.25">
      <c r="A177" s="31">
        <v>430</v>
      </c>
      <c r="B177" s="32">
        <v>430170735</v>
      </c>
      <c r="C177" s="33" t="s">
        <v>119</v>
      </c>
      <c r="D177" s="31">
        <v>170</v>
      </c>
      <c r="E177" s="33" t="s">
        <v>87</v>
      </c>
      <c r="F177" s="31">
        <v>735</v>
      </c>
      <c r="G177" s="33" t="s">
        <v>138</v>
      </c>
      <c r="H177" s="34">
        <v>2</v>
      </c>
      <c r="I177" s="35">
        <v>9987</v>
      </c>
      <c r="J177" s="35">
        <v>3997</v>
      </c>
      <c r="K177" s="35">
        <v>0</v>
      </c>
      <c r="L177" s="35">
        <v>893</v>
      </c>
      <c r="M177" s="35">
        <v>14877</v>
      </c>
      <c r="N177" s="24"/>
      <c r="O177" s="34">
        <v>0</v>
      </c>
      <c r="P177" s="34">
        <v>0</v>
      </c>
      <c r="Q177" s="36">
        <v>0.09</v>
      </c>
      <c r="R177" s="36">
        <v>2.12082841420623E-2</v>
      </c>
      <c r="S177" s="37">
        <f t="shared" si="2"/>
        <v>0</v>
      </c>
      <c r="T177" s="24"/>
      <c r="U177" s="38">
        <v>27968</v>
      </c>
      <c r="V177" s="38">
        <v>0</v>
      </c>
      <c r="W177" s="38">
        <v>0</v>
      </c>
      <c r="X177" s="38">
        <v>1786</v>
      </c>
      <c r="Y177" s="38">
        <v>29754</v>
      </c>
      <c r="Z177" s="24"/>
      <c r="AA177" s="39"/>
    </row>
    <row r="178" spans="1:27" x14ac:dyDescent="0.25">
      <c r="A178" s="31">
        <v>430</v>
      </c>
      <c r="B178" s="32">
        <v>430170775</v>
      </c>
      <c r="C178" s="33" t="s">
        <v>119</v>
      </c>
      <c r="D178" s="31">
        <v>170</v>
      </c>
      <c r="E178" s="33" t="s">
        <v>87</v>
      </c>
      <c r="F178" s="31">
        <v>775</v>
      </c>
      <c r="G178" s="33" t="s">
        <v>77</v>
      </c>
      <c r="H178" s="34">
        <v>1</v>
      </c>
      <c r="I178" s="35">
        <v>10588</v>
      </c>
      <c r="J178" s="35">
        <v>2008</v>
      </c>
      <c r="K178" s="35">
        <v>0</v>
      </c>
      <c r="L178" s="35">
        <v>893</v>
      </c>
      <c r="M178" s="35">
        <v>13489</v>
      </c>
      <c r="N178" s="24"/>
      <c r="O178" s="34">
        <v>0</v>
      </c>
      <c r="P178" s="34">
        <v>0</v>
      </c>
      <c r="Q178" s="36">
        <v>0.09</v>
      </c>
      <c r="R178" s="36">
        <v>5.1505972961002171E-3</v>
      </c>
      <c r="S178" s="37">
        <f t="shared" si="2"/>
        <v>0</v>
      </c>
      <c r="T178" s="24"/>
      <c r="U178" s="38">
        <v>12596</v>
      </c>
      <c r="V178" s="38">
        <v>0</v>
      </c>
      <c r="W178" s="38">
        <v>0</v>
      </c>
      <c r="X178" s="38">
        <v>893</v>
      </c>
      <c r="Y178" s="38">
        <v>13489</v>
      </c>
      <c r="Z178" s="24"/>
      <c r="AA178" s="39"/>
    </row>
    <row r="179" spans="1:27" x14ac:dyDescent="0.25">
      <c r="A179" s="31">
        <v>431</v>
      </c>
      <c r="B179" s="32">
        <v>431149128</v>
      </c>
      <c r="C179" s="33" t="s">
        <v>139</v>
      </c>
      <c r="D179" s="31">
        <v>149</v>
      </c>
      <c r="E179" s="33" t="s">
        <v>103</v>
      </c>
      <c r="F179" s="31">
        <v>128</v>
      </c>
      <c r="G179" s="33" t="s">
        <v>110</v>
      </c>
      <c r="H179" s="34">
        <v>4</v>
      </c>
      <c r="I179" s="35">
        <v>8580</v>
      </c>
      <c r="J179" s="35">
        <v>436</v>
      </c>
      <c r="K179" s="35">
        <v>0</v>
      </c>
      <c r="L179" s="35">
        <v>893</v>
      </c>
      <c r="M179" s="35">
        <v>9909</v>
      </c>
      <c r="N179" s="24"/>
      <c r="O179" s="34">
        <v>0</v>
      </c>
      <c r="P179" s="34">
        <v>0</v>
      </c>
      <c r="Q179" s="36">
        <v>0.18</v>
      </c>
      <c r="R179" s="36">
        <v>3.5818450421119509E-2</v>
      </c>
      <c r="S179" s="37">
        <f t="shared" si="2"/>
        <v>0</v>
      </c>
      <c r="T179" s="24"/>
      <c r="U179" s="38">
        <v>36064</v>
      </c>
      <c r="V179" s="38">
        <v>0</v>
      </c>
      <c r="W179" s="38">
        <v>0</v>
      </c>
      <c r="X179" s="38">
        <v>3572</v>
      </c>
      <c r="Y179" s="38">
        <v>39636</v>
      </c>
      <c r="Z179" s="24"/>
      <c r="AA179" s="39"/>
    </row>
    <row r="180" spans="1:27" x14ac:dyDescent="0.25">
      <c r="A180" s="31">
        <v>431</v>
      </c>
      <c r="B180" s="32">
        <v>431149149</v>
      </c>
      <c r="C180" s="33" t="s">
        <v>139</v>
      </c>
      <c r="D180" s="31">
        <v>149</v>
      </c>
      <c r="E180" s="33" t="s">
        <v>103</v>
      </c>
      <c r="F180" s="31">
        <v>149</v>
      </c>
      <c r="G180" s="33" t="s">
        <v>103</v>
      </c>
      <c r="H180" s="34">
        <v>340</v>
      </c>
      <c r="I180" s="35">
        <v>11592</v>
      </c>
      <c r="J180" s="35">
        <v>15</v>
      </c>
      <c r="K180" s="35">
        <v>410.00294117647059</v>
      </c>
      <c r="L180" s="35">
        <v>893</v>
      </c>
      <c r="M180" s="35">
        <v>12910.00294117647</v>
      </c>
      <c r="N180" s="24"/>
      <c r="O180" s="34">
        <v>0</v>
      </c>
      <c r="P180" s="34">
        <v>0</v>
      </c>
      <c r="Q180" s="36">
        <v>0.16</v>
      </c>
      <c r="R180" s="36">
        <v>0.11951738551252943</v>
      </c>
      <c r="S180" s="37">
        <f t="shared" si="2"/>
        <v>0</v>
      </c>
      <c r="T180" s="24"/>
      <c r="U180" s="38">
        <v>3946380</v>
      </c>
      <c r="V180" s="38">
        <v>139401</v>
      </c>
      <c r="W180" s="38">
        <v>0</v>
      </c>
      <c r="X180" s="38">
        <v>303620</v>
      </c>
      <c r="Y180" s="38">
        <v>4389401</v>
      </c>
      <c r="Z180" s="24"/>
      <c r="AA180" s="39"/>
    </row>
    <row r="181" spans="1:27" x14ac:dyDescent="0.25">
      <c r="A181" s="31">
        <v>431</v>
      </c>
      <c r="B181" s="32">
        <v>431149181</v>
      </c>
      <c r="C181" s="33" t="s">
        <v>139</v>
      </c>
      <c r="D181" s="31">
        <v>149</v>
      </c>
      <c r="E181" s="33" t="s">
        <v>103</v>
      </c>
      <c r="F181" s="31">
        <v>181</v>
      </c>
      <c r="G181" s="33" t="s">
        <v>105</v>
      </c>
      <c r="H181" s="34">
        <v>16</v>
      </c>
      <c r="I181" s="35">
        <v>11204</v>
      </c>
      <c r="J181" s="35">
        <v>759</v>
      </c>
      <c r="K181" s="35">
        <v>0</v>
      </c>
      <c r="L181" s="35">
        <v>893</v>
      </c>
      <c r="M181" s="35">
        <v>12856</v>
      </c>
      <c r="N181" s="24"/>
      <c r="O181" s="34">
        <v>0</v>
      </c>
      <c r="P181" s="34">
        <v>0</v>
      </c>
      <c r="Q181" s="36">
        <v>0.09</v>
      </c>
      <c r="R181" s="36">
        <v>9.7581275657804001E-3</v>
      </c>
      <c r="S181" s="37">
        <f t="shared" si="2"/>
        <v>0</v>
      </c>
      <c r="T181" s="24"/>
      <c r="U181" s="38">
        <v>191408</v>
      </c>
      <c r="V181" s="38">
        <v>0</v>
      </c>
      <c r="W181" s="38">
        <v>0</v>
      </c>
      <c r="X181" s="38">
        <v>14288</v>
      </c>
      <c r="Y181" s="38">
        <v>205696</v>
      </c>
      <c r="Z181" s="24"/>
      <c r="AA181" s="39"/>
    </row>
    <row r="182" spans="1:27" x14ac:dyDescent="0.25">
      <c r="A182" s="31">
        <v>432</v>
      </c>
      <c r="B182" s="32">
        <v>432712020</v>
      </c>
      <c r="C182" s="33" t="s">
        <v>140</v>
      </c>
      <c r="D182" s="31">
        <v>712</v>
      </c>
      <c r="E182" s="33" t="s">
        <v>141</v>
      </c>
      <c r="F182" s="31">
        <v>20</v>
      </c>
      <c r="G182" s="33" t="s">
        <v>142</v>
      </c>
      <c r="H182" s="34">
        <v>58</v>
      </c>
      <c r="I182" s="35">
        <v>8845</v>
      </c>
      <c r="J182" s="35">
        <v>2557</v>
      </c>
      <c r="K182" s="35">
        <v>0</v>
      </c>
      <c r="L182" s="35">
        <v>893</v>
      </c>
      <c r="M182" s="35">
        <v>12295</v>
      </c>
      <c r="N182" s="24"/>
      <c r="O182" s="34">
        <v>0</v>
      </c>
      <c r="P182" s="34">
        <v>0</v>
      </c>
      <c r="Q182" s="36">
        <v>0.09</v>
      </c>
      <c r="R182" s="36">
        <v>3.951492320287639E-2</v>
      </c>
      <c r="S182" s="37">
        <f t="shared" si="2"/>
        <v>0</v>
      </c>
      <c r="T182" s="24"/>
      <c r="U182" s="38">
        <v>661316</v>
      </c>
      <c r="V182" s="38">
        <v>0</v>
      </c>
      <c r="W182" s="38">
        <v>0</v>
      </c>
      <c r="X182" s="38">
        <v>51794</v>
      </c>
      <c r="Y182" s="38">
        <v>713110</v>
      </c>
      <c r="Z182" s="24"/>
      <c r="AA182" s="39"/>
    </row>
    <row r="183" spans="1:27" x14ac:dyDescent="0.25">
      <c r="A183" s="31">
        <v>432</v>
      </c>
      <c r="B183" s="32">
        <v>432712036</v>
      </c>
      <c r="C183" s="33" t="s">
        <v>140</v>
      </c>
      <c r="D183" s="31">
        <v>712</v>
      </c>
      <c r="E183" s="33" t="s">
        <v>141</v>
      </c>
      <c r="F183" s="31">
        <v>36</v>
      </c>
      <c r="G183" s="33" t="s">
        <v>143</v>
      </c>
      <c r="H183" s="34">
        <v>1</v>
      </c>
      <c r="I183" s="35">
        <v>8410</v>
      </c>
      <c r="J183" s="35">
        <v>3700</v>
      </c>
      <c r="K183" s="35">
        <v>0</v>
      </c>
      <c r="L183" s="35">
        <v>893</v>
      </c>
      <c r="M183" s="35">
        <v>13003</v>
      </c>
      <c r="N183" s="24"/>
      <c r="O183" s="34">
        <v>0</v>
      </c>
      <c r="P183" s="34">
        <v>0</v>
      </c>
      <c r="Q183" s="36">
        <v>0.09</v>
      </c>
      <c r="R183" s="36">
        <v>7.4364534925783238E-2</v>
      </c>
      <c r="S183" s="37">
        <f t="shared" si="2"/>
        <v>0</v>
      </c>
      <c r="T183" s="24"/>
      <c r="U183" s="38">
        <v>12110</v>
      </c>
      <c r="V183" s="38">
        <v>0</v>
      </c>
      <c r="W183" s="38">
        <v>0</v>
      </c>
      <c r="X183" s="38">
        <v>893</v>
      </c>
      <c r="Y183" s="38">
        <v>13003</v>
      </c>
      <c r="Z183" s="24"/>
      <c r="AA183" s="39"/>
    </row>
    <row r="184" spans="1:27" x14ac:dyDescent="0.25">
      <c r="A184" s="31">
        <v>432</v>
      </c>
      <c r="B184" s="32">
        <v>432712242</v>
      </c>
      <c r="C184" s="33" t="s">
        <v>140</v>
      </c>
      <c r="D184" s="31">
        <v>712</v>
      </c>
      <c r="E184" s="33" t="s">
        <v>141</v>
      </c>
      <c r="F184" s="31">
        <v>242</v>
      </c>
      <c r="G184" s="33" t="s">
        <v>145</v>
      </c>
      <c r="H184" s="34">
        <v>1</v>
      </c>
      <c r="I184" s="35">
        <v>8410</v>
      </c>
      <c r="J184" s="35">
        <v>22885</v>
      </c>
      <c r="K184" s="35">
        <v>0</v>
      </c>
      <c r="L184" s="35">
        <v>893</v>
      </c>
      <c r="M184" s="35">
        <v>32188</v>
      </c>
      <c r="N184" s="24"/>
      <c r="O184" s="34">
        <v>0</v>
      </c>
      <c r="P184" s="34">
        <v>0</v>
      </c>
      <c r="Q184" s="36">
        <v>0.09</v>
      </c>
      <c r="R184" s="36">
        <v>6.1770293540085584E-2</v>
      </c>
      <c r="S184" s="37">
        <f t="shared" si="2"/>
        <v>0</v>
      </c>
      <c r="T184" s="24"/>
      <c r="U184" s="38">
        <v>31295</v>
      </c>
      <c r="V184" s="38">
        <v>0</v>
      </c>
      <c r="W184" s="38">
        <v>0</v>
      </c>
      <c r="X184" s="38">
        <v>893</v>
      </c>
      <c r="Y184" s="38">
        <v>32188</v>
      </c>
      <c r="Z184" s="24"/>
      <c r="AA184" s="39"/>
    </row>
    <row r="185" spans="1:27" x14ac:dyDescent="0.25">
      <c r="A185" s="31">
        <v>432</v>
      </c>
      <c r="B185" s="32">
        <v>432712261</v>
      </c>
      <c r="C185" s="33" t="s">
        <v>140</v>
      </c>
      <c r="D185" s="31">
        <v>712</v>
      </c>
      <c r="E185" s="33" t="s">
        <v>141</v>
      </c>
      <c r="F185" s="31">
        <v>261</v>
      </c>
      <c r="G185" s="33" t="s">
        <v>146</v>
      </c>
      <c r="H185" s="34">
        <v>14</v>
      </c>
      <c r="I185" s="35">
        <v>8904</v>
      </c>
      <c r="J185" s="35">
        <v>4732</v>
      </c>
      <c r="K185" s="35">
        <v>0</v>
      </c>
      <c r="L185" s="35">
        <v>893</v>
      </c>
      <c r="M185" s="35">
        <v>14529</v>
      </c>
      <c r="N185" s="24"/>
      <c r="O185" s="34">
        <v>0</v>
      </c>
      <c r="P185" s="34">
        <v>0</v>
      </c>
      <c r="Q185" s="36">
        <v>0.09</v>
      </c>
      <c r="R185" s="36">
        <v>7.7735002633493408E-2</v>
      </c>
      <c r="S185" s="37">
        <f t="shared" si="2"/>
        <v>0</v>
      </c>
      <c r="T185" s="24"/>
      <c r="U185" s="38">
        <v>190904</v>
      </c>
      <c r="V185" s="38">
        <v>0</v>
      </c>
      <c r="W185" s="38">
        <v>0</v>
      </c>
      <c r="X185" s="38">
        <v>12502</v>
      </c>
      <c r="Y185" s="38">
        <v>203406</v>
      </c>
      <c r="Z185" s="24"/>
      <c r="AA185" s="39"/>
    </row>
    <row r="186" spans="1:27" x14ac:dyDescent="0.25">
      <c r="A186" s="31">
        <v>432</v>
      </c>
      <c r="B186" s="32">
        <v>432712300</v>
      </c>
      <c r="C186" s="33" t="s">
        <v>140</v>
      </c>
      <c r="D186" s="31">
        <v>712</v>
      </c>
      <c r="E186" s="33" t="s">
        <v>141</v>
      </c>
      <c r="F186" s="31">
        <v>300</v>
      </c>
      <c r="G186" s="33" t="s">
        <v>147</v>
      </c>
      <c r="H186" s="34">
        <v>3</v>
      </c>
      <c r="I186" s="35">
        <v>8410</v>
      </c>
      <c r="J186" s="35">
        <v>17387</v>
      </c>
      <c r="K186" s="35">
        <v>0</v>
      </c>
      <c r="L186" s="35">
        <v>893</v>
      </c>
      <c r="M186" s="35">
        <v>26690</v>
      </c>
      <c r="N186" s="24"/>
      <c r="O186" s="34">
        <v>0</v>
      </c>
      <c r="P186" s="34">
        <v>0</v>
      </c>
      <c r="Q186" s="36">
        <v>0.09</v>
      </c>
      <c r="R186" s="36">
        <v>2.1583683263291652E-2</v>
      </c>
      <c r="S186" s="37">
        <f t="shared" si="2"/>
        <v>0</v>
      </c>
      <c r="T186" s="24"/>
      <c r="U186" s="38">
        <v>77391</v>
      </c>
      <c r="V186" s="38">
        <v>0</v>
      </c>
      <c r="W186" s="38">
        <v>0</v>
      </c>
      <c r="X186" s="38">
        <v>2679</v>
      </c>
      <c r="Y186" s="38">
        <v>80070</v>
      </c>
      <c r="Z186" s="24"/>
      <c r="AA186" s="39"/>
    </row>
    <row r="187" spans="1:27" x14ac:dyDescent="0.25">
      <c r="A187" s="31">
        <v>432</v>
      </c>
      <c r="B187" s="32">
        <v>432712645</v>
      </c>
      <c r="C187" s="33" t="s">
        <v>140</v>
      </c>
      <c r="D187" s="31">
        <v>712</v>
      </c>
      <c r="E187" s="33" t="s">
        <v>141</v>
      </c>
      <c r="F187" s="31">
        <v>645</v>
      </c>
      <c r="G187" s="33" t="s">
        <v>148</v>
      </c>
      <c r="H187" s="34">
        <v>57</v>
      </c>
      <c r="I187" s="35">
        <v>9608</v>
      </c>
      <c r="J187" s="35">
        <v>4045</v>
      </c>
      <c r="K187" s="35">
        <v>0</v>
      </c>
      <c r="L187" s="35">
        <v>893</v>
      </c>
      <c r="M187" s="35">
        <v>14546</v>
      </c>
      <c r="N187" s="24"/>
      <c r="O187" s="34">
        <v>0</v>
      </c>
      <c r="P187" s="34">
        <v>0</v>
      </c>
      <c r="Q187" s="36">
        <v>0.09</v>
      </c>
      <c r="R187" s="36">
        <v>3.3204268023842624E-2</v>
      </c>
      <c r="S187" s="37">
        <f t="shared" si="2"/>
        <v>0</v>
      </c>
      <c r="T187" s="24"/>
      <c r="U187" s="38">
        <v>778221</v>
      </c>
      <c r="V187" s="38">
        <v>0</v>
      </c>
      <c r="W187" s="38">
        <v>0</v>
      </c>
      <c r="X187" s="38">
        <v>50901</v>
      </c>
      <c r="Y187" s="38">
        <v>829122</v>
      </c>
      <c r="Z187" s="24"/>
      <c r="AA187" s="39"/>
    </row>
    <row r="188" spans="1:27" x14ac:dyDescent="0.25">
      <c r="A188" s="31">
        <v>432</v>
      </c>
      <c r="B188" s="32">
        <v>432712660</v>
      </c>
      <c r="C188" s="33" t="s">
        <v>140</v>
      </c>
      <c r="D188" s="31">
        <v>712</v>
      </c>
      <c r="E188" s="33" t="s">
        <v>141</v>
      </c>
      <c r="F188" s="31">
        <v>660</v>
      </c>
      <c r="G188" s="33" t="s">
        <v>149</v>
      </c>
      <c r="H188" s="34">
        <v>63</v>
      </c>
      <c r="I188" s="35">
        <v>9360</v>
      </c>
      <c r="J188" s="35">
        <v>8574</v>
      </c>
      <c r="K188" s="35">
        <v>0</v>
      </c>
      <c r="L188" s="35">
        <v>893</v>
      </c>
      <c r="M188" s="35">
        <v>18827</v>
      </c>
      <c r="N188" s="24"/>
      <c r="O188" s="34">
        <v>0</v>
      </c>
      <c r="P188" s="34">
        <v>0</v>
      </c>
      <c r="Q188" s="36">
        <v>0.09</v>
      </c>
      <c r="R188" s="36">
        <v>5.728295715385591E-2</v>
      </c>
      <c r="S188" s="37">
        <f t="shared" si="2"/>
        <v>0</v>
      </c>
      <c r="T188" s="24"/>
      <c r="U188" s="38">
        <v>1129842</v>
      </c>
      <c r="V188" s="38">
        <v>0</v>
      </c>
      <c r="W188" s="38">
        <v>0</v>
      </c>
      <c r="X188" s="38">
        <v>56259</v>
      </c>
      <c r="Y188" s="38">
        <v>1186101</v>
      </c>
      <c r="Z188" s="24"/>
      <c r="AA188" s="39"/>
    </row>
    <row r="189" spans="1:27" x14ac:dyDescent="0.25">
      <c r="A189" s="31">
        <v>432</v>
      </c>
      <c r="B189" s="32">
        <v>432712712</v>
      </c>
      <c r="C189" s="33" t="s">
        <v>140</v>
      </c>
      <c r="D189" s="31">
        <v>712</v>
      </c>
      <c r="E189" s="33" t="s">
        <v>141</v>
      </c>
      <c r="F189" s="31">
        <v>712</v>
      </c>
      <c r="G189" s="33" t="s">
        <v>141</v>
      </c>
      <c r="H189" s="34">
        <v>35</v>
      </c>
      <c r="I189" s="35">
        <v>9330</v>
      </c>
      <c r="J189" s="35">
        <v>6800</v>
      </c>
      <c r="K189" s="35">
        <v>0</v>
      </c>
      <c r="L189" s="35">
        <v>893</v>
      </c>
      <c r="M189" s="35">
        <v>17023</v>
      </c>
      <c r="N189" s="24"/>
      <c r="O189" s="34">
        <v>0</v>
      </c>
      <c r="P189" s="34">
        <v>0</v>
      </c>
      <c r="Q189" s="36">
        <v>0.09</v>
      </c>
      <c r="R189" s="36">
        <v>3.2884372429742702E-2</v>
      </c>
      <c r="S189" s="37">
        <f t="shared" si="2"/>
        <v>0</v>
      </c>
      <c r="T189" s="24"/>
      <c r="U189" s="38">
        <v>564550</v>
      </c>
      <c r="V189" s="38">
        <v>0</v>
      </c>
      <c r="W189" s="38">
        <v>0</v>
      </c>
      <c r="X189" s="38">
        <v>31255</v>
      </c>
      <c r="Y189" s="38">
        <v>595805</v>
      </c>
      <c r="Z189" s="24"/>
      <c r="AA189" s="39"/>
    </row>
    <row r="190" spans="1:27" x14ac:dyDescent="0.25">
      <c r="A190" s="31">
        <v>435</v>
      </c>
      <c r="B190" s="32">
        <v>435301031</v>
      </c>
      <c r="C190" s="33" t="s">
        <v>150</v>
      </c>
      <c r="D190" s="31">
        <v>301</v>
      </c>
      <c r="E190" s="33" t="s">
        <v>151</v>
      </c>
      <c r="F190" s="31">
        <v>31</v>
      </c>
      <c r="G190" s="33" t="s">
        <v>101</v>
      </c>
      <c r="H190" s="34">
        <v>124</v>
      </c>
      <c r="I190" s="35">
        <v>9760</v>
      </c>
      <c r="J190" s="35">
        <v>4528</v>
      </c>
      <c r="K190" s="35">
        <v>0</v>
      </c>
      <c r="L190" s="35">
        <v>893</v>
      </c>
      <c r="M190" s="35">
        <v>15181</v>
      </c>
      <c r="N190" s="24"/>
      <c r="O190" s="34">
        <v>0</v>
      </c>
      <c r="P190" s="34">
        <v>0</v>
      </c>
      <c r="Q190" s="36">
        <v>0.09</v>
      </c>
      <c r="R190" s="36">
        <v>2.7965192099759735E-2</v>
      </c>
      <c r="S190" s="37">
        <f t="shared" si="2"/>
        <v>0</v>
      </c>
      <c r="T190" s="24"/>
      <c r="U190" s="38">
        <v>1771712</v>
      </c>
      <c r="V190" s="38">
        <v>0</v>
      </c>
      <c r="W190" s="38">
        <v>0</v>
      </c>
      <c r="X190" s="38">
        <v>110732</v>
      </c>
      <c r="Y190" s="38">
        <v>1882444</v>
      </c>
      <c r="Z190" s="24"/>
      <c r="AA190" s="39"/>
    </row>
    <row r="191" spans="1:27" x14ac:dyDescent="0.25">
      <c r="A191" s="31">
        <v>435</v>
      </c>
      <c r="B191" s="32">
        <v>435301048</v>
      </c>
      <c r="C191" s="33" t="s">
        <v>150</v>
      </c>
      <c r="D191" s="31">
        <v>301</v>
      </c>
      <c r="E191" s="33" t="s">
        <v>151</v>
      </c>
      <c r="F191" s="31">
        <v>48</v>
      </c>
      <c r="G191" s="33" t="s">
        <v>152</v>
      </c>
      <c r="H191" s="34">
        <v>2</v>
      </c>
      <c r="I191" s="35">
        <v>10127</v>
      </c>
      <c r="J191" s="35">
        <v>8048</v>
      </c>
      <c r="K191" s="35">
        <v>0</v>
      </c>
      <c r="L191" s="35">
        <v>893</v>
      </c>
      <c r="M191" s="35">
        <v>19068</v>
      </c>
      <c r="N191" s="24"/>
      <c r="O191" s="34">
        <v>0</v>
      </c>
      <c r="P191" s="34">
        <v>0</v>
      </c>
      <c r="Q191" s="36">
        <v>0.09</v>
      </c>
      <c r="R191" s="36">
        <v>1.2116607373427524E-3</v>
      </c>
      <c r="S191" s="37">
        <f t="shared" si="2"/>
        <v>0</v>
      </c>
      <c r="T191" s="24"/>
      <c r="U191" s="38">
        <v>36350</v>
      </c>
      <c r="V191" s="38">
        <v>0</v>
      </c>
      <c r="W191" s="38">
        <v>0</v>
      </c>
      <c r="X191" s="38">
        <v>1786</v>
      </c>
      <c r="Y191" s="38">
        <v>38136</v>
      </c>
      <c r="Z191" s="24"/>
      <c r="AA191" s="39"/>
    </row>
    <row r="192" spans="1:27" x14ac:dyDescent="0.25">
      <c r="A192" s="31">
        <v>435</v>
      </c>
      <c r="B192" s="32">
        <v>435301056</v>
      </c>
      <c r="C192" s="33" t="s">
        <v>150</v>
      </c>
      <c r="D192" s="31">
        <v>301</v>
      </c>
      <c r="E192" s="33" t="s">
        <v>151</v>
      </c>
      <c r="F192" s="31">
        <v>56</v>
      </c>
      <c r="G192" s="33" t="s">
        <v>153</v>
      </c>
      <c r="H192" s="34">
        <v>109</v>
      </c>
      <c r="I192" s="35">
        <v>9548</v>
      </c>
      <c r="J192" s="35">
        <v>3709</v>
      </c>
      <c r="K192" s="35">
        <v>0</v>
      </c>
      <c r="L192" s="35">
        <v>893</v>
      </c>
      <c r="M192" s="35">
        <v>14150</v>
      </c>
      <c r="N192" s="24"/>
      <c r="O192" s="34">
        <v>0</v>
      </c>
      <c r="P192" s="34">
        <v>0</v>
      </c>
      <c r="Q192" s="36">
        <v>0.09</v>
      </c>
      <c r="R192" s="36">
        <v>2.3668990617612885E-2</v>
      </c>
      <c r="S192" s="37">
        <f t="shared" si="2"/>
        <v>0</v>
      </c>
      <c r="T192" s="24"/>
      <c r="U192" s="38">
        <v>1445013</v>
      </c>
      <c r="V192" s="38">
        <v>0</v>
      </c>
      <c r="W192" s="38">
        <v>0</v>
      </c>
      <c r="X192" s="38">
        <v>97337</v>
      </c>
      <c r="Y192" s="38">
        <v>1542350</v>
      </c>
      <c r="Z192" s="24"/>
      <c r="AA192" s="39"/>
    </row>
    <row r="193" spans="1:27" x14ac:dyDescent="0.25">
      <c r="A193" s="31">
        <v>435</v>
      </c>
      <c r="B193" s="32">
        <v>435301079</v>
      </c>
      <c r="C193" s="33" t="s">
        <v>150</v>
      </c>
      <c r="D193" s="31">
        <v>301</v>
      </c>
      <c r="E193" s="33" t="s">
        <v>151</v>
      </c>
      <c r="F193" s="31">
        <v>79</v>
      </c>
      <c r="G193" s="33" t="s">
        <v>109</v>
      </c>
      <c r="H193" s="34">
        <v>159</v>
      </c>
      <c r="I193" s="35">
        <v>9651</v>
      </c>
      <c r="J193" s="35">
        <v>977</v>
      </c>
      <c r="K193" s="35">
        <v>0</v>
      </c>
      <c r="L193" s="35">
        <v>893</v>
      </c>
      <c r="M193" s="35">
        <v>11521</v>
      </c>
      <c r="N193" s="24"/>
      <c r="O193" s="34">
        <v>0</v>
      </c>
      <c r="P193" s="34">
        <v>0</v>
      </c>
      <c r="Q193" s="36">
        <v>0.09</v>
      </c>
      <c r="R193" s="36">
        <v>6.7349597851177154E-2</v>
      </c>
      <c r="S193" s="37">
        <f t="shared" si="2"/>
        <v>0</v>
      </c>
      <c r="T193" s="24"/>
      <c r="U193" s="38">
        <v>1689852</v>
      </c>
      <c r="V193" s="38">
        <v>0</v>
      </c>
      <c r="W193" s="38">
        <v>0</v>
      </c>
      <c r="X193" s="38">
        <v>141987</v>
      </c>
      <c r="Y193" s="38">
        <v>1831839</v>
      </c>
      <c r="Z193" s="24"/>
      <c r="AA193" s="39"/>
    </row>
    <row r="194" spans="1:27" x14ac:dyDescent="0.25">
      <c r="A194" s="31">
        <v>435</v>
      </c>
      <c r="B194" s="32">
        <v>435301128</v>
      </c>
      <c r="C194" s="33" t="s">
        <v>150</v>
      </c>
      <c r="D194" s="31">
        <v>301</v>
      </c>
      <c r="E194" s="33" t="s">
        <v>151</v>
      </c>
      <c r="F194" s="31">
        <v>128</v>
      </c>
      <c r="G194" s="33" t="s">
        <v>110</v>
      </c>
      <c r="H194" s="34">
        <v>1</v>
      </c>
      <c r="I194" s="35">
        <v>10127</v>
      </c>
      <c r="J194" s="35">
        <v>515</v>
      </c>
      <c r="K194" s="35">
        <v>0</v>
      </c>
      <c r="L194" s="35">
        <v>893</v>
      </c>
      <c r="M194" s="35">
        <v>11535</v>
      </c>
      <c r="N194" s="24"/>
      <c r="O194" s="34">
        <v>0</v>
      </c>
      <c r="P194" s="34">
        <v>0</v>
      </c>
      <c r="Q194" s="36">
        <v>0.18</v>
      </c>
      <c r="R194" s="36">
        <v>3.5818450421119509E-2</v>
      </c>
      <c r="S194" s="37">
        <f t="shared" si="2"/>
        <v>0</v>
      </c>
      <c r="T194" s="24"/>
      <c r="U194" s="38">
        <v>10642</v>
      </c>
      <c r="V194" s="38">
        <v>0</v>
      </c>
      <c r="W194" s="38">
        <v>0</v>
      </c>
      <c r="X194" s="38">
        <v>893</v>
      </c>
      <c r="Y194" s="38">
        <v>11535</v>
      </c>
      <c r="Z194" s="24"/>
      <c r="AA194" s="39"/>
    </row>
    <row r="195" spans="1:27" x14ac:dyDescent="0.25">
      <c r="A195" s="31">
        <v>435</v>
      </c>
      <c r="B195" s="32">
        <v>435301160</v>
      </c>
      <c r="C195" s="33" t="s">
        <v>150</v>
      </c>
      <c r="D195" s="31">
        <v>301</v>
      </c>
      <c r="E195" s="33" t="s">
        <v>151</v>
      </c>
      <c r="F195" s="31">
        <v>160</v>
      </c>
      <c r="G195" s="33" t="s">
        <v>104</v>
      </c>
      <c r="H195" s="34">
        <v>240</v>
      </c>
      <c r="I195" s="35">
        <v>10116</v>
      </c>
      <c r="J195" s="35">
        <v>319</v>
      </c>
      <c r="K195" s="35">
        <v>0</v>
      </c>
      <c r="L195" s="35">
        <v>893</v>
      </c>
      <c r="M195" s="35">
        <v>11328</v>
      </c>
      <c r="N195" s="24"/>
      <c r="O195" s="34">
        <v>0</v>
      </c>
      <c r="P195" s="34">
        <v>0</v>
      </c>
      <c r="Q195" s="36">
        <v>0.18</v>
      </c>
      <c r="R195" s="36">
        <v>0.10880054359760256</v>
      </c>
      <c r="S195" s="37">
        <f t="shared" si="2"/>
        <v>0</v>
      </c>
      <c r="T195" s="24"/>
      <c r="U195" s="38">
        <v>2504400</v>
      </c>
      <c r="V195" s="38">
        <v>0</v>
      </c>
      <c r="W195" s="38">
        <v>0</v>
      </c>
      <c r="X195" s="38">
        <v>214320</v>
      </c>
      <c r="Y195" s="38">
        <v>2718720</v>
      </c>
      <c r="Z195" s="24"/>
      <c r="AA195" s="39"/>
    </row>
    <row r="196" spans="1:27" x14ac:dyDescent="0.25">
      <c r="A196" s="31">
        <v>435</v>
      </c>
      <c r="B196" s="32">
        <v>435301181</v>
      </c>
      <c r="C196" s="33" t="s">
        <v>150</v>
      </c>
      <c r="D196" s="31">
        <v>301</v>
      </c>
      <c r="E196" s="33" t="s">
        <v>151</v>
      </c>
      <c r="F196" s="31">
        <v>181</v>
      </c>
      <c r="G196" s="33" t="s">
        <v>105</v>
      </c>
      <c r="H196" s="34">
        <v>1</v>
      </c>
      <c r="I196" s="35">
        <v>10127</v>
      </c>
      <c r="J196" s="35">
        <v>686</v>
      </c>
      <c r="K196" s="35">
        <v>0</v>
      </c>
      <c r="L196" s="35">
        <v>893</v>
      </c>
      <c r="M196" s="35">
        <v>11706</v>
      </c>
      <c r="N196" s="24"/>
      <c r="O196" s="34">
        <v>0</v>
      </c>
      <c r="P196" s="34">
        <v>0</v>
      </c>
      <c r="Q196" s="36">
        <v>0.09</v>
      </c>
      <c r="R196" s="36">
        <v>9.7581275657804001E-3</v>
      </c>
      <c r="S196" s="37">
        <f t="shared" si="2"/>
        <v>0</v>
      </c>
      <c r="T196" s="24"/>
      <c r="U196" s="38">
        <v>10813</v>
      </c>
      <c r="V196" s="38">
        <v>0</v>
      </c>
      <c r="W196" s="38">
        <v>0</v>
      </c>
      <c r="X196" s="38">
        <v>893</v>
      </c>
      <c r="Y196" s="38">
        <v>11706</v>
      </c>
      <c r="Z196" s="24"/>
      <c r="AA196" s="39"/>
    </row>
    <row r="197" spans="1:27" x14ac:dyDescent="0.25">
      <c r="A197" s="31">
        <v>435</v>
      </c>
      <c r="B197" s="32">
        <v>435301211</v>
      </c>
      <c r="C197" s="33" t="s">
        <v>150</v>
      </c>
      <c r="D197" s="31">
        <v>301</v>
      </c>
      <c r="E197" s="33" t="s">
        <v>151</v>
      </c>
      <c r="F197" s="31">
        <v>211</v>
      </c>
      <c r="G197" s="33" t="s">
        <v>80</v>
      </c>
      <c r="H197" s="34">
        <v>2</v>
      </c>
      <c r="I197" s="35">
        <v>11259</v>
      </c>
      <c r="J197" s="35">
        <v>2019</v>
      </c>
      <c r="K197" s="35">
        <v>0</v>
      </c>
      <c r="L197" s="35">
        <v>893</v>
      </c>
      <c r="M197" s="35">
        <v>14171</v>
      </c>
      <c r="N197" s="24"/>
      <c r="O197" s="34">
        <v>0</v>
      </c>
      <c r="P197" s="34">
        <v>0</v>
      </c>
      <c r="Q197" s="36">
        <v>0.09</v>
      </c>
      <c r="R197" s="36">
        <v>1.7356945956786835E-3</v>
      </c>
      <c r="S197" s="37">
        <f t="shared" si="2"/>
        <v>0</v>
      </c>
      <c r="T197" s="24"/>
      <c r="U197" s="38">
        <v>26556</v>
      </c>
      <c r="V197" s="38">
        <v>0</v>
      </c>
      <c r="W197" s="38">
        <v>0</v>
      </c>
      <c r="X197" s="38">
        <v>1786</v>
      </c>
      <c r="Y197" s="38">
        <v>28342</v>
      </c>
      <c r="Z197" s="24"/>
      <c r="AA197" s="39"/>
    </row>
    <row r="198" spans="1:27" x14ac:dyDescent="0.25">
      <c r="A198" s="31">
        <v>435</v>
      </c>
      <c r="B198" s="32">
        <v>435301295</v>
      </c>
      <c r="C198" s="33" t="s">
        <v>150</v>
      </c>
      <c r="D198" s="31">
        <v>301</v>
      </c>
      <c r="E198" s="33" t="s">
        <v>151</v>
      </c>
      <c r="F198" s="31">
        <v>295</v>
      </c>
      <c r="G198" s="33" t="s">
        <v>155</v>
      </c>
      <c r="H198" s="34">
        <v>69</v>
      </c>
      <c r="I198" s="35">
        <v>9600</v>
      </c>
      <c r="J198" s="35">
        <v>4591</v>
      </c>
      <c r="K198" s="35">
        <v>0</v>
      </c>
      <c r="L198" s="35">
        <v>893</v>
      </c>
      <c r="M198" s="35">
        <v>15084</v>
      </c>
      <c r="N198" s="24"/>
      <c r="O198" s="34">
        <v>0</v>
      </c>
      <c r="P198" s="34">
        <v>0</v>
      </c>
      <c r="Q198" s="36">
        <v>0.09</v>
      </c>
      <c r="R198" s="36">
        <v>2.155593654197779E-2</v>
      </c>
      <c r="S198" s="37">
        <f t="shared" si="2"/>
        <v>0</v>
      </c>
      <c r="T198" s="24"/>
      <c r="U198" s="38">
        <v>979179</v>
      </c>
      <c r="V198" s="38">
        <v>0</v>
      </c>
      <c r="W198" s="38">
        <v>0</v>
      </c>
      <c r="X198" s="38">
        <v>61617</v>
      </c>
      <c r="Y198" s="38">
        <v>1040796</v>
      </c>
      <c r="Z198" s="24"/>
      <c r="AA198" s="39"/>
    </row>
    <row r="199" spans="1:27" x14ac:dyDescent="0.25">
      <c r="A199" s="31">
        <v>435</v>
      </c>
      <c r="B199" s="32">
        <v>435301301</v>
      </c>
      <c r="C199" s="33" t="s">
        <v>150</v>
      </c>
      <c r="D199" s="31">
        <v>301</v>
      </c>
      <c r="E199" s="33" t="s">
        <v>151</v>
      </c>
      <c r="F199" s="31">
        <v>301</v>
      </c>
      <c r="G199" s="33" t="s">
        <v>151</v>
      </c>
      <c r="H199" s="34">
        <v>64</v>
      </c>
      <c r="I199" s="35">
        <v>9745</v>
      </c>
      <c r="J199" s="35">
        <v>3515</v>
      </c>
      <c r="K199" s="35">
        <v>0</v>
      </c>
      <c r="L199" s="35">
        <v>893</v>
      </c>
      <c r="M199" s="35">
        <v>14153</v>
      </c>
      <c r="N199" s="24"/>
      <c r="O199" s="34">
        <v>0</v>
      </c>
      <c r="P199" s="34">
        <v>0</v>
      </c>
      <c r="Q199" s="36">
        <v>0.09</v>
      </c>
      <c r="R199" s="36">
        <v>4.5436582083274439E-2</v>
      </c>
      <c r="S199" s="37">
        <f t="shared" si="2"/>
        <v>0</v>
      </c>
      <c r="T199" s="24"/>
      <c r="U199" s="38">
        <v>848640</v>
      </c>
      <c r="V199" s="38">
        <v>0</v>
      </c>
      <c r="W199" s="38">
        <v>0</v>
      </c>
      <c r="X199" s="38">
        <v>57152</v>
      </c>
      <c r="Y199" s="38">
        <v>905792</v>
      </c>
      <c r="Z199" s="24"/>
      <c r="AA199" s="39"/>
    </row>
    <row r="200" spans="1:27" x14ac:dyDescent="0.25">
      <c r="A200" s="31">
        <v>435</v>
      </c>
      <c r="B200" s="32">
        <v>435301326</v>
      </c>
      <c r="C200" s="33" t="s">
        <v>150</v>
      </c>
      <c r="D200" s="31">
        <v>301</v>
      </c>
      <c r="E200" s="33" t="s">
        <v>151</v>
      </c>
      <c r="F200" s="31">
        <v>326</v>
      </c>
      <c r="G200" s="33" t="s">
        <v>156</v>
      </c>
      <c r="H200" s="34">
        <v>8</v>
      </c>
      <c r="I200" s="35">
        <v>9630</v>
      </c>
      <c r="J200" s="35">
        <v>3644</v>
      </c>
      <c r="K200" s="35">
        <v>0</v>
      </c>
      <c r="L200" s="35">
        <v>893</v>
      </c>
      <c r="M200" s="35">
        <v>14167</v>
      </c>
      <c r="N200" s="24"/>
      <c r="O200" s="34">
        <v>0</v>
      </c>
      <c r="P200" s="34">
        <v>0</v>
      </c>
      <c r="Q200" s="36">
        <v>0.09</v>
      </c>
      <c r="R200" s="36">
        <v>2.679064807740778E-3</v>
      </c>
      <c r="S200" s="37">
        <f t="shared" si="2"/>
        <v>0</v>
      </c>
      <c r="T200" s="24"/>
      <c r="U200" s="38">
        <v>106192</v>
      </c>
      <c r="V200" s="38">
        <v>0</v>
      </c>
      <c r="W200" s="38">
        <v>0</v>
      </c>
      <c r="X200" s="38">
        <v>7144</v>
      </c>
      <c r="Y200" s="38">
        <v>113336</v>
      </c>
      <c r="Z200" s="24"/>
      <c r="AA200" s="39"/>
    </row>
    <row r="201" spans="1:27" x14ac:dyDescent="0.25">
      <c r="A201" s="31">
        <v>435</v>
      </c>
      <c r="B201" s="32">
        <v>435301673</v>
      </c>
      <c r="C201" s="33" t="s">
        <v>150</v>
      </c>
      <c r="D201" s="31">
        <v>301</v>
      </c>
      <c r="E201" s="33" t="s">
        <v>151</v>
      </c>
      <c r="F201" s="31">
        <v>673</v>
      </c>
      <c r="G201" s="33" t="s">
        <v>159</v>
      </c>
      <c r="H201" s="34">
        <v>17</v>
      </c>
      <c r="I201" s="35">
        <v>9370</v>
      </c>
      <c r="J201" s="35">
        <v>4448</v>
      </c>
      <c r="K201" s="35">
        <v>0</v>
      </c>
      <c r="L201" s="35">
        <v>893</v>
      </c>
      <c r="M201" s="35">
        <v>14711</v>
      </c>
      <c r="N201" s="24"/>
      <c r="O201" s="34">
        <v>0</v>
      </c>
      <c r="P201" s="34">
        <v>0</v>
      </c>
      <c r="Q201" s="36">
        <v>0.09</v>
      </c>
      <c r="R201" s="36">
        <v>2.1570994958928082E-2</v>
      </c>
      <c r="S201" s="37">
        <f t="shared" si="2"/>
        <v>0</v>
      </c>
      <c r="T201" s="24"/>
      <c r="U201" s="38">
        <v>234906</v>
      </c>
      <c r="V201" s="38">
        <v>0</v>
      </c>
      <c r="W201" s="38">
        <v>0</v>
      </c>
      <c r="X201" s="38">
        <v>15181</v>
      </c>
      <c r="Y201" s="38">
        <v>250087</v>
      </c>
      <c r="Z201" s="24"/>
      <c r="AA201" s="39"/>
    </row>
    <row r="202" spans="1:27" x14ac:dyDescent="0.25">
      <c r="A202" s="31">
        <v>435</v>
      </c>
      <c r="B202" s="32">
        <v>435301725</v>
      </c>
      <c r="C202" s="33" t="s">
        <v>150</v>
      </c>
      <c r="D202" s="31">
        <v>301</v>
      </c>
      <c r="E202" s="33" t="s">
        <v>151</v>
      </c>
      <c r="F202" s="31">
        <v>725</v>
      </c>
      <c r="G202" s="33" t="s">
        <v>136</v>
      </c>
      <c r="H202" s="34">
        <v>1</v>
      </c>
      <c r="I202" s="35">
        <v>8749</v>
      </c>
      <c r="J202" s="35">
        <v>2511</v>
      </c>
      <c r="K202" s="35">
        <v>0</v>
      </c>
      <c r="L202" s="35">
        <v>893</v>
      </c>
      <c r="M202" s="35">
        <v>12153</v>
      </c>
      <c r="N202" s="24"/>
      <c r="O202" s="34">
        <v>0</v>
      </c>
      <c r="P202" s="34">
        <v>0</v>
      </c>
      <c r="Q202" s="36">
        <v>0.09</v>
      </c>
      <c r="R202" s="36">
        <v>1.0919945339310106E-2</v>
      </c>
      <c r="S202" s="37">
        <f t="shared" si="2"/>
        <v>0</v>
      </c>
      <c r="T202" s="24"/>
      <c r="U202" s="38">
        <v>11260</v>
      </c>
      <c r="V202" s="38">
        <v>0</v>
      </c>
      <c r="W202" s="38">
        <v>0</v>
      </c>
      <c r="X202" s="38">
        <v>893</v>
      </c>
      <c r="Y202" s="38">
        <v>12153</v>
      </c>
      <c r="Z202" s="24"/>
      <c r="AA202" s="39"/>
    </row>
    <row r="203" spans="1:27" x14ac:dyDescent="0.25">
      <c r="A203" s="31">
        <v>435</v>
      </c>
      <c r="B203" s="32">
        <v>435301735</v>
      </c>
      <c r="C203" s="33" t="s">
        <v>150</v>
      </c>
      <c r="D203" s="31">
        <v>301</v>
      </c>
      <c r="E203" s="33" t="s">
        <v>151</v>
      </c>
      <c r="F203" s="31">
        <v>735</v>
      </c>
      <c r="G203" s="33" t="s">
        <v>138</v>
      </c>
      <c r="H203" s="34">
        <v>3</v>
      </c>
      <c r="I203" s="35">
        <v>9555</v>
      </c>
      <c r="J203" s="35">
        <v>3824</v>
      </c>
      <c r="K203" s="35">
        <v>0</v>
      </c>
      <c r="L203" s="35">
        <v>893</v>
      </c>
      <c r="M203" s="35">
        <v>14272</v>
      </c>
      <c r="N203" s="24"/>
      <c r="O203" s="34">
        <v>0</v>
      </c>
      <c r="P203" s="34">
        <v>0</v>
      </c>
      <c r="Q203" s="36">
        <v>0.09</v>
      </c>
      <c r="R203" s="36">
        <v>2.12082841420623E-2</v>
      </c>
      <c r="S203" s="37">
        <f t="shared" ref="S203:S266" si="3">IFERROR(W203/(H203-O203),0)</f>
        <v>0</v>
      </c>
      <c r="T203" s="24"/>
      <c r="U203" s="38">
        <v>40137</v>
      </c>
      <c r="V203" s="38">
        <v>0</v>
      </c>
      <c r="W203" s="38">
        <v>0</v>
      </c>
      <c r="X203" s="38">
        <v>2679</v>
      </c>
      <c r="Y203" s="38">
        <v>42816</v>
      </c>
      <c r="Z203" s="24"/>
      <c r="AA203" s="39"/>
    </row>
    <row r="204" spans="1:27" x14ac:dyDescent="0.25">
      <c r="A204" s="31">
        <v>436</v>
      </c>
      <c r="B204" s="32">
        <v>436049001</v>
      </c>
      <c r="C204" s="33" t="s">
        <v>160</v>
      </c>
      <c r="D204" s="31">
        <v>49</v>
      </c>
      <c r="E204" s="33" t="s">
        <v>96</v>
      </c>
      <c r="F204" s="31">
        <v>1</v>
      </c>
      <c r="G204" s="33" t="s">
        <v>161</v>
      </c>
      <c r="H204" s="34">
        <v>1</v>
      </c>
      <c r="I204" s="35">
        <v>10922</v>
      </c>
      <c r="J204" s="35">
        <v>2806</v>
      </c>
      <c r="K204" s="35">
        <v>0</v>
      </c>
      <c r="L204" s="35">
        <v>893</v>
      </c>
      <c r="M204" s="35">
        <v>14621</v>
      </c>
      <c r="N204" s="24"/>
      <c r="O204" s="34">
        <v>0</v>
      </c>
      <c r="P204" s="34">
        <v>0</v>
      </c>
      <c r="Q204" s="36">
        <v>0.09</v>
      </c>
      <c r="R204" s="36">
        <v>1.5558084291471243E-2</v>
      </c>
      <c r="S204" s="37">
        <f t="shared" si="3"/>
        <v>0</v>
      </c>
      <c r="T204" s="24"/>
      <c r="U204" s="38">
        <v>13728</v>
      </c>
      <c r="V204" s="38">
        <v>0</v>
      </c>
      <c r="W204" s="38">
        <v>0</v>
      </c>
      <c r="X204" s="38">
        <v>893</v>
      </c>
      <c r="Y204" s="38">
        <v>14621</v>
      </c>
      <c r="Z204" s="24"/>
      <c r="AA204" s="39"/>
    </row>
    <row r="205" spans="1:27" x14ac:dyDescent="0.25">
      <c r="A205" s="31">
        <v>436</v>
      </c>
      <c r="B205" s="32">
        <v>436049010</v>
      </c>
      <c r="C205" s="33" t="s">
        <v>160</v>
      </c>
      <c r="D205" s="31">
        <v>49</v>
      </c>
      <c r="E205" s="33" t="s">
        <v>96</v>
      </c>
      <c r="F205" s="31">
        <v>10</v>
      </c>
      <c r="G205" s="33" t="s">
        <v>99</v>
      </c>
      <c r="H205" s="34">
        <v>6</v>
      </c>
      <c r="I205" s="35">
        <v>11845</v>
      </c>
      <c r="J205" s="35">
        <v>3644</v>
      </c>
      <c r="K205" s="35">
        <v>0</v>
      </c>
      <c r="L205" s="35">
        <v>893</v>
      </c>
      <c r="M205" s="35">
        <v>16382</v>
      </c>
      <c r="N205" s="24"/>
      <c r="O205" s="34">
        <v>0</v>
      </c>
      <c r="P205" s="34">
        <v>0</v>
      </c>
      <c r="Q205" s="36">
        <v>0.09</v>
      </c>
      <c r="R205" s="36">
        <v>2.4627758017934176E-3</v>
      </c>
      <c r="S205" s="37">
        <f t="shared" si="3"/>
        <v>0</v>
      </c>
      <c r="T205" s="24"/>
      <c r="U205" s="38">
        <v>92934</v>
      </c>
      <c r="V205" s="38">
        <v>0</v>
      </c>
      <c r="W205" s="38">
        <v>0</v>
      </c>
      <c r="X205" s="38">
        <v>5358</v>
      </c>
      <c r="Y205" s="38">
        <v>98292</v>
      </c>
      <c r="Z205" s="24"/>
      <c r="AA205" s="39"/>
    </row>
    <row r="206" spans="1:27" x14ac:dyDescent="0.25">
      <c r="A206" s="31">
        <v>436</v>
      </c>
      <c r="B206" s="32">
        <v>436049035</v>
      </c>
      <c r="C206" s="33" t="s">
        <v>160</v>
      </c>
      <c r="D206" s="31">
        <v>49</v>
      </c>
      <c r="E206" s="33" t="s">
        <v>96</v>
      </c>
      <c r="F206" s="31">
        <v>35</v>
      </c>
      <c r="G206" s="33" t="s">
        <v>22</v>
      </c>
      <c r="H206" s="34">
        <v>55</v>
      </c>
      <c r="I206" s="35">
        <v>12272</v>
      </c>
      <c r="J206" s="35">
        <v>4308</v>
      </c>
      <c r="K206" s="35">
        <v>0</v>
      </c>
      <c r="L206" s="35">
        <v>893</v>
      </c>
      <c r="M206" s="35">
        <v>17473</v>
      </c>
      <c r="N206" s="24"/>
      <c r="O206" s="34">
        <v>0</v>
      </c>
      <c r="P206" s="34">
        <v>0</v>
      </c>
      <c r="Q206" s="36">
        <v>0.18</v>
      </c>
      <c r="R206" s="36">
        <v>0.1582084907439498</v>
      </c>
      <c r="S206" s="37">
        <f t="shared" si="3"/>
        <v>0</v>
      </c>
      <c r="T206" s="24"/>
      <c r="U206" s="38">
        <v>911900</v>
      </c>
      <c r="V206" s="38">
        <v>0</v>
      </c>
      <c r="W206" s="38">
        <v>0</v>
      </c>
      <c r="X206" s="38">
        <v>49115</v>
      </c>
      <c r="Y206" s="38">
        <v>961015</v>
      </c>
      <c r="Z206" s="24"/>
      <c r="AA206" s="39"/>
    </row>
    <row r="207" spans="1:27" x14ac:dyDescent="0.25">
      <c r="A207" s="31">
        <v>436</v>
      </c>
      <c r="B207" s="32">
        <v>436049044</v>
      </c>
      <c r="C207" s="33" t="s">
        <v>160</v>
      </c>
      <c r="D207" s="31">
        <v>49</v>
      </c>
      <c r="E207" s="33" t="s">
        <v>96</v>
      </c>
      <c r="F207" s="31">
        <v>44</v>
      </c>
      <c r="G207" s="33" t="s">
        <v>35</v>
      </c>
      <c r="H207" s="34">
        <v>2</v>
      </c>
      <c r="I207" s="35">
        <v>13702</v>
      </c>
      <c r="J207" s="35">
        <v>319</v>
      </c>
      <c r="K207" s="35">
        <v>0</v>
      </c>
      <c r="L207" s="35">
        <v>893</v>
      </c>
      <c r="M207" s="35">
        <v>14914</v>
      </c>
      <c r="N207" s="24"/>
      <c r="O207" s="34">
        <v>0</v>
      </c>
      <c r="P207" s="34">
        <v>0</v>
      </c>
      <c r="Q207" s="36">
        <v>0.09</v>
      </c>
      <c r="R207" s="36">
        <v>5.5522851392677805E-2</v>
      </c>
      <c r="S207" s="37">
        <f t="shared" si="3"/>
        <v>0</v>
      </c>
      <c r="T207" s="24"/>
      <c r="U207" s="38">
        <v>28042</v>
      </c>
      <c r="V207" s="38">
        <v>0</v>
      </c>
      <c r="W207" s="38">
        <v>0</v>
      </c>
      <c r="X207" s="38">
        <v>1786</v>
      </c>
      <c r="Y207" s="38">
        <v>29828</v>
      </c>
      <c r="Z207" s="24"/>
      <c r="AA207" s="39"/>
    </row>
    <row r="208" spans="1:27" x14ac:dyDescent="0.25">
      <c r="A208" s="31">
        <v>436</v>
      </c>
      <c r="B208" s="32">
        <v>436049049</v>
      </c>
      <c r="C208" s="33" t="s">
        <v>160</v>
      </c>
      <c r="D208" s="31">
        <v>49</v>
      </c>
      <c r="E208" s="33" t="s">
        <v>96</v>
      </c>
      <c r="F208" s="31">
        <v>49</v>
      </c>
      <c r="G208" s="33" t="s">
        <v>96</v>
      </c>
      <c r="H208" s="34">
        <v>223</v>
      </c>
      <c r="I208" s="35">
        <v>12277</v>
      </c>
      <c r="J208" s="35">
        <v>15536</v>
      </c>
      <c r="K208" s="35">
        <v>0</v>
      </c>
      <c r="L208" s="35">
        <v>893</v>
      </c>
      <c r="M208" s="35">
        <v>28706</v>
      </c>
      <c r="N208" s="24"/>
      <c r="O208" s="34">
        <v>0</v>
      </c>
      <c r="P208" s="34">
        <v>0</v>
      </c>
      <c r="Q208" s="36">
        <v>0.09</v>
      </c>
      <c r="R208" s="36">
        <v>7.9998241629540945E-2</v>
      </c>
      <c r="S208" s="37">
        <f t="shared" si="3"/>
        <v>0</v>
      </c>
      <c r="T208" s="24"/>
      <c r="U208" s="38">
        <v>6202299</v>
      </c>
      <c r="V208" s="38">
        <v>0</v>
      </c>
      <c r="W208" s="38">
        <v>0</v>
      </c>
      <c r="X208" s="38">
        <v>199139</v>
      </c>
      <c r="Y208" s="38">
        <v>6401438</v>
      </c>
      <c r="Z208" s="24"/>
      <c r="AA208" s="39"/>
    </row>
    <row r="209" spans="1:27" x14ac:dyDescent="0.25">
      <c r="A209" s="31">
        <v>436</v>
      </c>
      <c r="B209" s="32">
        <v>436049057</v>
      </c>
      <c r="C209" s="33" t="s">
        <v>160</v>
      </c>
      <c r="D209" s="31">
        <v>49</v>
      </c>
      <c r="E209" s="33" t="s">
        <v>96</v>
      </c>
      <c r="F209" s="31">
        <v>57</v>
      </c>
      <c r="G209" s="33" t="s">
        <v>23</v>
      </c>
      <c r="H209" s="34">
        <v>5</v>
      </c>
      <c r="I209" s="35">
        <v>10683</v>
      </c>
      <c r="J209" s="35">
        <v>542</v>
      </c>
      <c r="K209" s="35">
        <v>0</v>
      </c>
      <c r="L209" s="35">
        <v>893</v>
      </c>
      <c r="M209" s="35">
        <v>12118</v>
      </c>
      <c r="N209" s="24"/>
      <c r="O209" s="34">
        <v>0</v>
      </c>
      <c r="P209" s="34">
        <v>0</v>
      </c>
      <c r="Q209" s="36">
        <v>0.18</v>
      </c>
      <c r="R209" s="36">
        <v>0.14219879555979525</v>
      </c>
      <c r="S209" s="37">
        <f t="shared" si="3"/>
        <v>0</v>
      </c>
      <c r="T209" s="24"/>
      <c r="U209" s="38">
        <v>56125</v>
      </c>
      <c r="V209" s="38">
        <v>0</v>
      </c>
      <c r="W209" s="38">
        <v>0</v>
      </c>
      <c r="X209" s="38">
        <v>4465</v>
      </c>
      <c r="Y209" s="38">
        <v>60590</v>
      </c>
      <c r="Z209" s="24"/>
      <c r="AA209" s="39"/>
    </row>
    <row r="210" spans="1:27" x14ac:dyDescent="0.25">
      <c r="A210" s="31">
        <v>436</v>
      </c>
      <c r="B210" s="32">
        <v>436049093</v>
      </c>
      <c r="C210" s="33" t="s">
        <v>160</v>
      </c>
      <c r="D210" s="31">
        <v>49</v>
      </c>
      <c r="E210" s="33" t="s">
        <v>96</v>
      </c>
      <c r="F210" s="31">
        <v>93</v>
      </c>
      <c r="G210" s="33" t="s">
        <v>25</v>
      </c>
      <c r="H210" s="34">
        <v>10</v>
      </c>
      <c r="I210" s="35">
        <v>12068</v>
      </c>
      <c r="J210" s="35">
        <v>343</v>
      </c>
      <c r="K210" s="35">
        <v>0</v>
      </c>
      <c r="L210" s="35">
        <v>893</v>
      </c>
      <c r="M210" s="35">
        <v>13304</v>
      </c>
      <c r="N210" s="24"/>
      <c r="O210" s="34">
        <v>0</v>
      </c>
      <c r="P210" s="34">
        <v>0</v>
      </c>
      <c r="Q210" s="36">
        <v>0.09</v>
      </c>
      <c r="R210" s="36">
        <v>9.4782905982044599E-2</v>
      </c>
      <c r="S210" s="37">
        <f t="shared" si="3"/>
        <v>-626.28008213211683</v>
      </c>
      <c r="T210" s="24"/>
      <c r="U210" s="38">
        <v>124110</v>
      </c>
      <c r="V210" s="38">
        <v>0</v>
      </c>
      <c r="W210" s="38">
        <v>-6262.8008213211688</v>
      </c>
      <c r="X210" s="38">
        <v>8930</v>
      </c>
      <c r="Y210" s="38">
        <v>126777.19917867883</v>
      </c>
      <c r="Z210" s="24"/>
      <c r="AA210" s="39"/>
    </row>
    <row r="211" spans="1:27" x14ac:dyDescent="0.25">
      <c r="A211" s="31">
        <v>436</v>
      </c>
      <c r="B211" s="32">
        <v>436049133</v>
      </c>
      <c r="C211" s="33" t="s">
        <v>160</v>
      </c>
      <c r="D211" s="31">
        <v>49</v>
      </c>
      <c r="E211" s="33" t="s">
        <v>96</v>
      </c>
      <c r="F211" s="31">
        <v>133</v>
      </c>
      <c r="G211" s="33" t="s">
        <v>73</v>
      </c>
      <c r="H211" s="34">
        <v>2</v>
      </c>
      <c r="I211" s="35">
        <v>10922</v>
      </c>
      <c r="J211" s="35">
        <v>3422</v>
      </c>
      <c r="K211" s="35">
        <v>0</v>
      </c>
      <c r="L211" s="35">
        <v>893</v>
      </c>
      <c r="M211" s="35">
        <v>15237</v>
      </c>
      <c r="N211" s="24"/>
      <c r="O211" s="34">
        <v>0</v>
      </c>
      <c r="P211" s="34">
        <v>0</v>
      </c>
      <c r="Q211" s="36">
        <v>0.09</v>
      </c>
      <c r="R211" s="36">
        <v>2.9992689029297782E-2</v>
      </c>
      <c r="S211" s="37">
        <f t="shared" si="3"/>
        <v>0</v>
      </c>
      <c r="T211" s="24"/>
      <c r="U211" s="38">
        <v>28688</v>
      </c>
      <c r="V211" s="38">
        <v>0</v>
      </c>
      <c r="W211" s="38">
        <v>0</v>
      </c>
      <c r="X211" s="38">
        <v>1786</v>
      </c>
      <c r="Y211" s="38">
        <v>30474</v>
      </c>
      <c r="Z211" s="24"/>
      <c r="AA211" s="39"/>
    </row>
    <row r="212" spans="1:27" x14ac:dyDescent="0.25">
      <c r="A212" s="31">
        <v>436</v>
      </c>
      <c r="B212" s="32">
        <v>436049149</v>
      </c>
      <c r="C212" s="33" t="s">
        <v>160</v>
      </c>
      <c r="D212" s="31">
        <v>49</v>
      </c>
      <c r="E212" s="33" t="s">
        <v>96</v>
      </c>
      <c r="F212" s="31">
        <v>149</v>
      </c>
      <c r="G212" s="33" t="s">
        <v>103</v>
      </c>
      <c r="H212" s="34">
        <v>2</v>
      </c>
      <c r="I212" s="35">
        <v>9991</v>
      </c>
      <c r="J212" s="35">
        <v>13</v>
      </c>
      <c r="K212" s="35">
        <v>0</v>
      </c>
      <c r="L212" s="35">
        <v>893</v>
      </c>
      <c r="M212" s="35">
        <v>10897</v>
      </c>
      <c r="N212" s="24"/>
      <c r="O212" s="34">
        <v>0</v>
      </c>
      <c r="P212" s="34">
        <v>0</v>
      </c>
      <c r="Q212" s="36">
        <v>0.16</v>
      </c>
      <c r="R212" s="36">
        <v>0.11951738551252943</v>
      </c>
      <c r="S212" s="37">
        <f t="shared" si="3"/>
        <v>0</v>
      </c>
      <c r="T212" s="24"/>
      <c r="U212" s="38">
        <v>20008</v>
      </c>
      <c r="V212" s="38">
        <v>0</v>
      </c>
      <c r="W212" s="38">
        <v>0</v>
      </c>
      <c r="X212" s="38">
        <v>1786</v>
      </c>
      <c r="Y212" s="38">
        <v>21794</v>
      </c>
      <c r="Z212" s="24"/>
      <c r="AA212" s="39"/>
    </row>
    <row r="213" spans="1:27" x14ac:dyDescent="0.25">
      <c r="A213" s="31">
        <v>436</v>
      </c>
      <c r="B213" s="32">
        <v>436049163</v>
      </c>
      <c r="C213" s="33" t="s">
        <v>160</v>
      </c>
      <c r="D213" s="31">
        <v>49</v>
      </c>
      <c r="E213" s="33" t="s">
        <v>96</v>
      </c>
      <c r="F213" s="31">
        <v>163</v>
      </c>
      <c r="G213" s="33" t="s">
        <v>27</v>
      </c>
      <c r="H213" s="34">
        <v>2</v>
      </c>
      <c r="I213" s="35">
        <v>12155</v>
      </c>
      <c r="J213" s="35">
        <v>237</v>
      </c>
      <c r="K213" s="35">
        <v>0</v>
      </c>
      <c r="L213" s="35">
        <v>893</v>
      </c>
      <c r="M213" s="35">
        <v>13285</v>
      </c>
      <c r="N213" s="24"/>
      <c r="O213" s="34">
        <v>0</v>
      </c>
      <c r="P213" s="34">
        <v>0</v>
      </c>
      <c r="Q213" s="36">
        <v>0.18</v>
      </c>
      <c r="R213" s="36">
        <v>9.4739434063754208E-2</v>
      </c>
      <c r="S213" s="37">
        <f t="shared" si="3"/>
        <v>0</v>
      </c>
      <c r="T213" s="24"/>
      <c r="U213" s="38">
        <v>24784</v>
      </c>
      <c r="V213" s="38">
        <v>0</v>
      </c>
      <c r="W213" s="38">
        <v>0</v>
      </c>
      <c r="X213" s="38">
        <v>1786</v>
      </c>
      <c r="Y213" s="38">
        <v>26570</v>
      </c>
      <c r="Z213" s="24"/>
      <c r="AA213" s="39"/>
    </row>
    <row r="214" spans="1:27" x14ac:dyDescent="0.25">
      <c r="A214" s="31">
        <v>436</v>
      </c>
      <c r="B214" s="32">
        <v>436049165</v>
      </c>
      <c r="C214" s="33" t="s">
        <v>160</v>
      </c>
      <c r="D214" s="31">
        <v>49</v>
      </c>
      <c r="E214" s="33" t="s">
        <v>96</v>
      </c>
      <c r="F214" s="31">
        <v>165</v>
      </c>
      <c r="G214" s="33" t="s">
        <v>28</v>
      </c>
      <c r="H214" s="34">
        <v>30</v>
      </c>
      <c r="I214" s="35">
        <v>11192</v>
      </c>
      <c r="J214" s="35">
        <v>608</v>
      </c>
      <c r="K214" s="35">
        <v>0</v>
      </c>
      <c r="L214" s="35">
        <v>893</v>
      </c>
      <c r="M214" s="35">
        <v>12693</v>
      </c>
      <c r="N214" s="24"/>
      <c r="O214" s="34">
        <v>14</v>
      </c>
      <c r="P214" s="34">
        <v>0</v>
      </c>
      <c r="Q214" s="36">
        <v>0.14000000000000001</v>
      </c>
      <c r="R214" s="36">
        <v>0.10702896319247782</v>
      </c>
      <c r="S214" s="37">
        <f t="shared" si="3"/>
        <v>0</v>
      </c>
      <c r="T214" s="24"/>
      <c r="U214" s="38">
        <v>354000</v>
      </c>
      <c r="V214" s="38">
        <v>0</v>
      </c>
      <c r="W214" s="38">
        <v>0</v>
      </c>
      <c r="X214" s="38">
        <v>26790</v>
      </c>
      <c r="Y214" s="38">
        <v>380790</v>
      </c>
      <c r="Z214" s="24"/>
      <c r="AA214" s="39"/>
    </row>
    <row r="215" spans="1:27" x14ac:dyDescent="0.25">
      <c r="A215" s="31">
        <v>436</v>
      </c>
      <c r="B215" s="32">
        <v>436049176</v>
      </c>
      <c r="C215" s="33" t="s">
        <v>160</v>
      </c>
      <c r="D215" s="31">
        <v>49</v>
      </c>
      <c r="E215" s="33" t="s">
        <v>96</v>
      </c>
      <c r="F215" s="31">
        <v>176</v>
      </c>
      <c r="G215" s="33" t="s">
        <v>29</v>
      </c>
      <c r="H215" s="34">
        <v>12</v>
      </c>
      <c r="I215" s="35">
        <v>11262</v>
      </c>
      <c r="J215" s="35">
        <v>3719</v>
      </c>
      <c r="K215" s="35">
        <v>0</v>
      </c>
      <c r="L215" s="35">
        <v>893</v>
      </c>
      <c r="M215" s="35">
        <v>15874</v>
      </c>
      <c r="N215" s="24"/>
      <c r="O215" s="34">
        <v>0</v>
      </c>
      <c r="P215" s="34">
        <v>0</v>
      </c>
      <c r="Q215" s="36">
        <v>0.09</v>
      </c>
      <c r="R215" s="36">
        <v>6.9986063153058664E-2</v>
      </c>
      <c r="S215" s="37">
        <f t="shared" si="3"/>
        <v>0</v>
      </c>
      <c r="T215" s="24"/>
      <c r="U215" s="38">
        <v>179772</v>
      </c>
      <c r="V215" s="38">
        <v>0</v>
      </c>
      <c r="W215" s="38">
        <v>0</v>
      </c>
      <c r="X215" s="38">
        <v>10716</v>
      </c>
      <c r="Y215" s="38">
        <v>190488</v>
      </c>
      <c r="Z215" s="24"/>
      <c r="AA215" s="39"/>
    </row>
    <row r="216" spans="1:27" x14ac:dyDescent="0.25">
      <c r="A216" s="31">
        <v>436</v>
      </c>
      <c r="B216" s="32">
        <v>436049199</v>
      </c>
      <c r="C216" s="33" t="s">
        <v>160</v>
      </c>
      <c r="D216" s="31">
        <v>49</v>
      </c>
      <c r="E216" s="33" t="s">
        <v>96</v>
      </c>
      <c r="F216" s="31">
        <v>199</v>
      </c>
      <c r="G216" s="33" t="s">
        <v>162</v>
      </c>
      <c r="H216" s="34">
        <v>1</v>
      </c>
      <c r="I216" s="35">
        <v>13387</v>
      </c>
      <c r="J216" s="35">
        <v>8587</v>
      </c>
      <c r="K216" s="35">
        <v>0</v>
      </c>
      <c r="L216" s="35">
        <v>893</v>
      </c>
      <c r="M216" s="35">
        <v>22867</v>
      </c>
      <c r="N216" s="24"/>
      <c r="O216" s="34">
        <v>0</v>
      </c>
      <c r="P216" s="34">
        <v>0</v>
      </c>
      <c r="Q216" s="36">
        <v>0.09</v>
      </c>
      <c r="R216" s="36">
        <v>9.8420313213754104E-4</v>
      </c>
      <c r="S216" s="37">
        <f t="shared" si="3"/>
        <v>0</v>
      </c>
      <c r="T216" s="24"/>
      <c r="U216" s="38">
        <v>21974</v>
      </c>
      <c r="V216" s="38">
        <v>0</v>
      </c>
      <c r="W216" s="38">
        <v>0</v>
      </c>
      <c r="X216" s="38">
        <v>893</v>
      </c>
      <c r="Y216" s="38">
        <v>22867</v>
      </c>
      <c r="Z216" s="24"/>
      <c r="AA216" s="39"/>
    </row>
    <row r="217" spans="1:27" x14ac:dyDescent="0.25">
      <c r="A217" s="31">
        <v>436</v>
      </c>
      <c r="B217" s="32">
        <v>436049244</v>
      </c>
      <c r="C217" s="33" t="s">
        <v>160</v>
      </c>
      <c r="D217" s="31">
        <v>49</v>
      </c>
      <c r="E217" s="33" t="s">
        <v>96</v>
      </c>
      <c r="F217" s="31">
        <v>244</v>
      </c>
      <c r="G217" s="33" t="s">
        <v>43</v>
      </c>
      <c r="H217" s="34">
        <v>9</v>
      </c>
      <c r="I217" s="35">
        <v>12023</v>
      </c>
      <c r="J217" s="35">
        <v>4868</v>
      </c>
      <c r="K217" s="35">
        <v>0</v>
      </c>
      <c r="L217" s="35">
        <v>893</v>
      </c>
      <c r="M217" s="35">
        <v>17784</v>
      </c>
      <c r="N217" s="24"/>
      <c r="O217" s="34">
        <v>0</v>
      </c>
      <c r="P217" s="34">
        <v>0</v>
      </c>
      <c r="Q217" s="36">
        <v>0.18</v>
      </c>
      <c r="R217" s="36">
        <v>0.10491002846208129</v>
      </c>
      <c r="S217" s="37">
        <f t="shared" si="3"/>
        <v>0</v>
      </c>
      <c r="T217" s="24"/>
      <c r="U217" s="38">
        <v>152019</v>
      </c>
      <c r="V217" s="38">
        <v>0</v>
      </c>
      <c r="W217" s="38">
        <v>0</v>
      </c>
      <c r="X217" s="38">
        <v>8037</v>
      </c>
      <c r="Y217" s="38">
        <v>160056</v>
      </c>
      <c r="Z217" s="24"/>
      <c r="AA217" s="39"/>
    </row>
    <row r="218" spans="1:27" x14ac:dyDescent="0.25">
      <c r="A218" s="31">
        <v>436</v>
      </c>
      <c r="B218" s="32">
        <v>436049248</v>
      </c>
      <c r="C218" s="33" t="s">
        <v>160</v>
      </c>
      <c r="D218" s="31">
        <v>49</v>
      </c>
      <c r="E218" s="33" t="s">
        <v>96</v>
      </c>
      <c r="F218" s="31">
        <v>248</v>
      </c>
      <c r="G218" s="33" t="s">
        <v>30</v>
      </c>
      <c r="H218" s="34">
        <v>5</v>
      </c>
      <c r="I218" s="35">
        <v>11019</v>
      </c>
      <c r="J218" s="35">
        <v>1081</v>
      </c>
      <c r="K218" s="35">
        <v>0</v>
      </c>
      <c r="L218" s="35">
        <v>893</v>
      </c>
      <c r="M218" s="35">
        <v>12993</v>
      </c>
      <c r="N218" s="24"/>
      <c r="O218" s="34">
        <v>0</v>
      </c>
      <c r="P218" s="34">
        <v>0</v>
      </c>
      <c r="Q218" s="36">
        <v>0.09</v>
      </c>
      <c r="R218" s="36">
        <v>5.1746066067839235E-2</v>
      </c>
      <c r="S218" s="37">
        <f t="shared" si="3"/>
        <v>0</v>
      </c>
      <c r="T218" s="24"/>
      <c r="U218" s="38">
        <v>60500</v>
      </c>
      <c r="V218" s="38">
        <v>0</v>
      </c>
      <c r="W218" s="38">
        <v>0</v>
      </c>
      <c r="X218" s="38">
        <v>4465</v>
      </c>
      <c r="Y218" s="38">
        <v>64965</v>
      </c>
      <c r="Z218" s="24"/>
      <c r="AA218" s="39"/>
    </row>
    <row r="219" spans="1:27" x14ac:dyDescent="0.25">
      <c r="A219" s="31">
        <v>436</v>
      </c>
      <c r="B219" s="32">
        <v>436049262</v>
      </c>
      <c r="C219" s="33" t="s">
        <v>160</v>
      </c>
      <c r="D219" s="31">
        <v>49</v>
      </c>
      <c r="E219" s="33" t="s">
        <v>96</v>
      </c>
      <c r="F219" s="31">
        <v>262</v>
      </c>
      <c r="G219" s="33" t="s">
        <v>31</v>
      </c>
      <c r="H219" s="34">
        <v>1</v>
      </c>
      <c r="I219" s="35">
        <v>12155</v>
      </c>
      <c r="J219" s="35">
        <v>5604</v>
      </c>
      <c r="K219" s="35">
        <v>0</v>
      </c>
      <c r="L219" s="35">
        <v>893</v>
      </c>
      <c r="M219" s="35">
        <v>18652</v>
      </c>
      <c r="N219" s="24"/>
      <c r="O219" s="34">
        <v>0</v>
      </c>
      <c r="P219" s="34">
        <v>0</v>
      </c>
      <c r="Q219" s="36">
        <v>0.09</v>
      </c>
      <c r="R219" s="36">
        <v>6.3255923294419744E-2</v>
      </c>
      <c r="S219" s="37">
        <f t="shared" si="3"/>
        <v>0</v>
      </c>
      <c r="T219" s="24"/>
      <c r="U219" s="38">
        <v>17759</v>
      </c>
      <c r="V219" s="38">
        <v>0</v>
      </c>
      <c r="W219" s="38">
        <v>0</v>
      </c>
      <c r="X219" s="38">
        <v>893</v>
      </c>
      <c r="Y219" s="38">
        <v>18652</v>
      </c>
      <c r="Z219" s="24"/>
      <c r="AA219" s="39"/>
    </row>
    <row r="220" spans="1:27" x14ac:dyDescent="0.25">
      <c r="A220" s="31">
        <v>436</v>
      </c>
      <c r="B220" s="32">
        <v>436049274</v>
      </c>
      <c r="C220" s="33" t="s">
        <v>160</v>
      </c>
      <c r="D220" s="31">
        <v>49</v>
      </c>
      <c r="E220" s="33" t="s">
        <v>96</v>
      </c>
      <c r="F220" s="31">
        <v>274</v>
      </c>
      <c r="G220" s="33" t="s">
        <v>81</v>
      </c>
      <c r="H220" s="34">
        <v>6</v>
      </c>
      <c r="I220" s="35">
        <v>11428</v>
      </c>
      <c r="J220" s="35">
        <v>5524</v>
      </c>
      <c r="K220" s="35">
        <v>0</v>
      </c>
      <c r="L220" s="35">
        <v>893</v>
      </c>
      <c r="M220" s="35">
        <v>17845</v>
      </c>
      <c r="N220" s="24"/>
      <c r="O220" s="34">
        <v>0</v>
      </c>
      <c r="P220" s="34">
        <v>0</v>
      </c>
      <c r="Q220" s="36">
        <v>0.09</v>
      </c>
      <c r="R220" s="36">
        <v>8.1265572172450187E-2</v>
      </c>
      <c r="S220" s="37">
        <f t="shared" si="3"/>
        <v>0</v>
      </c>
      <c r="T220" s="24"/>
      <c r="U220" s="38">
        <v>101712</v>
      </c>
      <c r="V220" s="38">
        <v>0</v>
      </c>
      <c r="W220" s="38">
        <v>0</v>
      </c>
      <c r="X220" s="38">
        <v>5358</v>
      </c>
      <c r="Y220" s="38">
        <v>107070</v>
      </c>
      <c r="Z220" s="24"/>
      <c r="AA220" s="39"/>
    </row>
    <row r="221" spans="1:27" x14ac:dyDescent="0.25">
      <c r="A221" s="31">
        <v>436</v>
      </c>
      <c r="B221" s="32">
        <v>436049284</v>
      </c>
      <c r="C221" s="33" t="s">
        <v>160</v>
      </c>
      <c r="D221" s="31">
        <v>49</v>
      </c>
      <c r="E221" s="33" t="s">
        <v>96</v>
      </c>
      <c r="F221" s="31">
        <v>284</v>
      </c>
      <c r="G221" s="33" t="s">
        <v>163</v>
      </c>
      <c r="H221" s="34">
        <v>1</v>
      </c>
      <c r="I221" s="35">
        <v>10922</v>
      </c>
      <c r="J221" s="35">
        <v>3718</v>
      </c>
      <c r="K221" s="35">
        <v>0</v>
      </c>
      <c r="L221" s="35">
        <v>893</v>
      </c>
      <c r="M221" s="35">
        <v>15533</v>
      </c>
      <c r="N221" s="24"/>
      <c r="O221" s="34">
        <v>0</v>
      </c>
      <c r="P221" s="34">
        <v>0</v>
      </c>
      <c r="Q221" s="36">
        <v>0.09</v>
      </c>
      <c r="R221" s="36">
        <v>3.3453317557936221E-2</v>
      </c>
      <c r="S221" s="37">
        <f t="shared" si="3"/>
        <v>0</v>
      </c>
      <c r="T221" s="24"/>
      <c r="U221" s="38">
        <v>14640</v>
      </c>
      <c r="V221" s="38">
        <v>0</v>
      </c>
      <c r="W221" s="38">
        <v>0</v>
      </c>
      <c r="X221" s="38">
        <v>893</v>
      </c>
      <c r="Y221" s="38">
        <v>15533</v>
      </c>
      <c r="Z221" s="24"/>
      <c r="AA221" s="39"/>
    </row>
    <row r="222" spans="1:27" x14ac:dyDescent="0.25">
      <c r="A222" s="31">
        <v>436</v>
      </c>
      <c r="B222" s="32">
        <v>436049308</v>
      </c>
      <c r="C222" s="33" t="s">
        <v>160</v>
      </c>
      <c r="D222" s="31">
        <v>49</v>
      </c>
      <c r="E222" s="33" t="s">
        <v>96</v>
      </c>
      <c r="F222" s="31">
        <v>308</v>
      </c>
      <c r="G222" s="33" t="s">
        <v>32</v>
      </c>
      <c r="H222" s="34">
        <v>3</v>
      </c>
      <c r="I222" s="35">
        <v>12621</v>
      </c>
      <c r="J222" s="35">
        <v>7324</v>
      </c>
      <c r="K222" s="35">
        <v>0</v>
      </c>
      <c r="L222" s="35">
        <v>893</v>
      </c>
      <c r="M222" s="35">
        <v>20838</v>
      </c>
      <c r="N222" s="24"/>
      <c r="O222" s="34">
        <v>0</v>
      </c>
      <c r="P222" s="34">
        <v>0</v>
      </c>
      <c r="Q222" s="36">
        <v>0.09</v>
      </c>
      <c r="R222" s="36">
        <v>1.6507730479585108E-3</v>
      </c>
      <c r="S222" s="37">
        <f t="shared" si="3"/>
        <v>0</v>
      </c>
      <c r="T222" s="24"/>
      <c r="U222" s="38">
        <v>59835</v>
      </c>
      <c r="V222" s="38">
        <v>0</v>
      </c>
      <c r="W222" s="38">
        <v>0</v>
      </c>
      <c r="X222" s="38">
        <v>2679</v>
      </c>
      <c r="Y222" s="38">
        <v>62514</v>
      </c>
      <c r="Z222" s="24"/>
      <c r="AA222" s="39"/>
    </row>
    <row r="223" spans="1:27" x14ac:dyDescent="0.25">
      <c r="A223" s="31">
        <v>436</v>
      </c>
      <c r="B223" s="32">
        <v>436049336</v>
      </c>
      <c r="C223" s="33" t="s">
        <v>160</v>
      </c>
      <c r="D223" s="31">
        <v>49</v>
      </c>
      <c r="E223" s="33" t="s">
        <v>96</v>
      </c>
      <c r="F223" s="31">
        <v>336</v>
      </c>
      <c r="G223" s="33" t="s">
        <v>48</v>
      </c>
      <c r="H223" s="34">
        <v>2</v>
      </c>
      <c r="I223" s="35">
        <v>9991</v>
      </c>
      <c r="J223" s="35">
        <v>1880</v>
      </c>
      <c r="K223" s="35">
        <v>0</v>
      </c>
      <c r="L223" s="35">
        <v>893</v>
      </c>
      <c r="M223" s="35">
        <v>12764</v>
      </c>
      <c r="N223" s="24"/>
      <c r="O223" s="34">
        <v>0</v>
      </c>
      <c r="P223" s="34">
        <v>0</v>
      </c>
      <c r="Q223" s="36">
        <v>0.09</v>
      </c>
      <c r="R223" s="36">
        <v>3.7994013141262169E-2</v>
      </c>
      <c r="S223" s="37">
        <f t="shared" si="3"/>
        <v>0</v>
      </c>
      <c r="T223" s="24"/>
      <c r="U223" s="38">
        <v>23742</v>
      </c>
      <c r="V223" s="38">
        <v>0</v>
      </c>
      <c r="W223" s="38">
        <v>0</v>
      </c>
      <c r="X223" s="38">
        <v>1786</v>
      </c>
      <c r="Y223" s="38">
        <v>25528</v>
      </c>
      <c r="Z223" s="24"/>
      <c r="AA223" s="39"/>
    </row>
    <row r="224" spans="1:27" x14ac:dyDescent="0.25">
      <c r="A224" s="31">
        <v>436</v>
      </c>
      <c r="B224" s="32">
        <v>436049346</v>
      </c>
      <c r="C224" s="33" t="s">
        <v>160</v>
      </c>
      <c r="D224" s="31">
        <v>49</v>
      </c>
      <c r="E224" s="33" t="s">
        <v>96</v>
      </c>
      <c r="F224" s="31">
        <v>346</v>
      </c>
      <c r="G224" s="33" t="s">
        <v>33</v>
      </c>
      <c r="H224" s="34">
        <v>1</v>
      </c>
      <c r="I224" s="35">
        <v>10922</v>
      </c>
      <c r="J224" s="35">
        <v>1215</v>
      </c>
      <c r="K224" s="35">
        <v>0</v>
      </c>
      <c r="L224" s="35">
        <v>893</v>
      </c>
      <c r="M224" s="35">
        <v>13030</v>
      </c>
      <c r="N224" s="24"/>
      <c r="O224" s="34">
        <v>0</v>
      </c>
      <c r="P224" s="34">
        <v>0</v>
      </c>
      <c r="Q224" s="36">
        <v>0.09</v>
      </c>
      <c r="R224" s="36">
        <v>1.2387954550194829E-2</v>
      </c>
      <c r="S224" s="37">
        <f t="shared" si="3"/>
        <v>0</v>
      </c>
      <c r="T224" s="24"/>
      <c r="U224" s="38">
        <v>12137</v>
      </c>
      <c r="V224" s="38">
        <v>0</v>
      </c>
      <c r="W224" s="38">
        <v>0</v>
      </c>
      <c r="X224" s="38">
        <v>893</v>
      </c>
      <c r="Y224" s="38">
        <v>13030</v>
      </c>
      <c r="Z224" s="24"/>
      <c r="AA224" s="39"/>
    </row>
    <row r="225" spans="1:27" x14ac:dyDescent="0.25">
      <c r="A225" s="31">
        <v>436</v>
      </c>
      <c r="B225" s="32">
        <v>436049347</v>
      </c>
      <c r="C225" s="33" t="s">
        <v>160</v>
      </c>
      <c r="D225" s="31">
        <v>49</v>
      </c>
      <c r="E225" s="33" t="s">
        <v>96</v>
      </c>
      <c r="F225" s="31">
        <v>347</v>
      </c>
      <c r="G225" s="33" t="s">
        <v>106</v>
      </c>
      <c r="H225" s="34">
        <v>1</v>
      </c>
      <c r="I225" s="35">
        <v>9060</v>
      </c>
      <c r="J225" s="35">
        <v>3925</v>
      </c>
      <c r="K225" s="35">
        <v>0</v>
      </c>
      <c r="L225" s="35">
        <v>893</v>
      </c>
      <c r="M225" s="35">
        <v>13878</v>
      </c>
      <c r="N225" s="24"/>
      <c r="O225" s="34">
        <v>0</v>
      </c>
      <c r="P225" s="34">
        <v>0</v>
      </c>
      <c r="Q225" s="36">
        <v>0.09</v>
      </c>
      <c r="R225" s="36">
        <v>4.470451979129899E-3</v>
      </c>
      <c r="S225" s="37">
        <f t="shared" si="3"/>
        <v>0</v>
      </c>
      <c r="T225" s="24"/>
      <c r="U225" s="38">
        <v>12985</v>
      </c>
      <c r="V225" s="38">
        <v>0</v>
      </c>
      <c r="W225" s="38">
        <v>0</v>
      </c>
      <c r="X225" s="38">
        <v>893</v>
      </c>
      <c r="Y225" s="38">
        <v>13878</v>
      </c>
      <c r="Z225" s="24"/>
      <c r="AA225" s="39"/>
    </row>
    <row r="226" spans="1:27" x14ac:dyDescent="0.25">
      <c r="A226" s="31">
        <v>437</v>
      </c>
      <c r="B226" s="32">
        <v>437035035</v>
      </c>
      <c r="C226" s="33" t="s">
        <v>164</v>
      </c>
      <c r="D226" s="31">
        <v>35</v>
      </c>
      <c r="E226" s="33" t="s">
        <v>22</v>
      </c>
      <c r="F226" s="31">
        <v>35</v>
      </c>
      <c r="G226" s="33" t="s">
        <v>22</v>
      </c>
      <c r="H226" s="34">
        <v>274</v>
      </c>
      <c r="I226" s="35">
        <v>13605</v>
      </c>
      <c r="J226" s="35">
        <v>4776</v>
      </c>
      <c r="K226" s="35">
        <v>576.07664233576645</v>
      </c>
      <c r="L226" s="35">
        <v>893</v>
      </c>
      <c r="M226" s="35">
        <v>19850.076642335767</v>
      </c>
      <c r="N226" s="24"/>
      <c r="O226" s="34">
        <v>0</v>
      </c>
      <c r="P226" s="34">
        <v>0</v>
      </c>
      <c r="Q226" s="36">
        <v>0.18</v>
      </c>
      <c r="R226" s="36">
        <v>0.1582084907439498</v>
      </c>
      <c r="S226" s="37">
        <f t="shared" si="3"/>
        <v>0</v>
      </c>
      <c r="T226" s="24"/>
      <c r="U226" s="38">
        <v>5036394</v>
      </c>
      <c r="V226" s="38">
        <v>157845</v>
      </c>
      <c r="W226" s="38">
        <v>0</v>
      </c>
      <c r="X226" s="38">
        <v>244682</v>
      </c>
      <c r="Y226" s="38">
        <v>5438921</v>
      </c>
      <c r="Z226" s="24"/>
      <c r="AA226" s="39"/>
    </row>
    <row r="227" spans="1:27" x14ac:dyDescent="0.25">
      <c r="A227" s="31">
        <v>437</v>
      </c>
      <c r="B227" s="32">
        <v>437035100</v>
      </c>
      <c r="C227" s="33" t="s">
        <v>164</v>
      </c>
      <c r="D227" s="31">
        <v>35</v>
      </c>
      <c r="E227" s="33" t="s">
        <v>22</v>
      </c>
      <c r="F227" s="31">
        <v>100</v>
      </c>
      <c r="G227" s="33" t="s">
        <v>79</v>
      </c>
      <c r="H227" s="34">
        <v>1</v>
      </c>
      <c r="I227" s="35">
        <v>15045</v>
      </c>
      <c r="J227" s="35">
        <v>7731</v>
      </c>
      <c r="K227" s="35">
        <v>0</v>
      </c>
      <c r="L227" s="35">
        <v>893</v>
      </c>
      <c r="M227" s="35">
        <v>23669</v>
      </c>
      <c r="N227" s="24"/>
      <c r="O227" s="34">
        <v>0</v>
      </c>
      <c r="P227" s="34">
        <v>0</v>
      </c>
      <c r="Q227" s="36">
        <v>0.09</v>
      </c>
      <c r="R227" s="36">
        <v>3.2776584370293738E-2</v>
      </c>
      <c r="S227" s="37">
        <f t="shared" si="3"/>
        <v>0</v>
      </c>
      <c r="T227" s="24"/>
      <c r="U227" s="38">
        <v>22776</v>
      </c>
      <c r="V227" s="38">
        <v>0</v>
      </c>
      <c r="W227" s="38">
        <v>0</v>
      </c>
      <c r="X227" s="38">
        <v>893</v>
      </c>
      <c r="Y227" s="38">
        <v>23669</v>
      </c>
      <c r="Z227" s="24"/>
      <c r="AA227" s="39"/>
    </row>
    <row r="228" spans="1:27" x14ac:dyDescent="0.25">
      <c r="A228" s="31">
        <v>437</v>
      </c>
      <c r="B228" s="32">
        <v>437035189</v>
      </c>
      <c r="C228" s="33" t="s">
        <v>164</v>
      </c>
      <c r="D228" s="31">
        <v>35</v>
      </c>
      <c r="E228" s="33" t="s">
        <v>22</v>
      </c>
      <c r="F228" s="31">
        <v>189</v>
      </c>
      <c r="G228" s="33" t="s">
        <v>38</v>
      </c>
      <c r="H228" s="34">
        <v>1</v>
      </c>
      <c r="I228" s="35">
        <v>15045</v>
      </c>
      <c r="J228" s="35">
        <v>6028</v>
      </c>
      <c r="K228" s="35">
        <v>0</v>
      </c>
      <c r="L228" s="35">
        <v>893</v>
      </c>
      <c r="M228" s="35">
        <v>21966</v>
      </c>
      <c r="N228" s="24"/>
      <c r="O228" s="34">
        <v>0</v>
      </c>
      <c r="P228" s="34">
        <v>0</v>
      </c>
      <c r="Q228" s="36">
        <v>0.09</v>
      </c>
      <c r="R228" s="36">
        <v>4.5538278876293067E-3</v>
      </c>
      <c r="S228" s="37">
        <f t="shared" si="3"/>
        <v>0</v>
      </c>
      <c r="T228" s="24"/>
      <c r="U228" s="38">
        <v>21073</v>
      </c>
      <c r="V228" s="38">
        <v>0</v>
      </c>
      <c r="W228" s="38">
        <v>0</v>
      </c>
      <c r="X228" s="38">
        <v>893</v>
      </c>
      <c r="Y228" s="38">
        <v>21966</v>
      </c>
      <c r="Z228" s="24"/>
      <c r="AA228" s="39"/>
    </row>
    <row r="229" spans="1:27" x14ac:dyDescent="0.25">
      <c r="A229" s="31">
        <v>437</v>
      </c>
      <c r="B229" s="32">
        <v>437035244</v>
      </c>
      <c r="C229" s="33" t="s">
        <v>164</v>
      </c>
      <c r="D229" s="31">
        <v>35</v>
      </c>
      <c r="E229" s="33" t="s">
        <v>22</v>
      </c>
      <c r="F229" s="31">
        <v>244</v>
      </c>
      <c r="G229" s="33" t="s">
        <v>43</v>
      </c>
      <c r="H229" s="34">
        <v>2</v>
      </c>
      <c r="I229" s="35">
        <v>15045</v>
      </c>
      <c r="J229" s="35">
        <v>6091</v>
      </c>
      <c r="K229" s="35">
        <v>0</v>
      </c>
      <c r="L229" s="35">
        <v>893</v>
      </c>
      <c r="M229" s="35">
        <v>22029</v>
      </c>
      <c r="N229" s="24"/>
      <c r="O229" s="34">
        <v>0</v>
      </c>
      <c r="P229" s="34">
        <v>0</v>
      </c>
      <c r="Q229" s="36">
        <v>0.18</v>
      </c>
      <c r="R229" s="36">
        <v>0.10491002846208129</v>
      </c>
      <c r="S229" s="37">
        <f t="shared" si="3"/>
        <v>0</v>
      </c>
      <c r="T229" s="24"/>
      <c r="U229" s="38">
        <v>42272</v>
      </c>
      <c r="V229" s="38">
        <v>0</v>
      </c>
      <c r="W229" s="38">
        <v>0</v>
      </c>
      <c r="X229" s="38">
        <v>1786</v>
      </c>
      <c r="Y229" s="38">
        <v>44058</v>
      </c>
      <c r="Z229" s="24"/>
      <c r="AA229" s="39"/>
    </row>
    <row r="230" spans="1:27" x14ac:dyDescent="0.25">
      <c r="A230" s="31">
        <v>438</v>
      </c>
      <c r="B230" s="32">
        <v>438035035</v>
      </c>
      <c r="C230" s="33" t="s">
        <v>165</v>
      </c>
      <c r="D230" s="31">
        <v>35</v>
      </c>
      <c r="E230" s="33" t="s">
        <v>22</v>
      </c>
      <c r="F230" s="31">
        <v>35</v>
      </c>
      <c r="G230" s="33" t="s">
        <v>22</v>
      </c>
      <c r="H230" s="34">
        <v>328</v>
      </c>
      <c r="I230" s="35">
        <v>12582</v>
      </c>
      <c r="J230" s="35">
        <v>4417</v>
      </c>
      <c r="K230" s="35">
        <v>126.05182926829268</v>
      </c>
      <c r="L230" s="35">
        <v>893</v>
      </c>
      <c r="M230" s="35">
        <v>18018.051829268294</v>
      </c>
      <c r="N230" s="24"/>
      <c r="O230" s="34">
        <v>0</v>
      </c>
      <c r="P230" s="34">
        <v>0</v>
      </c>
      <c r="Q230" s="36">
        <v>0.18</v>
      </c>
      <c r="R230" s="36">
        <v>0.1582084907439498</v>
      </c>
      <c r="S230" s="37">
        <f t="shared" si="3"/>
        <v>0</v>
      </c>
      <c r="T230" s="24"/>
      <c r="U230" s="38">
        <v>5575672</v>
      </c>
      <c r="V230" s="38">
        <v>41345</v>
      </c>
      <c r="W230" s="38">
        <v>0</v>
      </c>
      <c r="X230" s="38">
        <v>292904</v>
      </c>
      <c r="Y230" s="38">
        <v>5909921</v>
      </c>
      <c r="Z230" s="24"/>
      <c r="AA230" s="39"/>
    </row>
    <row r="231" spans="1:27" x14ac:dyDescent="0.25">
      <c r="A231" s="31">
        <v>438</v>
      </c>
      <c r="B231" s="32">
        <v>438035057</v>
      </c>
      <c r="C231" s="33" t="s">
        <v>165</v>
      </c>
      <c r="D231" s="31">
        <v>35</v>
      </c>
      <c r="E231" s="33" t="s">
        <v>22</v>
      </c>
      <c r="F231" s="31">
        <v>57</v>
      </c>
      <c r="G231" s="33" t="s">
        <v>23</v>
      </c>
      <c r="H231" s="34">
        <v>3</v>
      </c>
      <c r="I231" s="35">
        <v>9103</v>
      </c>
      <c r="J231" s="35">
        <v>462</v>
      </c>
      <c r="K231" s="35">
        <v>0</v>
      </c>
      <c r="L231" s="35">
        <v>893</v>
      </c>
      <c r="M231" s="35">
        <v>10458</v>
      </c>
      <c r="N231" s="24"/>
      <c r="O231" s="34">
        <v>0</v>
      </c>
      <c r="P231" s="34">
        <v>0</v>
      </c>
      <c r="Q231" s="36">
        <v>0.18</v>
      </c>
      <c r="R231" s="36">
        <v>0.14219879555979525</v>
      </c>
      <c r="S231" s="37">
        <f t="shared" si="3"/>
        <v>0</v>
      </c>
      <c r="T231" s="24"/>
      <c r="U231" s="38">
        <v>28695</v>
      </c>
      <c r="V231" s="38">
        <v>0</v>
      </c>
      <c r="W231" s="38">
        <v>0</v>
      </c>
      <c r="X231" s="38">
        <v>2679</v>
      </c>
      <c r="Y231" s="38">
        <v>31374</v>
      </c>
      <c r="Z231" s="24"/>
      <c r="AA231" s="39"/>
    </row>
    <row r="232" spans="1:27" x14ac:dyDescent="0.25">
      <c r="A232" s="31">
        <v>438</v>
      </c>
      <c r="B232" s="32">
        <v>438035244</v>
      </c>
      <c r="C232" s="33" t="s">
        <v>165</v>
      </c>
      <c r="D232" s="31">
        <v>35</v>
      </c>
      <c r="E232" s="33" t="s">
        <v>22</v>
      </c>
      <c r="F232" s="31">
        <v>244</v>
      </c>
      <c r="G232" s="33" t="s">
        <v>43</v>
      </c>
      <c r="H232" s="34">
        <v>9</v>
      </c>
      <c r="I232" s="35">
        <v>9532</v>
      </c>
      <c r="J232" s="35">
        <v>3859</v>
      </c>
      <c r="K232" s="35">
        <v>0</v>
      </c>
      <c r="L232" s="35">
        <v>893</v>
      </c>
      <c r="M232" s="35">
        <v>14284</v>
      </c>
      <c r="N232" s="24"/>
      <c r="O232" s="34">
        <v>0</v>
      </c>
      <c r="P232" s="34">
        <v>0</v>
      </c>
      <c r="Q232" s="36">
        <v>0.18</v>
      </c>
      <c r="R232" s="36">
        <v>0.10491002846208129</v>
      </c>
      <c r="S232" s="37">
        <f t="shared" si="3"/>
        <v>0</v>
      </c>
      <c r="T232" s="24"/>
      <c r="U232" s="38">
        <v>120519</v>
      </c>
      <c r="V232" s="38">
        <v>0</v>
      </c>
      <c r="W232" s="38">
        <v>0</v>
      </c>
      <c r="X232" s="38">
        <v>8037</v>
      </c>
      <c r="Y232" s="38">
        <v>128556</v>
      </c>
      <c r="Z232" s="24"/>
      <c r="AA232" s="39"/>
    </row>
    <row r="233" spans="1:27" x14ac:dyDescent="0.25">
      <c r="A233" s="31">
        <v>438</v>
      </c>
      <c r="B233" s="32">
        <v>438035248</v>
      </c>
      <c r="C233" s="33" t="s">
        <v>165</v>
      </c>
      <c r="D233" s="31">
        <v>35</v>
      </c>
      <c r="E233" s="33" t="s">
        <v>22</v>
      </c>
      <c r="F233" s="31">
        <v>248</v>
      </c>
      <c r="G233" s="33" t="s">
        <v>30</v>
      </c>
      <c r="H233" s="34">
        <v>3</v>
      </c>
      <c r="I233" s="35">
        <v>9311</v>
      </c>
      <c r="J233" s="35">
        <v>913</v>
      </c>
      <c r="K233" s="35">
        <v>0</v>
      </c>
      <c r="L233" s="35">
        <v>893</v>
      </c>
      <c r="M233" s="35">
        <v>11117</v>
      </c>
      <c r="N233" s="24"/>
      <c r="O233" s="34">
        <v>0</v>
      </c>
      <c r="P233" s="34">
        <v>0</v>
      </c>
      <c r="Q233" s="36">
        <v>0.09</v>
      </c>
      <c r="R233" s="36">
        <v>5.1746066067839235E-2</v>
      </c>
      <c r="S233" s="37">
        <f t="shared" si="3"/>
        <v>0</v>
      </c>
      <c r="T233" s="24"/>
      <c r="U233" s="38">
        <v>30672</v>
      </c>
      <c r="V233" s="38">
        <v>0</v>
      </c>
      <c r="W233" s="38">
        <v>0</v>
      </c>
      <c r="X233" s="38">
        <v>2679</v>
      </c>
      <c r="Y233" s="38">
        <v>33351</v>
      </c>
      <c r="Z233" s="24"/>
      <c r="AA233" s="39"/>
    </row>
    <row r="234" spans="1:27" x14ac:dyDescent="0.25">
      <c r="A234" s="31">
        <v>438</v>
      </c>
      <c r="B234" s="32">
        <v>438035336</v>
      </c>
      <c r="C234" s="33" t="s">
        <v>165</v>
      </c>
      <c r="D234" s="31">
        <v>35</v>
      </c>
      <c r="E234" s="33" t="s">
        <v>22</v>
      </c>
      <c r="F234" s="31">
        <v>336</v>
      </c>
      <c r="G234" s="33" t="s">
        <v>48</v>
      </c>
      <c r="H234" s="34">
        <v>1</v>
      </c>
      <c r="I234" s="35">
        <v>9311</v>
      </c>
      <c r="J234" s="35">
        <v>1752</v>
      </c>
      <c r="K234" s="35">
        <v>0</v>
      </c>
      <c r="L234" s="35">
        <v>893</v>
      </c>
      <c r="M234" s="35">
        <v>11956</v>
      </c>
      <c r="N234" s="24"/>
      <c r="O234" s="34">
        <v>0</v>
      </c>
      <c r="P234" s="34">
        <v>0</v>
      </c>
      <c r="Q234" s="36">
        <v>0.09</v>
      </c>
      <c r="R234" s="36">
        <v>3.7994013141262169E-2</v>
      </c>
      <c r="S234" s="37">
        <f t="shared" si="3"/>
        <v>0</v>
      </c>
      <c r="T234" s="24"/>
      <c r="U234" s="38">
        <v>11063</v>
      </c>
      <c r="V234" s="38">
        <v>0</v>
      </c>
      <c r="W234" s="38">
        <v>0</v>
      </c>
      <c r="X234" s="38">
        <v>893</v>
      </c>
      <c r="Y234" s="38">
        <v>11956</v>
      </c>
      <c r="Z234" s="24"/>
      <c r="AA234" s="39"/>
    </row>
    <row r="235" spans="1:27" x14ac:dyDescent="0.25">
      <c r="A235" s="31">
        <v>439</v>
      </c>
      <c r="B235" s="32">
        <v>439035035</v>
      </c>
      <c r="C235" s="33" t="s">
        <v>166</v>
      </c>
      <c r="D235" s="31">
        <v>35</v>
      </c>
      <c r="E235" s="33" t="s">
        <v>22</v>
      </c>
      <c r="F235" s="31">
        <v>35</v>
      </c>
      <c r="G235" s="33" t="s">
        <v>22</v>
      </c>
      <c r="H235" s="34">
        <v>444</v>
      </c>
      <c r="I235" s="35">
        <v>11665</v>
      </c>
      <c r="J235" s="35">
        <v>4095</v>
      </c>
      <c r="K235" s="35">
        <v>0</v>
      </c>
      <c r="L235" s="35">
        <v>893</v>
      </c>
      <c r="M235" s="35">
        <v>16653</v>
      </c>
      <c r="N235" s="24"/>
      <c r="O235" s="34">
        <v>0</v>
      </c>
      <c r="P235" s="34">
        <v>0</v>
      </c>
      <c r="Q235" s="36">
        <v>0.18</v>
      </c>
      <c r="R235" s="36">
        <v>0.1582084907439498</v>
      </c>
      <c r="S235" s="37">
        <f t="shared" si="3"/>
        <v>0</v>
      </c>
      <c r="T235" s="24"/>
      <c r="U235" s="38">
        <v>6997440</v>
      </c>
      <c r="V235" s="38">
        <v>0</v>
      </c>
      <c r="W235" s="38">
        <v>0</v>
      </c>
      <c r="X235" s="38">
        <v>396492</v>
      </c>
      <c r="Y235" s="38">
        <v>7393932</v>
      </c>
      <c r="Z235" s="24"/>
      <c r="AA235" s="39"/>
    </row>
    <row r="236" spans="1:27" x14ac:dyDescent="0.25">
      <c r="A236" s="31">
        <v>440</v>
      </c>
      <c r="B236" s="32">
        <v>440149009</v>
      </c>
      <c r="C236" s="33" t="s">
        <v>167</v>
      </c>
      <c r="D236" s="31">
        <v>149</v>
      </c>
      <c r="E236" s="33" t="s">
        <v>103</v>
      </c>
      <c r="F236" s="31">
        <v>9</v>
      </c>
      <c r="G236" s="33" t="s">
        <v>108</v>
      </c>
      <c r="H236" s="34">
        <v>2</v>
      </c>
      <c r="I236" s="35">
        <v>12559</v>
      </c>
      <c r="J236" s="35">
        <v>7114</v>
      </c>
      <c r="K236" s="35">
        <v>0</v>
      </c>
      <c r="L236" s="35">
        <v>893</v>
      </c>
      <c r="M236" s="35">
        <v>20566</v>
      </c>
      <c r="N236" s="24"/>
      <c r="O236" s="34">
        <v>0</v>
      </c>
      <c r="P236" s="34">
        <v>0</v>
      </c>
      <c r="Q236" s="36">
        <v>0.09</v>
      </c>
      <c r="R236" s="36">
        <v>2.1642199571065201E-3</v>
      </c>
      <c r="S236" s="37">
        <f t="shared" si="3"/>
        <v>0</v>
      </c>
      <c r="T236" s="24"/>
      <c r="U236" s="38">
        <v>39346</v>
      </c>
      <c r="V236" s="38">
        <v>0</v>
      </c>
      <c r="W236" s="38">
        <v>0</v>
      </c>
      <c r="X236" s="38">
        <v>1786</v>
      </c>
      <c r="Y236" s="38">
        <v>41132</v>
      </c>
      <c r="Z236" s="24"/>
      <c r="AA236" s="39"/>
    </row>
    <row r="237" spans="1:27" x14ac:dyDescent="0.25">
      <c r="A237" s="31">
        <v>440</v>
      </c>
      <c r="B237" s="32">
        <v>440149149</v>
      </c>
      <c r="C237" s="33" t="s">
        <v>167</v>
      </c>
      <c r="D237" s="31">
        <v>149</v>
      </c>
      <c r="E237" s="33" t="s">
        <v>103</v>
      </c>
      <c r="F237" s="31">
        <v>149</v>
      </c>
      <c r="G237" s="33" t="s">
        <v>103</v>
      </c>
      <c r="H237" s="34">
        <v>377</v>
      </c>
      <c r="I237" s="35">
        <v>11817</v>
      </c>
      <c r="J237" s="35">
        <v>15</v>
      </c>
      <c r="K237" s="35">
        <v>419.9893899204244</v>
      </c>
      <c r="L237" s="35">
        <v>893</v>
      </c>
      <c r="M237" s="35">
        <v>13144.989389920425</v>
      </c>
      <c r="N237" s="24"/>
      <c r="O237" s="34">
        <v>0</v>
      </c>
      <c r="P237" s="34">
        <v>0</v>
      </c>
      <c r="Q237" s="36">
        <v>0.16</v>
      </c>
      <c r="R237" s="36">
        <v>0.11951738551252943</v>
      </c>
      <c r="S237" s="37">
        <f t="shared" si="3"/>
        <v>0</v>
      </c>
      <c r="T237" s="24"/>
      <c r="U237" s="38">
        <v>4460664</v>
      </c>
      <c r="V237" s="38">
        <v>158336</v>
      </c>
      <c r="W237" s="38">
        <v>0</v>
      </c>
      <c r="X237" s="38">
        <v>336661</v>
      </c>
      <c r="Y237" s="38">
        <v>4955661</v>
      </c>
      <c r="Z237" s="24"/>
      <c r="AA237" s="39"/>
    </row>
    <row r="238" spans="1:27" x14ac:dyDescent="0.25">
      <c r="A238" s="31">
        <v>440</v>
      </c>
      <c r="B238" s="32">
        <v>440149181</v>
      </c>
      <c r="C238" s="33" t="s">
        <v>167</v>
      </c>
      <c r="D238" s="31">
        <v>149</v>
      </c>
      <c r="E238" s="33" t="s">
        <v>103</v>
      </c>
      <c r="F238" s="31">
        <v>181</v>
      </c>
      <c r="G238" s="33" t="s">
        <v>105</v>
      </c>
      <c r="H238" s="34">
        <v>19</v>
      </c>
      <c r="I238" s="35">
        <v>10650</v>
      </c>
      <c r="J238" s="35">
        <v>722</v>
      </c>
      <c r="K238" s="35">
        <v>0</v>
      </c>
      <c r="L238" s="35">
        <v>893</v>
      </c>
      <c r="M238" s="35">
        <v>12265</v>
      </c>
      <c r="N238" s="24"/>
      <c r="O238" s="34">
        <v>0</v>
      </c>
      <c r="P238" s="34">
        <v>0</v>
      </c>
      <c r="Q238" s="36">
        <v>0.09</v>
      </c>
      <c r="R238" s="36">
        <v>9.7581275657804001E-3</v>
      </c>
      <c r="S238" s="37">
        <f t="shared" si="3"/>
        <v>0</v>
      </c>
      <c r="T238" s="24"/>
      <c r="U238" s="38">
        <v>216068</v>
      </c>
      <c r="V238" s="38">
        <v>0</v>
      </c>
      <c r="W238" s="38">
        <v>0</v>
      </c>
      <c r="X238" s="38">
        <v>16967</v>
      </c>
      <c r="Y238" s="38">
        <v>233035</v>
      </c>
      <c r="Z238" s="24"/>
      <c r="AA238" s="39"/>
    </row>
    <row r="239" spans="1:27" x14ac:dyDescent="0.25">
      <c r="A239" s="31">
        <v>440</v>
      </c>
      <c r="B239" s="32">
        <v>440149211</v>
      </c>
      <c r="C239" s="33" t="s">
        <v>167</v>
      </c>
      <c r="D239" s="31">
        <v>149</v>
      </c>
      <c r="E239" s="33" t="s">
        <v>103</v>
      </c>
      <c r="F239" s="31">
        <v>211</v>
      </c>
      <c r="G239" s="33" t="s">
        <v>80</v>
      </c>
      <c r="H239" s="34">
        <v>1</v>
      </c>
      <c r="I239" s="35">
        <v>10727</v>
      </c>
      <c r="J239" s="35">
        <v>1924</v>
      </c>
      <c r="K239" s="35">
        <v>0</v>
      </c>
      <c r="L239" s="35">
        <v>893</v>
      </c>
      <c r="M239" s="35">
        <v>13544</v>
      </c>
      <c r="N239" s="24"/>
      <c r="O239" s="34">
        <v>0</v>
      </c>
      <c r="P239" s="34">
        <v>0</v>
      </c>
      <c r="Q239" s="36">
        <v>0.09</v>
      </c>
      <c r="R239" s="36">
        <v>1.7356945956786835E-3</v>
      </c>
      <c r="S239" s="37">
        <f t="shared" si="3"/>
        <v>0</v>
      </c>
      <c r="T239" s="24"/>
      <c r="U239" s="38">
        <v>12651</v>
      </c>
      <c r="V239" s="38">
        <v>0</v>
      </c>
      <c r="W239" s="38">
        <v>0</v>
      </c>
      <c r="X239" s="38">
        <v>893</v>
      </c>
      <c r="Y239" s="38">
        <v>13544</v>
      </c>
      <c r="Z239" s="24"/>
      <c r="AA239" s="39"/>
    </row>
    <row r="240" spans="1:27" x14ac:dyDescent="0.25">
      <c r="A240" s="31">
        <v>441</v>
      </c>
      <c r="B240" s="32">
        <v>441281061</v>
      </c>
      <c r="C240" s="33" t="s">
        <v>168</v>
      </c>
      <c r="D240" s="31">
        <v>281</v>
      </c>
      <c r="E240" s="33" t="s">
        <v>169</v>
      </c>
      <c r="F240" s="31">
        <v>61</v>
      </c>
      <c r="G240" s="33" t="s">
        <v>170</v>
      </c>
      <c r="H240" s="34">
        <v>2</v>
      </c>
      <c r="I240" s="35">
        <v>10739</v>
      </c>
      <c r="J240" s="35">
        <v>449</v>
      </c>
      <c r="K240" s="35">
        <v>0</v>
      </c>
      <c r="L240" s="35">
        <v>893</v>
      </c>
      <c r="M240" s="35">
        <v>12081</v>
      </c>
      <c r="N240" s="24"/>
      <c r="O240" s="34">
        <v>0</v>
      </c>
      <c r="P240" s="34">
        <v>0</v>
      </c>
      <c r="Q240" s="36">
        <v>0.09</v>
      </c>
      <c r="R240" s="36">
        <v>3.5407636371090213E-2</v>
      </c>
      <c r="S240" s="37">
        <f t="shared" si="3"/>
        <v>0</v>
      </c>
      <c r="T240" s="24"/>
      <c r="U240" s="38">
        <v>22376</v>
      </c>
      <c r="V240" s="38">
        <v>0</v>
      </c>
      <c r="W240" s="38">
        <v>0</v>
      </c>
      <c r="X240" s="38">
        <v>1786</v>
      </c>
      <c r="Y240" s="38">
        <v>24162</v>
      </c>
      <c r="Z240" s="24"/>
      <c r="AA240" s="39"/>
    </row>
    <row r="241" spans="1:27" x14ac:dyDescent="0.25">
      <c r="A241" s="31">
        <v>441</v>
      </c>
      <c r="B241" s="32">
        <v>441281087</v>
      </c>
      <c r="C241" s="33" t="s">
        <v>168</v>
      </c>
      <c r="D241" s="31">
        <v>281</v>
      </c>
      <c r="E241" s="33" t="s">
        <v>169</v>
      </c>
      <c r="F241" s="31">
        <v>87</v>
      </c>
      <c r="G241" s="33" t="s">
        <v>171</v>
      </c>
      <c r="H241" s="34">
        <v>2</v>
      </c>
      <c r="I241" s="35">
        <v>10955</v>
      </c>
      <c r="J241" s="35">
        <v>4195</v>
      </c>
      <c r="K241" s="35">
        <v>0</v>
      </c>
      <c r="L241" s="35">
        <v>893</v>
      </c>
      <c r="M241" s="35">
        <v>16043</v>
      </c>
      <c r="N241" s="24"/>
      <c r="O241" s="34">
        <v>0</v>
      </c>
      <c r="P241" s="34">
        <v>0</v>
      </c>
      <c r="Q241" s="36">
        <v>0.09</v>
      </c>
      <c r="R241" s="36">
        <v>3.6563441529555074E-3</v>
      </c>
      <c r="S241" s="37">
        <f t="shared" si="3"/>
        <v>0</v>
      </c>
      <c r="T241" s="24"/>
      <c r="U241" s="38">
        <v>30300</v>
      </c>
      <c r="V241" s="38">
        <v>0</v>
      </c>
      <c r="W241" s="38">
        <v>0</v>
      </c>
      <c r="X241" s="38">
        <v>1786</v>
      </c>
      <c r="Y241" s="38">
        <v>32086</v>
      </c>
      <c r="Z241" s="24"/>
      <c r="AA241" s="39"/>
    </row>
    <row r="242" spans="1:27" x14ac:dyDescent="0.25">
      <c r="A242" s="31">
        <v>441</v>
      </c>
      <c r="B242" s="32">
        <v>441281159</v>
      </c>
      <c r="C242" s="33" t="s">
        <v>168</v>
      </c>
      <c r="D242" s="31">
        <v>281</v>
      </c>
      <c r="E242" s="33" t="s">
        <v>169</v>
      </c>
      <c r="F242" s="31">
        <v>159</v>
      </c>
      <c r="G242" s="33" t="s">
        <v>172</v>
      </c>
      <c r="H242" s="34">
        <v>1</v>
      </c>
      <c r="I242" s="35">
        <v>12390</v>
      </c>
      <c r="J242" s="35">
        <v>5857</v>
      </c>
      <c r="K242" s="35">
        <v>0</v>
      </c>
      <c r="L242" s="35">
        <v>893</v>
      </c>
      <c r="M242" s="35">
        <v>19140</v>
      </c>
      <c r="N242" s="24"/>
      <c r="O242" s="34">
        <v>0</v>
      </c>
      <c r="P242" s="34">
        <v>0</v>
      </c>
      <c r="Q242" s="36">
        <v>0.09</v>
      </c>
      <c r="R242" s="36">
        <v>3.5513828288354721E-3</v>
      </c>
      <c r="S242" s="37">
        <f t="shared" si="3"/>
        <v>0</v>
      </c>
      <c r="T242" s="24"/>
      <c r="U242" s="38">
        <v>18247</v>
      </c>
      <c r="V242" s="38">
        <v>0</v>
      </c>
      <c r="W242" s="38">
        <v>0</v>
      </c>
      <c r="X242" s="38">
        <v>893</v>
      </c>
      <c r="Y242" s="38">
        <v>19140</v>
      </c>
      <c r="Z242" s="24"/>
      <c r="AA242" s="39"/>
    </row>
    <row r="243" spans="1:27" x14ac:dyDescent="0.25">
      <c r="A243" s="31">
        <v>441</v>
      </c>
      <c r="B243" s="32">
        <v>441281161</v>
      </c>
      <c r="C243" s="33" t="s">
        <v>168</v>
      </c>
      <c r="D243" s="31">
        <v>281</v>
      </c>
      <c r="E243" s="33" t="s">
        <v>169</v>
      </c>
      <c r="F243" s="31">
        <v>161</v>
      </c>
      <c r="G243" s="33" t="s">
        <v>173</v>
      </c>
      <c r="H243" s="34">
        <v>3</v>
      </c>
      <c r="I243" s="35">
        <v>12729</v>
      </c>
      <c r="J243" s="35">
        <v>5430</v>
      </c>
      <c r="K243" s="35">
        <v>0</v>
      </c>
      <c r="L243" s="35">
        <v>893</v>
      </c>
      <c r="M243" s="35">
        <v>19052</v>
      </c>
      <c r="N243" s="24"/>
      <c r="O243" s="34">
        <v>0</v>
      </c>
      <c r="P243" s="34">
        <v>0</v>
      </c>
      <c r="Q243" s="36">
        <v>0.09</v>
      </c>
      <c r="R243" s="36">
        <v>6.8412917513762696E-3</v>
      </c>
      <c r="S243" s="37">
        <f t="shared" si="3"/>
        <v>0</v>
      </c>
      <c r="T243" s="24"/>
      <c r="U243" s="38">
        <v>54477</v>
      </c>
      <c r="V243" s="38">
        <v>0</v>
      </c>
      <c r="W243" s="38">
        <v>0</v>
      </c>
      <c r="X243" s="38">
        <v>2679</v>
      </c>
      <c r="Y243" s="38">
        <v>57156</v>
      </c>
      <c r="Z243" s="24"/>
      <c r="AA243" s="39"/>
    </row>
    <row r="244" spans="1:27" x14ac:dyDescent="0.25">
      <c r="A244" s="31">
        <v>441</v>
      </c>
      <c r="B244" s="32">
        <v>441281281</v>
      </c>
      <c r="C244" s="33" t="s">
        <v>168</v>
      </c>
      <c r="D244" s="31">
        <v>281</v>
      </c>
      <c r="E244" s="33" t="s">
        <v>169</v>
      </c>
      <c r="F244" s="31">
        <v>281</v>
      </c>
      <c r="G244" s="33" t="s">
        <v>169</v>
      </c>
      <c r="H244" s="34">
        <v>1561</v>
      </c>
      <c r="I244" s="35">
        <v>10914</v>
      </c>
      <c r="J244" s="35">
        <v>16</v>
      </c>
      <c r="K244" s="35">
        <v>0</v>
      </c>
      <c r="L244" s="35">
        <v>893</v>
      </c>
      <c r="M244" s="35">
        <v>11823</v>
      </c>
      <c r="N244" s="24"/>
      <c r="O244" s="34">
        <v>0</v>
      </c>
      <c r="P244" s="34">
        <v>0</v>
      </c>
      <c r="Q244" s="36">
        <v>0.18</v>
      </c>
      <c r="R244" s="36">
        <v>0.12736719988123807</v>
      </c>
      <c r="S244" s="37">
        <f t="shared" si="3"/>
        <v>0</v>
      </c>
      <c r="T244" s="24"/>
      <c r="U244" s="38">
        <v>17061730</v>
      </c>
      <c r="V244" s="38">
        <v>0</v>
      </c>
      <c r="W244" s="38">
        <v>0</v>
      </c>
      <c r="X244" s="38">
        <v>1393973</v>
      </c>
      <c r="Y244" s="38">
        <v>18455703</v>
      </c>
      <c r="Z244" s="24"/>
      <c r="AA244" s="39"/>
    </row>
    <row r="245" spans="1:27" x14ac:dyDescent="0.25">
      <c r="A245" s="31">
        <v>441</v>
      </c>
      <c r="B245" s="32">
        <v>441281680</v>
      </c>
      <c r="C245" s="33" t="s">
        <v>168</v>
      </c>
      <c r="D245" s="31">
        <v>281</v>
      </c>
      <c r="E245" s="33" t="s">
        <v>169</v>
      </c>
      <c r="F245" s="31">
        <v>680</v>
      </c>
      <c r="G245" s="33" t="s">
        <v>174</v>
      </c>
      <c r="H245" s="34">
        <v>1</v>
      </c>
      <c r="I245" s="35">
        <v>12729</v>
      </c>
      <c r="J245" s="35">
        <v>4434</v>
      </c>
      <c r="K245" s="35">
        <v>0</v>
      </c>
      <c r="L245" s="35">
        <v>893</v>
      </c>
      <c r="M245" s="35">
        <v>18056</v>
      </c>
      <c r="N245" s="24"/>
      <c r="O245" s="34">
        <v>0</v>
      </c>
      <c r="P245" s="34">
        <v>0</v>
      </c>
      <c r="Q245" s="36">
        <v>0.09</v>
      </c>
      <c r="R245" s="36">
        <v>1.7766328492934843E-3</v>
      </c>
      <c r="S245" s="37">
        <f t="shared" si="3"/>
        <v>0</v>
      </c>
      <c r="T245" s="24"/>
      <c r="U245" s="38">
        <v>17163</v>
      </c>
      <c r="V245" s="38">
        <v>0</v>
      </c>
      <c r="W245" s="38">
        <v>0</v>
      </c>
      <c r="X245" s="38">
        <v>893</v>
      </c>
      <c r="Y245" s="38">
        <v>18056</v>
      </c>
      <c r="Z245" s="24"/>
      <c r="AA245" s="39"/>
    </row>
    <row r="246" spans="1:27" x14ac:dyDescent="0.25">
      <c r="A246" s="31">
        <v>444</v>
      </c>
      <c r="B246" s="32">
        <v>444035001</v>
      </c>
      <c r="C246" s="33" t="s">
        <v>175</v>
      </c>
      <c r="D246" s="31">
        <v>35</v>
      </c>
      <c r="E246" s="33" t="s">
        <v>22</v>
      </c>
      <c r="F246" s="31">
        <v>1</v>
      </c>
      <c r="G246" s="33" t="s">
        <v>161</v>
      </c>
      <c r="H246" s="34">
        <v>1</v>
      </c>
      <c r="I246" s="35">
        <v>8944</v>
      </c>
      <c r="J246" s="35">
        <v>2297</v>
      </c>
      <c r="K246" s="35">
        <v>0</v>
      </c>
      <c r="L246" s="35">
        <v>893</v>
      </c>
      <c r="M246" s="35">
        <v>12134</v>
      </c>
      <c r="N246" s="24"/>
      <c r="O246" s="34">
        <v>0</v>
      </c>
      <c r="P246" s="34">
        <v>0</v>
      </c>
      <c r="Q246" s="36">
        <v>0.09</v>
      </c>
      <c r="R246" s="36">
        <v>1.5558084291471243E-2</v>
      </c>
      <c r="S246" s="37">
        <f t="shared" si="3"/>
        <v>0</v>
      </c>
      <c r="T246" s="24"/>
      <c r="U246" s="38">
        <v>11241</v>
      </c>
      <c r="V246" s="38">
        <v>0</v>
      </c>
      <c r="W246" s="38">
        <v>0</v>
      </c>
      <c r="X246" s="38">
        <v>893</v>
      </c>
      <c r="Y246" s="38">
        <v>12134</v>
      </c>
      <c r="Z246" s="24"/>
      <c r="AA246" s="39"/>
    </row>
    <row r="247" spans="1:27" x14ac:dyDescent="0.25">
      <c r="A247" s="31">
        <v>444</v>
      </c>
      <c r="B247" s="32">
        <v>444035035</v>
      </c>
      <c r="C247" s="33" t="s">
        <v>175</v>
      </c>
      <c r="D247" s="31">
        <v>35</v>
      </c>
      <c r="E247" s="33" t="s">
        <v>22</v>
      </c>
      <c r="F247" s="31">
        <v>35</v>
      </c>
      <c r="G247" s="33" t="s">
        <v>22</v>
      </c>
      <c r="H247" s="34">
        <v>643</v>
      </c>
      <c r="I247" s="35">
        <v>11318</v>
      </c>
      <c r="J247" s="35">
        <v>3973</v>
      </c>
      <c r="K247" s="35">
        <v>0</v>
      </c>
      <c r="L247" s="35">
        <v>893</v>
      </c>
      <c r="M247" s="35">
        <v>16184</v>
      </c>
      <c r="N247" s="24"/>
      <c r="O247" s="34">
        <v>0</v>
      </c>
      <c r="P247" s="34">
        <v>0</v>
      </c>
      <c r="Q247" s="36">
        <v>0.18</v>
      </c>
      <c r="R247" s="36">
        <v>0.1582084907439498</v>
      </c>
      <c r="S247" s="37">
        <f t="shared" si="3"/>
        <v>0</v>
      </c>
      <c r="T247" s="24"/>
      <c r="U247" s="38">
        <v>9832113</v>
      </c>
      <c r="V247" s="38">
        <v>0</v>
      </c>
      <c r="W247" s="38">
        <v>0</v>
      </c>
      <c r="X247" s="38">
        <v>574199</v>
      </c>
      <c r="Y247" s="38">
        <v>10406312</v>
      </c>
      <c r="Z247" s="24"/>
      <c r="AA247" s="39"/>
    </row>
    <row r="248" spans="1:27" x14ac:dyDescent="0.25">
      <c r="A248" s="31">
        <v>444</v>
      </c>
      <c r="B248" s="32">
        <v>444035044</v>
      </c>
      <c r="C248" s="33" t="s">
        <v>175</v>
      </c>
      <c r="D248" s="31">
        <v>35</v>
      </c>
      <c r="E248" s="33" t="s">
        <v>22</v>
      </c>
      <c r="F248" s="31">
        <v>44</v>
      </c>
      <c r="G248" s="33" t="s">
        <v>35</v>
      </c>
      <c r="H248" s="34">
        <v>4</v>
      </c>
      <c r="I248" s="35">
        <v>10323</v>
      </c>
      <c r="J248" s="35">
        <v>240</v>
      </c>
      <c r="K248" s="35">
        <v>0</v>
      </c>
      <c r="L248" s="35">
        <v>893</v>
      </c>
      <c r="M248" s="35">
        <v>11456</v>
      </c>
      <c r="N248" s="24"/>
      <c r="O248" s="34">
        <v>0</v>
      </c>
      <c r="P248" s="34">
        <v>0</v>
      </c>
      <c r="Q248" s="36">
        <v>0.09</v>
      </c>
      <c r="R248" s="36">
        <v>5.5522851392677805E-2</v>
      </c>
      <c r="S248" s="37">
        <f t="shared" si="3"/>
        <v>0</v>
      </c>
      <c r="T248" s="24"/>
      <c r="U248" s="38">
        <v>42252</v>
      </c>
      <c r="V248" s="38">
        <v>0</v>
      </c>
      <c r="W248" s="38">
        <v>0</v>
      </c>
      <c r="X248" s="38">
        <v>3572</v>
      </c>
      <c r="Y248" s="38">
        <v>45824</v>
      </c>
      <c r="Z248" s="24"/>
      <c r="AA248" s="39"/>
    </row>
    <row r="249" spans="1:27" x14ac:dyDescent="0.25">
      <c r="A249" s="31">
        <v>444</v>
      </c>
      <c r="B249" s="32">
        <v>444035244</v>
      </c>
      <c r="C249" s="33" t="s">
        <v>175</v>
      </c>
      <c r="D249" s="31">
        <v>35</v>
      </c>
      <c r="E249" s="33" t="s">
        <v>22</v>
      </c>
      <c r="F249" s="31">
        <v>244</v>
      </c>
      <c r="G249" s="33" t="s">
        <v>43</v>
      </c>
      <c r="H249" s="34">
        <v>4</v>
      </c>
      <c r="I249" s="35">
        <v>10673</v>
      </c>
      <c r="J249" s="35">
        <v>4321</v>
      </c>
      <c r="K249" s="35">
        <v>0</v>
      </c>
      <c r="L249" s="35">
        <v>893</v>
      </c>
      <c r="M249" s="35">
        <v>15887</v>
      </c>
      <c r="N249" s="24"/>
      <c r="O249" s="34">
        <v>0</v>
      </c>
      <c r="P249" s="34">
        <v>0</v>
      </c>
      <c r="Q249" s="36">
        <v>0.18</v>
      </c>
      <c r="R249" s="36">
        <v>0.10491002846208129</v>
      </c>
      <c r="S249" s="37">
        <f t="shared" si="3"/>
        <v>0</v>
      </c>
      <c r="T249" s="24"/>
      <c r="U249" s="38">
        <v>59976</v>
      </c>
      <c r="V249" s="38">
        <v>0</v>
      </c>
      <c r="W249" s="38">
        <v>0</v>
      </c>
      <c r="X249" s="38">
        <v>3572</v>
      </c>
      <c r="Y249" s="38">
        <v>63548</v>
      </c>
      <c r="Z249" s="24"/>
      <c r="AA249" s="39"/>
    </row>
    <row r="250" spans="1:27" x14ac:dyDescent="0.25">
      <c r="A250" s="31">
        <v>444</v>
      </c>
      <c r="B250" s="32">
        <v>444035285</v>
      </c>
      <c r="C250" s="33" t="s">
        <v>175</v>
      </c>
      <c r="D250" s="31">
        <v>35</v>
      </c>
      <c r="E250" s="33" t="s">
        <v>22</v>
      </c>
      <c r="F250" s="31">
        <v>285</v>
      </c>
      <c r="G250" s="33" t="s">
        <v>44</v>
      </c>
      <c r="H250" s="34">
        <v>1</v>
      </c>
      <c r="I250" s="35">
        <v>8944</v>
      </c>
      <c r="J250" s="35">
        <v>2739</v>
      </c>
      <c r="K250" s="35">
        <v>0</v>
      </c>
      <c r="L250" s="35">
        <v>893</v>
      </c>
      <c r="M250" s="35">
        <v>12576</v>
      </c>
      <c r="N250" s="24"/>
      <c r="O250" s="34">
        <v>0</v>
      </c>
      <c r="P250" s="34">
        <v>0</v>
      </c>
      <c r="Q250" s="36">
        <v>0.09</v>
      </c>
      <c r="R250" s="36">
        <v>4.0935904686526546E-2</v>
      </c>
      <c r="S250" s="37">
        <f t="shared" si="3"/>
        <v>0</v>
      </c>
      <c r="T250" s="24"/>
      <c r="U250" s="38">
        <v>11683</v>
      </c>
      <c r="V250" s="38">
        <v>0</v>
      </c>
      <c r="W250" s="38">
        <v>0</v>
      </c>
      <c r="X250" s="38">
        <v>893</v>
      </c>
      <c r="Y250" s="38">
        <v>12576</v>
      </c>
      <c r="Z250" s="24"/>
      <c r="AA250" s="39"/>
    </row>
    <row r="251" spans="1:27" x14ac:dyDescent="0.25">
      <c r="A251" s="31">
        <v>444</v>
      </c>
      <c r="B251" s="32">
        <v>444035336</v>
      </c>
      <c r="C251" s="33" t="s">
        <v>175</v>
      </c>
      <c r="D251" s="31">
        <v>35</v>
      </c>
      <c r="E251" s="33" t="s">
        <v>22</v>
      </c>
      <c r="F251" s="31">
        <v>336</v>
      </c>
      <c r="G251" s="33" t="s">
        <v>48</v>
      </c>
      <c r="H251" s="34">
        <v>2</v>
      </c>
      <c r="I251" s="35">
        <v>10188</v>
      </c>
      <c r="J251" s="35">
        <v>1917</v>
      </c>
      <c r="K251" s="35">
        <v>0</v>
      </c>
      <c r="L251" s="35">
        <v>893</v>
      </c>
      <c r="M251" s="35">
        <v>12998</v>
      </c>
      <c r="N251" s="24"/>
      <c r="O251" s="34">
        <v>0</v>
      </c>
      <c r="P251" s="34">
        <v>0</v>
      </c>
      <c r="Q251" s="36">
        <v>0.09</v>
      </c>
      <c r="R251" s="36">
        <v>3.7994013141262169E-2</v>
      </c>
      <c r="S251" s="37">
        <f t="shared" si="3"/>
        <v>0</v>
      </c>
      <c r="T251" s="24"/>
      <c r="U251" s="38">
        <v>24210</v>
      </c>
      <c r="V251" s="38">
        <v>0</v>
      </c>
      <c r="W251" s="38">
        <v>0</v>
      </c>
      <c r="X251" s="38">
        <v>1786</v>
      </c>
      <c r="Y251" s="38">
        <v>25996</v>
      </c>
      <c r="Z251" s="24"/>
      <c r="AA251" s="39"/>
    </row>
    <row r="252" spans="1:27" x14ac:dyDescent="0.25">
      <c r="A252" s="31">
        <v>445</v>
      </c>
      <c r="B252" s="32">
        <v>445348017</v>
      </c>
      <c r="C252" s="33" t="s">
        <v>176</v>
      </c>
      <c r="D252" s="31">
        <v>348</v>
      </c>
      <c r="E252" s="33" t="s">
        <v>132</v>
      </c>
      <c r="F252" s="31">
        <v>17</v>
      </c>
      <c r="G252" s="33" t="s">
        <v>177</v>
      </c>
      <c r="H252" s="34">
        <v>15</v>
      </c>
      <c r="I252" s="35">
        <v>11172</v>
      </c>
      <c r="J252" s="35">
        <v>3217</v>
      </c>
      <c r="K252" s="35">
        <v>0</v>
      </c>
      <c r="L252" s="35">
        <v>893</v>
      </c>
      <c r="M252" s="35">
        <v>15282</v>
      </c>
      <c r="N252" s="24"/>
      <c r="O252" s="34">
        <v>0</v>
      </c>
      <c r="P252" s="34">
        <v>0</v>
      </c>
      <c r="Q252" s="36">
        <v>0.09</v>
      </c>
      <c r="R252" s="36">
        <v>6.5065900766196972E-3</v>
      </c>
      <c r="S252" s="37">
        <f t="shared" si="3"/>
        <v>0</v>
      </c>
      <c r="T252" s="24"/>
      <c r="U252" s="38">
        <v>215835</v>
      </c>
      <c r="V252" s="38">
        <v>0</v>
      </c>
      <c r="W252" s="38">
        <v>0</v>
      </c>
      <c r="X252" s="38">
        <v>13395</v>
      </c>
      <c r="Y252" s="38">
        <v>229230</v>
      </c>
      <c r="Z252" s="24"/>
      <c r="AA252" s="39"/>
    </row>
    <row r="253" spans="1:27" x14ac:dyDescent="0.25">
      <c r="A253" s="31">
        <v>445</v>
      </c>
      <c r="B253" s="32">
        <v>445348064</v>
      </c>
      <c r="C253" s="33" t="s">
        <v>176</v>
      </c>
      <c r="D253" s="31">
        <v>348</v>
      </c>
      <c r="E253" s="33" t="s">
        <v>132</v>
      </c>
      <c r="F253" s="31">
        <v>64</v>
      </c>
      <c r="G253" s="33" t="s">
        <v>121</v>
      </c>
      <c r="H253" s="34">
        <v>2</v>
      </c>
      <c r="I253" s="35">
        <v>9269</v>
      </c>
      <c r="J253" s="35">
        <v>1479</v>
      </c>
      <c r="K253" s="35">
        <v>0</v>
      </c>
      <c r="L253" s="35">
        <v>893</v>
      </c>
      <c r="M253" s="35">
        <v>11641</v>
      </c>
      <c r="N253" s="24"/>
      <c r="O253" s="34">
        <v>0</v>
      </c>
      <c r="P253" s="34">
        <v>0</v>
      </c>
      <c r="Q253" s="36">
        <v>0.18</v>
      </c>
      <c r="R253" s="36">
        <v>3.2604198099425087E-2</v>
      </c>
      <c r="S253" s="37">
        <f t="shared" si="3"/>
        <v>0</v>
      </c>
      <c r="T253" s="24"/>
      <c r="U253" s="38">
        <v>21496</v>
      </c>
      <c r="V253" s="38">
        <v>0</v>
      </c>
      <c r="W253" s="38">
        <v>0</v>
      </c>
      <c r="X253" s="38">
        <v>1786</v>
      </c>
      <c r="Y253" s="38">
        <v>23282</v>
      </c>
      <c r="Z253" s="24"/>
      <c r="AA253" s="39"/>
    </row>
    <row r="254" spans="1:27" x14ac:dyDescent="0.25">
      <c r="A254" s="31">
        <v>445</v>
      </c>
      <c r="B254" s="32">
        <v>445348110</v>
      </c>
      <c r="C254" s="33" t="s">
        <v>176</v>
      </c>
      <c r="D254" s="31">
        <v>348</v>
      </c>
      <c r="E254" s="33" t="s">
        <v>132</v>
      </c>
      <c r="F254" s="31">
        <v>110</v>
      </c>
      <c r="G254" s="33" t="s">
        <v>122</v>
      </c>
      <c r="H254" s="34">
        <v>4</v>
      </c>
      <c r="I254" s="35">
        <v>8749</v>
      </c>
      <c r="J254" s="35">
        <v>1622</v>
      </c>
      <c r="K254" s="35">
        <v>0</v>
      </c>
      <c r="L254" s="35">
        <v>893</v>
      </c>
      <c r="M254" s="35">
        <v>11264</v>
      </c>
      <c r="N254" s="24"/>
      <c r="O254" s="34">
        <v>0</v>
      </c>
      <c r="P254" s="34">
        <v>0</v>
      </c>
      <c r="Q254" s="36">
        <v>0.09</v>
      </c>
      <c r="R254" s="36">
        <v>8.5053022603409859E-3</v>
      </c>
      <c r="S254" s="37">
        <f t="shared" si="3"/>
        <v>0</v>
      </c>
      <c r="T254" s="24"/>
      <c r="U254" s="38">
        <v>41484</v>
      </c>
      <c r="V254" s="38">
        <v>0</v>
      </c>
      <c r="W254" s="38">
        <v>0</v>
      </c>
      <c r="X254" s="38">
        <v>3572</v>
      </c>
      <c r="Y254" s="38">
        <v>45056</v>
      </c>
      <c r="Z254" s="24"/>
      <c r="AA254" s="39"/>
    </row>
    <row r="255" spans="1:27" x14ac:dyDescent="0.25">
      <c r="A255" s="31">
        <v>445</v>
      </c>
      <c r="B255" s="32">
        <v>445348151</v>
      </c>
      <c r="C255" s="33" t="s">
        <v>176</v>
      </c>
      <c r="D255" s="31">
        <v>348</v>
      </c>
      <c r="E255" s="33" t="s">
        <v>132</v>
      </c>
      <c r="F255" s="31">
        <v>151</v>
      </c>
      <c r="G255" s="33" t="s">
        <v>178</v>
      </c>
      <c r="H255" s="34">
        <v>9</v>
      </c>
      <c r="I255" s="35">
        <v>10838</v>
      </c>
      <c r="J255" s="35">
        <v>2318</v>
      </c>
      <c r="K255" s="35">
        <v>0</v>
      </c>
      <c r="L255" s="35">
        <v>893</v>
      </c>
      <c r="M255" s="35">
        <v>14049</v>
      </c>
      <c r="N255" s="24"/>
      <c r="O255" s="34">
        <v>0</v>
      </c>
      <c r="P255" s="34">
        <v>0</v>
      </c>
      <c r="Q255" s="36">
        <v>0.09</v>
      </c>
      <c r="R255" s="36">
        <v>6.9858611786138888E-3</v>
      </c>
      <c r="S255" s="37">
        <f t="shared" si="3"/>
        <v>0</v>
      </c>
      <c r="T255" s="24"/>
      <c r="U255" s="38">
        <v>118404</v>
      </c>
      <c r="V255" s="38">
        <v>0</v>
      </c>
      <c r="W255" s="38">
        <v>0</v>
      </c>
      <c r="X255" s="38">
        <v>8037</v>
      </c>
      <c r="Y255" s="38">
        <v>126441</v>
      </c>
      <c r="Z255" s="24"/>
      <c r="AA255" s="39"/>
    </row>
    <row r="256" spans="1:27" x14ac:dyDescent="0.25">
      <c r="A256" s="31">
        <v>445</v>
      </c>
      <c r="B256" s="32">
        <v>445348153</v>
      </c>
      <c r="C256" s="33" t="s">
        <v>176</v>
      </c>
      <c r="D256" s="31">
        <v>348</v>
      </c>
      <c r="E256" s="33" t="s">
        <v>132</v>
      </c>
      <c r="F256" s="31">
        <v>153</v>
      </c>
      <c r="G256" s="33" t="s">
        <v>124</v>
      </c>
      <c r="H256" s="34">
        <v>1</v>
      </c>
      <c r="I256" s="35">
        <v>8410</v>
      </c>
      <c r="J256" s="35">
        <v>444</v>
      </c>
      <c r="K256" s="35">
        <v>0</v>
      </c>
      <c r="L256" s="35">
        <v>893</v>
      </c>
      <c r="M256" s="35">
        <v>9747</v>
      </c>
      <c r="N256" s="24"/>
      <c r="O256" s="34">
        <v>0</v>
      </c>
      <c r="P256" s="34">
        <v>0</v>
      </c>
      <c r="Q256" s="36">
        <v>0.09</v>
      </c>
      <c r="R256" s="36">
        <v>1.4259551848993513E-2</v>
      </c>
      <c r="S256" s="37">
        <f t="shared" si="3"/>
        <v>0</v>
      </c>
      <c r="T256" s="24"/>
      <c r="U256" s="38">
        <v>8854</v>
      </c>
      <c r="V256" s="38">
        <v>0</v>
      </c>
      <c r="W256" s="38">
        <v>0</v>
      </c>
      <c r="X256" s="38">
        <v>893</v>
      </c>
      <c r="Y256" s="38">
        <v>9747</v>
      </c>
      <c r="Z256" s="24"/>
      <c r="AA256" s="39"/>
    </row>
    <row r="257" spans="1:27" x14ac:dyDescent="0.25">
      <c r="A257" s="31">
        <v>445</v>
      </c>
      <c r="B257" s="32">
        <v>445348186</v>
      </c>
      <c r="C257" s="33" t="s">
        <v>176</v>
      </c>
      <c r="D257" s="31">
        <v>348</v>
      </c>
      <c r="E257" s="33" t="s">
        <v>132</v>
      </c>
      <c r="F257" s="31">
        <v>186</v>
      </c>
      <c r="G257" s="33" t="s">
        <v>180</v>
      </c>
      <c r="H257" s="34">
        <v>4</v>
      </c>
      <c r="I257" s="35">
        <v>10361</v>
      </c>
      <c r="J257" s="35">
        <v>4527</v>
      </c>
      <c r="K257" s="35">
        <v>0</v>
      </c>
      <c r="L257" s="35">
        <v>893</v>
      </c>
      <c r="M257" s="35">
        <v>15781</v>
      </c>
      <c r="N257" s="24"/>
      <c r="O257" s="34">
        <v>0</v>
      </c>
      <c r="P257" s="34">
        <v>0</v>
      </c>
      <c r="Q257" s="36">
        <v>0.09</v>
      </c>
      <c r="R257" s="36">
        <v>3.7572387443924413E-3</v>
      </c>
      <c r="S257" s="37">
        <f t="shared" si="3"/>
        <v>0</v>
      </c>
      <c r="T257" s="24"/>
      <c r="U257" s="38">
        <v>59552</v>
      </c>
      <c r="V257" s="38">
        <v>0</v>
      </c>
      <c r="W257" s="38">
        <v>0</v>
      </c>
      <c r="X257" s="38">
        <v>3572</v>
      </c>
      <c r="Y257" s="38">
        <v>63124</v>
      </c>
      <c r="Z257" s="24"/>
      <c r="AA257" s="39"/>
    </row>
    <row r="258" spans="1:27" x14ac:dyDescent="0.25">
      <c r="A258" s="31">
        <v>445</v>
      </c>
      <c r="B258" s="32">
        <v>445348226</v>
      </c>
      <c r="C258" s="33" t="s">
        <v>176</v>
      </c>
      <c r="D258" s="31">
        <v>348</v>
      </c>
      <c r="E258" s="33" t="s">
        <v>132</v>
      </c>
      <c r="F258" s="31">
        <v>226</v>
      </c>
      <c r="G258" s="33" t="s">
        <v>181</v>
      </c>
      <c r="H258" s="34">
        <v>18</v>
      </c>
      <c r="I258" s="35">
        <v>10751</v>
      </c>
      <c r="J258" s="35">
        <v>663</v>
      </c>
      <c r="K258" s="35">
        <v>0</v>
      </c>
      <c r="L258" s="35">
        <v>893</v>
      </c>
      <c r="M258" s="35">
        <v>12307</v>
      </c>
      <c r="N258" s="24"/>
      <c r="O258" s="34">
        <v>0</v>
      </c>
      <c r="P258" s="34">
        <v>0</v>
      </c>
      <c r="Q258" s="36">
        <v>0.09</v>
      </c>
      <c r="R258" s="36">
        <v>1.1294567207552276E-2</v>
      </c>
      <c r="S258" s="37">
        <f t="shared" si="3"/>
        <v>0</v>
      </c>
      <c r="T258" s="24"/>
      <c r="U258" s="38">
        <v>205452</v>
      </c>
      <c r="V258" s="38">
        <v>0</v>
      </c>
      <c r="W258" s="38">
        <v>0</v>
      </c>
      <c r="X258" s="38">
        <v>16074</v>
      </c>
      <c r="Y258" s="38">
        <v>221526</v>
      </c>
      <c r="Z258" s="24"/>
      <c r="AA258" s="39"/>
    </row>
    <row r="259" spans="1:27" x14ac:dyDescent="0.25">
      <c r="A259" s="31">
        <v>445</v>
      </c>
      <c r="B259" s="32">
        <v>445348316</v>
      </c>
      <c r="C259" s="33" t="s">
        <v>176</v>
      </c>
      <c r="D259" s="31">
        <v>348</v>
      </c>
      <c r="E259" s="33" t="s">
        <v>132</v>
      </c>
      <c r="F259" s="31">
        <v>316</v>
      </c>
      <c r="G259" s="33" t="s">
        <v>182</v>
      </c>
      <c r="H259" s="34">
        <v>5</v>
      </c>
      <c r="I259" s="35">
        <v>10458</v>
      </c>
      <c r="J259" s="35">
        <v>1432</v>
      </c>
      <c r="K259" s="35">
        <v>0</v>
      </c>
      <c r="L259" s="35">
        <v>893</v>
      </c>
      <c r="M259" s="35">
        <v>12783</v>
      </c>
      <c r="N259" s="24"/>
      <c r="O259" s="34">
        <v>0</v>
      </c>
      <c r="P259" s="34">
        <v>0</v>
      </c>
      <c r="Q259" s="36">
        <v>0.18</v>
      </c>
      <c r="R259" s="36">
        <v>7.7260854890719797E-3</v>
      </c>
      <c r="S259" s="37">
        <f t="shared" si="3"/>
        <v>0</v>
      </c>
      <c r="T259" s="24"/>
      <c r="U259" s="38">
        <v>59450</v>
      </c>
      <c r="V259" s="38">
        <v>0</v>
      </c>
      <c r="W259" s="38">
        <v>0</v>
      </c>
      <c r="X259" s="38">
        <v>4465</v>
      </c>
      <c r="Y259" s="38">
        <v>63915</v>
      </c>
      <c r="Z259" s="24"/>
      <c r="AA259" s="39"/>
    </row>
    <row r="260" spans="1:27" x14ac:dyDescent="0.25">
      <c r="A260" s="31">
        <v>445</v>
      </c>
      <c r="B260" s="32">
        <v>445348322</v>
      </c>
      <c r="C260" s="33" t="s">
        <v>176</v>
      </c>
      <c r="D260" s="31">
        <v>348</v>
      </c>
      <c r="E260" s="33" t="s">
        <v>132</v>
      </c>
      <c r="F260" s="31">
        <v>322</v>
      </c>
      <c r="G260" s="33" t="s">
        <v>131</v>
      </c>
      <c r="H260" s="34">
        <v>4</v>
      </c>
      <c r="I260" s="35">
        <v>8749</v>
      </c>
      <c r="J260" s="35">
        <v>4304</v>
      </c>
      <c r="K260" s="35">
        <v>0</v>
      </c>
      <c r="L260" s="35">
        <v>893</v>
      </c>
      <c r="M260" s="35">
        <v>13946</v>
      </c>
      <c r="N260" s="24"/>
      <c r="O260" s="34">
        <v>0</v>
      </c>
      <c r="P260" s="34">
        <v>0</v>
      </c>
      <c r="Q260" s="36">
        <v>0.09</v>
      </c>
      <c r="R260" s="36">
        <v>1.0332218649537794E-2</v>
      </c>
      <c r="S260" s="37">
        <f t="shared" si="3"/>
        <v>0</v>
      </c>
      <c r="T260" s="24"/>
      <c r="U260" s="38">
        <v>52212</v>
      </c>
      <c r="V260" s="38">
        <v>0</v>
      </c>
      <c r="W260" s="38">
        <v>0</v>
      </c>
      <c r="X260" s="38">
        <v>3572</v>
      </c>
      <c r="Y260" s="38">
        <v>55784</v>
      </c>
      <c r="Z260" s="24"/>
      <c r="AA260" s="39"/>
    </row>
    <row r="261" spans="1:27" x14ac:dyDescent="0.25">
      <c r="A261" s="31">
        <v>445</v>
      </c>
      <c r="B261" s="32">
        <v>445348348</v>
      </c>
      <c r="C261" s="33" t="s">
        <v>176</v>
      </c>
      <c r="D261" s="31">
        <v>348</v>
      </c>
      <c r="E261" s="33" t="s">
        <v>132</v>
      </c>
      <c r="F261" s="31">
        <v>348</v>
      </c>
      <c r="G261" s="33" t="s">
        <v>132</v>
      </c>
      <c r="H261" s="34">
        <v>1342</v>
      </c>
      <c r="I261" s="35">
        <v>11116</v>
      </c>
      <c r="J261" s="35">
        <v>90</v>
      </c>
      <c r="K261" s="35">
        <v>798.57153502235474</v>
      </c>
      <c r="L261" s="35">
        <v>893</v>
      </c>
      <c r="M261" s="35">
        <v>12897.571535022355</v>
      </c>
      <c r="N261" s="24"/>
      <c r="O261" s="34">
        <v>0</v>
      </c>
      <c r="P261" s="34">
        <v>0</v>
      </c>
      <c r="Q261" s="36">
        <v>0.09</v>
      </c>
      <c r="R261" s="36">
        <v>6.566826196699932E-2</v>
      </c>
      <c r="S261" s="37">
        <f t="shared" si="3"/>
        <v>0</v>
      </c>
      <c r="T261" s="24"/>
      <c r="U261" s="38">
        <v>15038452</v>
      </c>
      <c r="V261" s="38">
        <v>1071683</v>
      </c>
      <c r="W261" s="38">
        <v>0</v>
      </c>
      <c r="X261" s="38">
        <v>1198406</v>
      </c>
      <c r="Y261" s="38">
        <v>17308541</v>
      </c>
      <c r="Z261" s="24"/>
      <c r="AA261" s="39"/>
    </row>
    <row r="262" spans="1:27" x14ac:dyDescent="0.25">
      <c r="A262" s="31">
        <v>445</v>
      </c>
      <c r="B262" s="32">
        <v>445348658</v>
      </c>
      <c r="C262" s="33" t="s">
        <v>176</v>
      </c>
      <c r="D262" s="31">
        <v>348</v>
      </c>
      <c r="E262" s="33" t="s">
        <v>132</v>
      </c>
      <c r="F262" s="31">
        <v>658</v>
      </c>
      <c r="G262" s="33" t="s">
        <v>183</v>
      </c>
      <c r="H262" s="34">
        <v>2</v>
      </c>
      <c r="I262" s="35">
        <v>8749</v>
      </c>
      <c r="J262" s="35">
        <v>1103</v>
      </c>
      <c r="K262" s="35">
        <v>0</v>
      </c>
      <c r="L262" s="35">
        <v>893</v>
      </c>
      <c r="M262" s="35">
        <v>10745</v>
      </c>
      <c r="N262" s="24"/>
      <c r="O262" s="34">
        <v>0</v>
      </c>
      <c r="P262" s="34">
        <v>0</v>
      </c>
      <c r="Q262" s="36">
        <v>0.09</v>
      </c>
      <c r="R262" s="36">
        <v>2.2172338791657362E-3</v>
      </c>
      <c r="S262" s="37">
        <f t="shared" si="3"/>
        <v>0</v>
      </c>
      <c r="T262" s="24"/>
      <c r="U262" s="38">
        <v>19704</v>
      </c>
      <c r="V262" s="38">
        <v>0</v>
      </c>
      <c r="W262" s="38">
        <v>0</v>
      </c>
      <c r="X262" s="38">
        <v>1786</v>
      </c>
      <c r="Y262" s="38">
        <v>21490</v>
      </c>
      <c r="Z262" s="24"/>
      <c r="AA262" s="39"/>
    </row>
    <row r="263" spans="1:27" x14ac:dyDescent="0.25">
      <c r="A263" s="31">
        <v>445</v>
      </c>
      <c r="B263" s="32">
        <v>445348767</v>
      </c>
      <c r="C263" s="33" t="s">
        <v>176</v>
      </c>
      <c r="D263" s="31">
        <v>348</v>
      </c>
      <c r="E263" s="33" t="s">
        <v>132</v>
      </c>
      <c r="F263" s="31">
        <v>767</v>
      </c>
      <c r="G263" s="33" t="s">
        <v>184</v>
      </c>
      <c r="H263" s="34">
        <v>3</v>
      </c>
      <c r="I263" s="35">
        <v>9009</v>
      </c>
      <c r="J263" s="35">
        <v>2064</v>
      </c>
      <c r="K263" s="35">
        <v>0</v>
      </c>
      <c r="L263" s="35">
        <v>893</v>
      </c>
      <c r="M263" s="35">
        <v>11966</v>
      </c>
      <c r="N263" s="24"/>
      <c r="O263" s="34">
        <v>0</v>
      </c>
      <c r="P263" s="34">
        <v>0</v>
      </c>
      <c r="Q263" s="36">
        <v>0.09</v>
      </c>
      <c r="R263" s="36">
        <v>2.5147160239996639E-2</v>
      </c>
      <c r="S263" s="37">
        <f t="shared" si="3"/>
        <v>0</v>
      </c>
      <c r="T263" s="24"/>
      <c r="U263" s="38">
        <v>33219</v>
      </c>
      <c r="V263" s="38">
        <v>0</v>
      </c>
      <c r="W263" s="38">
        <v>0</v>
      </c>
      <c r="X263" s="38">
        <v>2679</v>
      </c>
      <c r="Y263" s="38">
        <v>35898</v>
      </c>
      <c r="Z263" s="24"/>
      <c r="AA263" s="39"/>
    </row>
    <row r="264" spans="1:27" x14ac:dyDescent="0.25">
      <c r="A264" s="31">
        <v>445</v>
      </c>
      <c r="B264" s="32">
        <v>445348775</v>
      </c>
      <c r="C264" s="33" t="s">
        <v>176</v>
      </c>
      <c r="D264" s="31">
        <v>348</v>
      </c>
      <c r="E264" s="33" t="s">
        <v>132</v>
      </c>
      <c r="F264" s="31">
        <v>775</v>
      </c>
      <c r="G264" s="33" t="s">
        <v>77</v>
      </c>
      <c r="H264" s="34">
        <v>13</v>
      </c>
      <c r="I264" s="35">
        <v>10028</v>
      </c>
      <c r="J264" s="35">
        <v>1902</v>
      </c>
      <c r="K264" s="35">
        <v>0</v>
      </c>
      <c r="L264" s="35">
        <v>893</v>
      </c>
      <c r="M264" s="35">
        <v>12823</v>
      </c>
      <c r="N264" s="24"/>
      <c r="O264" s="34">
        <v>0</v>
      </c>
      <c r="P264" s="34">
        <v>0</v>
      </c>
      <c r="Q264" s="36">
        <v>0.09</v>
      </c>
      <c r="R264" s="36">
        <v>5.1505972961002171E-3</v>
      </c>
      <c r="S264" s="37">
        <f t="shared" si="3"/>
        <v>0</v>
      </c>
      <c r="T264" s="24"/>
      <c r="U264" s="38">
        <v>155090</v>
      </c>
      <c r="V264" s="38">
        <v>0</v>
      </c>
      <c r="W264" s="38">
        <v>0</v>
      </c>
      <c r="X264" s="38">
        <v>11609</v>
      </c>
      <c r="Y264" s="38">
        <v>166699</v>
      </c>
      <c r="Z264" s="24"/>
      <c r="AA264" s="39"/>
    </row>
    <row r="265" spans="1:27" x14ac:dyDescent="0.25">
      <c r="A265" s="31">
        <v>446</v>
      </c>
      <c r="B265" s="32">
        <v>446099016</v>
      </c>
      <c r="C265" s="33" t="s">
        <v>185</v>
      </c>
      <c r="D265" s="31">
        <v>99</v>
      </c>
      <c r="E265" s="33" t="s">
        <v>186</v>
      </c>
      <c r="F265" s="31">
        <v>16</v>
      </c>
      <c r="G265" s="33" t="s">
        <v>187</v>
      </c>
      <c r="H265" s="34">
        <v>345</v>
      </c>
      <c r="I265" s="35">
        <v>10075</v>
      </c>
      <c r="J265" s="35">
        <v>425</v>
      </c>
      <c r="K265" s="35">
        <v>0</v>
      </c>
      <c r="L265" s="35">
        <v>893</v>
      </c>
      <c r="M265" s="35">
        <v>11393</v>
      </c>
      <c r="N265" s="24"/>
      <c r="O265" s="34">
        <v>0</v>
      </c>
      <c r="P265" s="34">
        <v>0</v>
      </c>
      <c r="Q265" s="36">
        <v>0.09</v>
      </c>
      <c r="R265" s="36">
        <v>4.864173544554351E-2</v>
      </c>
      <c r="S265" s="37">
        <f t="shared" si="3"/>
        <v>0</v>
      </c>
      <c r="T265" s="24"/>
      <c r="U265" s="38">
        <v>3622500</v>
      </c>
      <c r="V265" s="38">
        <v>0</v>
      </c>
      <c r="W265" s="38">
        <v>0</v>
      </c>
      <c r="X265" s="38">
        <v>308085</v>
      </c>
      <c r="Y265" s="38">
        <v>3930585</v>
      </c>
      <c r="Z265" s="24"/>
      <c r="AA265" s="39"/>
    </row>
    <row r="266" spans="1:27" x14ac:dyDescent="0.25">
      <c r="A266" s="31">
        <v>446</v>
      </c>
      <c r="B266" s="32">
        <v>446099018</v>
      </c>
      <c r="C266" s="33" t="s">
        <v>185</v>
      </c>
      <c r="D266" s="31">
        <v>99</v>
      </c>
      <c r="E266" s="33" t="s">
        <v>186</v>
      </c>
      <c r="F266" s="31">
        <v>18</v>
      </c>
      <c r="G266" s="33" t="s">
        <v>188</v>
      </c>
      <c r="H266" s="34">
        <v>8</v>
      </c>
      <c r="I266" s="35">
        <v>11280</v>
      </c>
      <c r="J266" s="35">
        <v>10723</v>
      </c>
      <c r="K266" s="35">
        <v>0</v>
      </c>
      <c r="L266" s="35">
        <v>893</v>
      </c>
      <c r="M266" s="35">
        <v>22896</v>
      </c>
      <c r="N266" s="24"/>
      <c r="O266" s="34">
        <v>0</v>
      </c>
      <c r="P266" s="34">
        <v>0</v>
      </c>
      <c r="Q266" s="36">
        <v>0.09</v>
      </c>
      <c r="R266" s="36">
        <v>1.8122796001317144E-2</v>
      </c>
      <c r="S266" s="37">
        <f t="shared" si="3"/>
        <v>0</v>
      </c>
      <c r="T266" s="24"/>
      <c r="U266" s="38">
        <v>176024</v>
      </c>
      <c r="V266" s="38">
        <v>0</v>
      </c>
      <c r="W266" s="38">
        <v>0</v>
      </c>
      <c r="X266" s="38">
        <v>7144</v>
      </c>
      <c r="Y266" s="38">
        <v>183168</v>
      </c>
      <c r="Z266" s="24"/>
      <c r="AA266" s="39"/>
    </row>
    <row r="267" spans="1:27" x14ac:dyDescent="0.25">
      <c r="A267" s="31">
        <v>446</v>
      </c>
      <c r="B267" s="32">
        <v>446099035</v>
      </c>
      <c r="C267" s="33" t="s">
        <v>185</v>
      </c>
      <c r="D267" s="31">
        <v>99</v>
      </c>
      <c r="E267" s="33" t="s">
        <v>186</v>
      </c>
      <c r="F267" s="31">
        <v>35</v>
      </c>
      <c r="G267" s="33" t="s">
        <v>22</v>
      </c>
      <c r="H267" s="34">
        <v>4</v>
      </c>
      <c r="I267" s="35">
        <v>12496</v>
      </c>
      <c r="J267" s="35">
        <v>4387</v>
      </c>
      <c r="K267" s="35">
        <v>0</v>
      </c>
      <c r="L267" s="35">
        <v>893</v>
      </c>
      <c r="M267" s="35">
        <v>17776</v>
      </c>
      <c r="N267" s="24"/>
      <c r="O267" s="34">
        <v>0</v>
      </c>
      <c r="P267" s="34">
        <v>0</v>
      </c>
      <c r="Q267" s="36">
        <v>0.18</v>
      </c>
      <c r="R267" s="36">
        <v>0.1582084907439498</v>
      </c>
      <c r="S267" s="37">
        <f t="shared" ref="S267:S330" si="4">IFERROR(W267/(H267-O267),0)</f>
        <v>0</v>
      </c>
      <c r="T267" s="24"/>
      <c r="U267" s="38">
        <v>67532</v>
      </c>
      <c r="V267" s="38">
        <v>0</v>
      </c>
      <c r="W267" s="38">
        <v>0</v>
      </c>
      <c r="X267" s="38">
        <v>3572</v>
      </c>
      <c r="Y267" s="38">
        <v>71104</v>
      </c>
      <c r="Z267" s="24"/>
      <c r="AA267" s="39"/>
    </row>
    <row r="268" spans="1:27" x14ac:dyDescent="0.25">
      <c r="A268" s="31">
        <v>446</v>
      </c>
      <c r="B268" s="32">
        <v>446099044</v>
      </c>
      <c r="C268" s="33" t="s">
        <v>185</v>
      </c>
      <c r="D268" s="31">
        <v>99</v>
      </c>
      <c r="E268" s="33" t="s">
        <v>186</v>
      </c>
      <c r="F268" s="31">
        <v>44</v>
      </c>
      <c r="G268" s="33" t="s">
        <v>35</v>
      </c>
      <c r="H268" s="34">
        <v>466</v>
      </c>
      <c r="I268" s="35">
        <v>11330</v>
      </c>
      <c r="J268" s="35">
        <v>264</v>
      </c>
      <c r="K268" s="35">
        <v>0</v>
      </c>
      <c r="L268" s="35">
        <v>893</v>
      </c>
      <c r="M268" s="35">
        <v>12487</v>
      </c>
      <c r="N268" s="24"/>
      <c r="O268" s="34">
        <v>0</v>
      </c>
      <c r="P268" s="34">
        <v>0</v>
      </c>
      <c r="Q268" s="36">
        <v>0.09</v>
      </c>
      <c r="R268" s="36">
        <v>5.5522851392677805E-2</v>
      </c>
      <c r="S268" s="37">
        <f t="shared" si="4"/>
        <v>0</v>
      </c>
      <c r="T268" s="24"/>
      <c r="U268" s="38">
        <v>5402804</v>
      </c>
      <c r="V268" s="38">
        <v>0</v>
      </c>
      <c r="W268" s="38">
        <v>0</v>
      </c>
      <c r="X268" s="38">
        <v>416138</v>
      </c>
      <c r="Y268" s="38">
        <v>5818942</v>
      </c>
      <c r="Z268" s="24"/>
      <c r="AA268" s="39"/>
    </row>
    <row r="269" spans="1:27" x14ac:dyDescent="0.25">
      <c r="A269" s="31">
        <v>446</v>
      </c>
      <c r="B269" s="32">
        <v>446099050</v>
      </c>
      <c r="C269" s="33" t="s">
        <v>185</v>
      </c>
      <c r="D269" s="31">
        <v>99</v>
      </c>
      <c r="E269" s="33" t="s">
        <v>186</v>
      </c>
      <c r="F269" s="31">
        <v>50</v>
      </c>
      <c r="G269" s="33" t="s">
        <v>112</v>
      </c>
      <c r="H269" s="34">
        <v>8</v>
      </c>
      <c r="I269" s="35">
        <v>10338</v>
      </c>
      <c r="J269" s="35">
        <v>4870</v>
      </c>
      <c r="K269" s="35">
        <v>0</v>
      </c>
      <c r="L269" s="35">
        <v>893</v>
      </c>
      <c r="M269" s="35">
        <v>16101</v>
      </c>
      <c r="N269" s="24"/>
      <c r="O269" s="34">
        <v>0</v>
      </c>
      <c r="P269" s="34">
        <v>0</v>
      </c>
      <c r="Q269" s="36">
        <v>0.09</v>
      </c>
      <c r="R269" s="36">
        <v>4.1965569977282591E-3</v>
      </c>
      <c r="S269" s="37">
        <f t="shared" si="4"/>
        <v>0</v>
      </c>
      <c r="T269" s="24"/>
      <c r="U269" s="38">
        <v>121664</v>
      </c>
      <c r="V269" s="38">
        <v>0</v>
      </c>
      <c r="W269" s="38">
        <v>0</v>
      </c>
      <c r="X269" s="38">
        <v>7144</v>
      </c>
      <c r="Y269" s="38">
        <v>128808</v>
      </c>
      <c r="Z269" s="24"/>
      <c r="AA269" s="39"/>
    </row>
    <row r="270" spans="1:27" x14ac:dyDescent="0.25">
      <c r="A270" s="31">
        <v>446</v>
      </c>
      <c r="B270" s="32">
        <v>446099083</v>
      </c>
      <c r="C270" s="33" t="s">
        <v>185</v>
      </c>
      <c r="D270" s="31">
        <v>99</v>
      </c>
      <c r="E270" s="33" t="s">
        <v>186</v>
      </c>
      <c r="F270" s="31">
        <v>83</v>
      </c>
      <c r="G270" s="33" t="s">
        <v>189</v>
      </c>
      <c r="H270" s="34">
        <v>4</v>
      </c>
      <c r="I270" s="35">
        <v>11061</v>
      </c>
      <c r="J270" s="35">
        <v>1913</v>
      </c>
      <c r="K270" s="35">
        <v>0</v>
      </c>
      <c r="L270" s="35">
        <v>893</v>
      </c>
      <c r="M270" s="35">
        <v>13867</v>
      </c>
      <c r="N270" s="24"/>
      <c r="O270" s="34">
        <v>0</v>
      </c>
      <c r="P270" s="34">
        <v>0</v>
      </c>
      <c r="Q270" s="36">
        <v>0.09</v>
      </c>
      <c r="R270" s="36">
        <v>5.3771684629906344E-3</v>
      </c>
      <c r="S270" s="37">
        <f t="shared" si="4"/>
        <v>0</v>
      </c>
      <c r="T270" s="24"/>
      <c r="U270" s="38">
        <v>51896</v>
      </c>
      <c r="V270" s="38">
        <v>0</v>
      </c>
      <c r="W270" s="38">
        <v>0</v>
      </c>
      <c r="X270" s="38">
        <v>3572</v>
      </c>
      <c r="Y270" s="38">
        <v>55468</v>
      </c>
      <c r="Z270" s="24"/>
      <c r="AA270" s="39"/>
    </row>
    <row r="271" spans="1:27" x14ac:dyDescent="0.25">
      <c r="A271" s="31">
        <v>446</v>
      </c>
      <c r="B271" s="32">
        <v>446099088</v>
      </c>
      <c r="C271" s="33" t="s">
        <v>185</v>
      </c>
      <c r="D271" s="31">
        <v>99</v>
      </c>
      <c r="E271" s="33" t="s">
        <v>186</v>
      </c>
      <c r="F271" s="31">
        <v>88</v>
      </c>
      <c r="G271" s="33" t="s">
        <v>190</v>
      </c>
      <c r="H271" s="34">
        <v>5</v>
      </c>
      <c r="I271" s="35">
        <v>10787</v>
      </c>
      <c r="J271" s="35">
        <v>3244</v>
      </c>
      <c r="K271" s="35">
        <v>0</v>
      </c>
      <c r="L271" s="35">
        <v>893</v>
      </c>
      <c r="M271" s="35">
        <v>14924</v>
      </c>
      <c r="N271" s="24"/>
      <c r="O271" s="34">
        <v>0</v>
      </c>
      <c r="P271" s="34">
        <v>0</v>
      </c>
      <c r="Q271" s="36">
        <v>0.09</v>
      </c>
      <c r="R271" s="36">
        <v>1.4764836618211233E-3</v>
      </c>
      <c r="S271" s="37">
        <f t="shared" si="4"/>
        <v>0</v>
      </c>
      <c r="T271" s="24"/>
      <c r="U271" s="38">
        <v>70155</v>
      </c>
      <c r="V271" s="38">
        <v>0</v>
      </c>
      <c r="W271" s="38">
        <v>0</v>
      </c>
      <c r="X271" s="38">
        <v>4465</v>
      </c>
      <c r="Y271" s="38">
        <v>74620</v>
      </c>
      <c r="Z271" s="24"/>
      <c r="AA271" s="39"/>
    </row>
    <row r="272" spans="1:27" x14ac:dyDescent="0.25">
      <c r="A272" s="31">
        <v>446</v>
      </c>
      <c r="B272" s="32">
        <v>446099099</v>
      </c>
      <c r="C272" s="33" t="s">
        <v>185</v>
      </c>
      <c r="D272" s="31">
        <v>99</v>
      </c>
      <c r="E272" s="33" t="s">
        <v>186</v>
      </c>
      <c r="F272" s="31">
        <v>99</v>
      </c>
      <c r="G272" s="33" t="s">
        <v>186</v>
      </c>
      <c r="H272" s="34">
        <v>135</v>
      </c>
      <c r="I272" s="35">
        <v>10295</v>
      </c>
      <c r="J272" s="35">
        <v>5936</v>
      </c>
      <c r="K272" s="35">
        <v>0</v>
      </c>
      <c r="L272" s="35">
        <v>893</v>
      </c>
      <c r="M272" s="35">
        <v>17124</v>
      </c>
      <c r="N272" s="24"/>
      <c r="O272" s="34">
        <v>0</v>
      </c>
      <c r="P272" s="34">
        <v>0</v>
      </c>
      <c r="Q272" s="36">
        <v>0.09</v>
      </c>
      <c r="R272" s="36">
        <v>5.0707921908451734E-2</v>
      </c>
      <c r="S272" s="37">
        <f t="shared" si="4"/>
        <v>0</v>
      </c>
      <c r="T272" s="24"/>
      <c r="U272" s="38">
        <v>2191185</v>
      </c>
      <c r="V272" s="38">
        <v>0</v>
      </c>
      <c r="W272" s="38">
        <v>0</v>
      </c>
      <c r="X272" s="38">
        <v>120555</v>
      </c>
      <c r="Y272" s="38">
        <v>2311740</v>
      </c>
      <c r="Z272" s="24"/>
      <c r="AA272" s="39"/>
    </row>
    <row r="273" spans="1:27" x14ac:dyDescent="0.25">
      <c r="A273" s="31">
        <v>446</v>
      </c>
      <c r="B273" s="32">
        <v>446099133</v>
      </c>
      <c r="C273" s="33" t="s">
        <v>185</v>
      </c>
      <c r="D273" s="31">
        <v>99</v>
      </c>
      <c r="E273" s="33" t="s">
        <v>186</v>
      </c>
      <c r="F273" s="31">
        <v>133</v>
      </c>
      <c r="G273" s="33" t="s">
        <v>73</v>
      </c>
      <c r="H273" s="34">
        <v>4</v>
      </c>
      <c r="I273" s="35">
        <v>14873</v>
      </c>
      <c r="J273" s="35">
        <v>4660</v>
      </c>
      <c r="K273" s="35">
        <v>0</v>
      </c>
      <c r="L273" s="35">
        <v>893</v>
      </c>
      <c r="M273" s="35">
        <v>20426</v>
      </c>
      <c r="N273" s="24"/>
      <c r="O273" s="34">
        <v>0</v>
      </c>
      <c r="P273" s="34">
        <v>0</v>
      </c>
      <c r="Q273" s="36">
        <v>0.09</v>
      </c>
      <c r="R273" s="36">
        <v>2.9992689029297782E-2</v>
      </c>
      <c r="S273" s="37">
        <f t="shared" si="4"/>
        <v>0</v>
      </c>
      <c r="T273" s="24"/>
      <c r="U273" s="38">
        <v>78132</v>
      </c>
      <c r="V273" s="38">
        <v>0</v>
      </c>
      <c r="W273" s="38">
        <v>0</v>
      </c>
      <c r="X273" s="38">
        <v>3572</v>
      </c>
      <c r="Y273" s="38">
        <v>81704</v>
      </c>
      <c r="Z273" s="24"/>
      <c r="AA273" s="39"/>
    </row>
    <row r="274" spans="1:27" x14ac:dyDescent="0.25">
      <c r="A274" s="31">
        <v>446</v>
      </c>
      <c r="B274" s="32">
        <v>446099167</v>
      </c>
      <c r="C274" s="33" t="s">
        <v>185</v>
      </c>
      <c r="D274" s="31">
        <v>99</v>
      </c>
      <c r="E274" s="33" t="s">
        <v>186</v>
      </c>
      <c r="F274" s="31">
        <v>167</v>
      </c>
      <c r="G274" s="33" t="s">
        <v>191</v>
      </c>
      <c r="H274" s="34">
        <v>106</v>
      </c>
      <c r="I274" s="35">
        <v>10366</v>
      </c>
      <c r="J274" s="35">
        <v>3831</v>
      </c>
      <c r="K274" s="35">
        <v>0</v>
      </c>
      <c r="L274" s="35">
        <v>893</v>
      </c>
      <c r="M274" s="35">
        <v>15090</v>
      </c>
      <c r="N274" s="24"/>
      <c r="O274" s="34">
        <v>0</v>
      </c>
      <c r="P274" s="34">
        <v>0</v>
      </c>
      <c r="Q274" s="36">
        <v>0.09</v>
      </c>
      <c r="R274" s="36">
        <v>2.6447458484435141E-2</v>
      </c>
      <c r="S274" s="37">
        <f t="shared" si="4"/>
        <v>0</v>
      </c>
      <c r="T274" s="24"/>
      <c r="U274" s="38">
        <v>1504882</v>
      </c>
      <c r="V274" s="38">
        <v>0</v>
      </c>
      <c r="W274" s="38">
        <v>0</v>
      </c>
      <c r="X274" s="38">
        <v>94658</v>
      </c>
      <c r="Y274" s="38">
        <v>1599540</v>
      </c>
      <c r="Z274" s="24"/>
      <c r="AA274" s="39"/>
    </row>
    <row r="275" spans="1:27" x14ac:dyDescent="0.25">
      <c r="A275" s="31">
        <v>446</v>
      </c>
      <c r="B275" s="32">
        <v>446099170</v>
      </c>
      <c r="C275" s="33" t="s">
        <v>185</v>
      </c>
      <c r="D275" s="31">
        <v>99</v>
      </c>
      <c r="E275" s="33" t="s">
        <v>186</v>
      </c>
      <c r="F275" s="31">
        <v>170</v>
      </c>
      <c r="G275" s="33" t="s">
        <v>87</v>
      </c>
      <c r="H275" s="34">
        <v>1</v>
      </c>
      <c r="I275" s="35">
        <v>9138</v>
      </c>
      <c r="J275" s="35">
        <v>3568</v>
      </c>
      <c r="K275" s="35">
        <v>0</v>
      </c>
      <c r="L275" s="35">
        <v>893</v>
      </c>
      <c r="M275" s="35">
        <v>13599</v>
      </c>
      <c r="N275" s="24"/>
      <c r="O275" s="34">
        <v>0</v>
      </c>
      <c r="P275" s="34">
        <v>0</v>
      </c>
      <c r="Q275" s="36">
        <v>0.09</v>
      </c>
      <c r="R275" s="36">
        <v>9.0223799236266403E-2</v>
      </c>
      <c r="S275" s="37">
        <f t="shared" si="4"/>
        <v>-31.517106573562643</v>
      </c>
      <c r="T275" s="24"/>
      <c r="U275" s="38">
        <v>12706</v>
      </c>
      <c r="V275" s="38">
        <v>0</v>
      </c>
      <c r="W275" s="38">
        <v>-31.517106573562643</v>
      </c>
      <c r="X275" s="38">
        <v>893</v>
      </c>
      <c r="Y275" s="38">
        <v>13567.482893426437</v>
      </c>
      <c r="Z275" s="24"/>
      <c r="AA275" s="39"/>
    </row>
    <row r="276" spans="1:27" x14ac:dyDescent="0.25">
      <c r="A276" s="31">
        <v>446</v>
      </c>
      <c r="B276" s="32">
        <v>446099177</v>
      </c>
      <c r="C276" s="33" t="s">
        <v>185</v>
      </c>
      <c r="D276" s="31">
        <v>99</v>
      </c>
      <c r="E276" s="33" t="s">
        <v>186</v>
      </c>
      <c r="F276" s="31">
        <v>177</v>
      </c>
      <c r="G276" s="33" t="s">
        <v>127</v>
      </c>
      <c r="H276" s="34">
        <v>5</v>
      </c>
      <c r="I276" s="35">
        <v>12336</v>
      </c>
      <c r="J276" s="35">
        <v>4537</v>
      </c>
      <c r="K276" s="35">
        <v>0</v>
      </c>
      <c r="L276" s="35">
        <v>893</v>
      </c>
      <c r="M276" s="35">
        <v>17766</v>
      </c>
      <c r="N276" s="24"/>
      <c r="O276" s="34">
        <v>0</v>
      </c>
      <c r="P276" s="34">
        <v>0</v>
      </c>
      <c r="Q276" s="36">
        <v>0.09</v>
      </c>
      <c r="R276" s="36">
        <v>6.94348169721987E-3</v>
      </c>
      <c r="S276" s="37">
        <f t="shared" si="4"/>
        <v>0</v>
      </c>
      <c r="T276" s="24"/>
      <c r="U276" s="38">
        <v>84365</v>
      </c>
      <c r="V276" s="38">
        <v>0</v>
      </c>
      <c r="W276" s="38">
        <v>0</v>
      </c>
      <c r="X276" s="38">
        <v>4465</v>
      </c>
      <c r="Y276" s="38">
        <v>88830</v>
      </c>
      <c r="Z276" s="24"/>
      <c r="AA276" s="39"/>
    </row>
    <row r="277" spans="1:27" x14ac:dyDescent="0.25">
      <c r="A277" s="31">
        <v>446</v>
      </c>
      <c r="B277" s="32">
        <v>446099208</v>
      </c>
      <c r="C277" s="33" t="s">
        <v>185</v>
      </c>
      <c r="D277" s="31">
        <v>99</v>
      </c>
      <c r="E277" s="33" t="s">
        <v>186</v>
      </c>
      <c r="F277" s="31">
        <v>208</v>
      </c>
      <c r="G277" s="33" t="s">
        <v>192</v>
      </c>
      <c r="H277" s="34">
        <v>4</v>
      </c>
      <c r="I277" s="35">
        <v>9090</v>
      </c>
      <c r="J277" s="35">
        <v>5617</v>
      </c>
      <c r="K277" s="35">
        <v>0</v>
      </c>
      <c r="L277" s="35">
        <v>893</v>
      </c>
      <c r="M277" s="35">
        <v>15600</v>
      </c>
      <c r="N277" s="24"/>
      <c r="O277" s="34">
        <v>0</v>
      </c>
      <c r="P277" s="34">
        <v>0</v>
      </c>
      <c r="Q277" s="36">
        <v>0.09</v>
      </c>
      <c r="R277" s="36">
        <v>4.2580409899055016E-3</v>
      </c>
      <c r="S277" s="37">
        <f t="shared" si="4"/>
        <v>0</v>
      </c>
      <c r="T277" s="24"/>
      <c r="U277" s="38">
        <v>58828</v>
      </c>
      <c r="V277" s="38">
        <v>0</v>
      </c>
      <c r="W277" s="38">
        <v>0</v>
      </c>
      <c r="X277" s="38">
        <v>3572</v>
      </c>
      <c r="Y277" s="38">
        <v>62400</v>
      </c>
      <c r="Z277" s="24"/>
      <c r="AA277" s="39"/>
    </row>
    <row r="278" spans="1:27" x14ac:dyDescent="0.25">
      <c r="A278" s="31">
        <v>446</v>
      </c>
      <c r="B278" s="32">
        <v>446099212</v>
      </c>
      <c r="C278" s="33" t="s">
        <v>185</v>
      </c>
      <c r="D278" s="31">
        <v>99</v>
      </c>
      <c r="E278" s="33" t="s">
        <v>186</v>
      </c>
      <c r="F278" s="31">
        <v>212</v>
      </c>
      <c r="G278" s="33" t="s">
        <v>41</v>
      </c>
      <c r="H278" s="34">
        <v>154</v>
      </c>
      <c r="I278" s="35">
        <v>10306</v>
      </c>
      <c r="J278" s="35">
        <v>1705</v>
      </c>
      <c r="K278" s="35">
        <v>0</v>
      </c>
      <c r="L278" s="35">
        <v>893</v>
      </c>
      <c r="M278" s="35">
        <v>12904</v>
      </c>
      <c r="N278" s="24"/>
      <c r="O278" s="34">
        <v>0</v>
      </c>
      <c r="P278" s="34">
        <v>0</v>
      </c>
      <c r="Q278" s="36">
        <v>0.09</v>
      </c>
      <c r="R278" s="36">
        <v>3.7285674335451796E-2</v>
      </c>
      <c r="S278" s="37">
        <f t="shared" si="4"/>
        <v>0</v>
      </c>
      <c r="T278" s="24"/>
      <c r="U278" s="38">
        <v>1849694</v>
      </c>
      <c r="V278" s="38">
        <v>0</v>
      </c>
      <c r="W278" s="38">
        <v>0</v>
      </c>
      <c r="X278" s="38">
        <v>137522</v>
      </c>
      <c r="Y278" s="38">
        <v>1987216</v>
      </c>
      <c r="Z278" s="24"/>
      <c r="AA278" s="39"/>
    </row>
    <row r="279" spans="1:27" x14ac:dyDescent="0.25">
      <c r="A279" s="31">
        <v>446</v>
      </c>
      <c r="B279" s="32">
        <v>446099218</v>
      </c>
      <c r="C279" s="33" t="s">
        <v>185</v>
      </c>
      <c r="D279" s="31">
        <v>99</v>
      </c>
      <c r="E279" s="33" t="s">
        <v>186</v>
      </c>
      <c r="F279" s="31">
        <v>218</v>
      </c>
      <c r="G279" s="33" t="s">
        <v>193</v>
      </c>
      <c r="H279" s="34">
        <v>111</v>
      </c>
      <c r="I279" s="35">
        <v>9815</v>
      </c>
      <c r="J279" s="35">
        <v>3242</v>
      </c>
      <c r="K279" s="35">
        <v>0</v>
      </c>
      <c r="L279" s="35">
        <v>893</v>
      </c>
      <c r="M279" s="35">
        <v>13950</v>
      </c>
      <c r="N279" s="24"/>
      <c r="O279" s="34">
        <v>0</v>
      </c>
      <c r="P279" s="34">
        <v>0</v>
      </c>
      <c r="Q279" s="36">
        <v>0.09</v>
      </c>
      <c r="R279" s="36">
        <v>4.3792653691315492E-2</v>
      </c>
      <c r="S279" s="37">
        <f t="shared" si="4"/>
        <v>0</v>
      </c>
      <c r="T279" s="24"/>
      <c r="U279" s="38">
        <v>1449327</v>
      </c>
      <c r="V279" s="38">
        <v>0</v>
      </c>
      <c r="W279" s="38">
        <v>0</v>
      </c>
      <c r="X279" s="38">
        <v>99123</v>
      </c>
      <c r="Y279" s="38">
        <v>1548450</v>
      </c>
      <c r="Z279" s="24"/>
      <c r="AA279" s="39"/>
    </row>
    <row r="280" spans="1:27" x14ac:dyDescent="0.25">
      <c r="A280" s="31">
        <v>446</v>
      </c>
      <c r="B280" s="32">
        <v>446099220</v>
      </c>
      <c r="C280" s="33" t="s">
        <v>185</v>
      </c>
      <c r="D280" s="31">
        <v>99</v>
      </c>
      <c r="E280" s="33" t="s">
        <v>186</v>
      </c>
      <c r="F280" s="31">
        <v>220</v>
      </c>
      <c r="G280" s="33" t="s">
        <v>42</v>
      </c>
      <c r="H280" s="34">
        <v>39</v>
      </c>
      <c r="I280" s="35">
        <v>10612</v>
      </c>
      <c r="J280" s="35">
        <v>4315</v>
      </c>
      <c r="K280" s="35">
        <v>0</v>
      </c>
      <c r="L280" s="35">
        <v>893</v>
      </c>
      <c r="M280" s="35">
        <v>15820</v>
      </c>
      <c r="N280" s="24"/>
      <c r="O280" s="34">
        <v>0</v>
      </c>
      <c r="P280" s="34">
        <v>0</v>
      </c>
      <c r="Q280" s="36">
        <v>0.09</v>
      </c>
      <c r="R280" s="36">
        <v>1.629144528717839E-2</v>
      </c>
      <c r="S280" s="37">
        <f t="shared" si="4"/>
        <v>0</v>
      </c>
      <c r="T280" s="24"/>
      <c r="U280" s="38">
        <v>582153</v>
      </c>
      <c r="V280" s="38">
        <v>0</v>
      </c>
      <c r="W280" s="38">
        <v>0</v>
      </c>
      <c r="X280" s="38">
        <v>34827</v>
      </c>
      <c r="Y280" s="38">
        <v>616980</v>
      </c>
      <c r="Z280" s="24"/>
      <c r="AA280" s="39"/>
    </row>
    <row r="281" spans="1:27" x14ac:dyDescent="0.25">
      <c r="A281" s="31">
        <v>446</v>
      </c>
      <c r="B281" s="32">
        <v>446099238</v>
      </c>
      <c r="C281" s="33" t="s">
        <v>185</v>
      </c>
      <c r="D281" s="31">
        <v>99</v>
      </c>
      <c r="E281" s="33" t="s">
        <v>186</v>
      </c>
      <c r="F281" s="31">
        <v>238</v>
      </c>
      <c r="G281" s="33" t="s">
        <v>194</v>
      </c>
      <c r="H281" s="34">
        <v>24</v>
      </c>
      <c r="I281" s="35">
        <v>10495</v>
      </c>
      <c r="J281" s="35">
        <v>6519</v>
      </c>
      <c r="K281" s="35">
        <v>0</v>
      </c>
      <c r="L281" s="35">
        <v>893</v>
      </c>
      <c r="M281" s="35">
        <v>17907</v>
      </c>
      <c r="N281" s="24"/>
      <c r="O281" s="34">
        <v>0</v>
      </c>
      <c r="P281" s="34">
        <v>0</v>
      </c>
      <c r="Q281" s="36">
        <v>0.09</v>
      </c>
      <c r="R281" s="36">
        <v>4.5950465390269396E-2</v>
      </c>
      <c r="S281" s="37">
        <f t="shared" si="4"/>
        <v>0</v>
      </c>
      <c r="T281" s="24"/>
      <c r="U281" s="38">
        <v>408336</v>
      </c>
      <c r="V281" s="38">
        <v>0</v>
      </c>
      <c r="W281" s="38">
        <v>0</v>
      </c>
      <c r="X281" s="38">
        <v>21432</v>
      </c>
      <c r="Y281" s="38">
        <v>429768</v>
      </c>
      <c r="Z281" s="24"/>
      <c r="AA281" s="39"/>
    </row>
    <row r="282" spans="1:27" x14ac:dyDescent="0.25">
      <c r="A282" s="31">
        <v>446</v>
      </c>
      <c r="B282" s="32">
        <v>446099244</v>
      </c>
      <c r="C282" s="33" t="s">
        <v>185</v>
      </c>
      <c r="D282" s="31">
        <v>99</v>
      </c>
      <c r="E282" s="33" t="s">
        <v>186</v>
      </c>
      <c r="F282" s="31">
        <v>244</v>
      </c>
      <c r="G282" s="33" t="s">
        <v>43</v>
      </c>
      <c r="H282" s="34">
        <v>17</v>
      </c>
      <c r="I282" s="35">
        <v>12432</v>
      </c>
      <c r="J282" s="35">
        <v>5033</v>
      </c>
      <c r="K282" s="35">
        <v>0</v>
      </c>
      <c r="L282" s="35">
        <v>893</v>
      </c>
      <c r="M282" s="35">
        <v>18358</v>
      </c>
      <c r="N282" s="24"/>
      <c r="O282" s="34">
        <v>0</v>
      </c>
      <c r="P282" s="34">
        <v>0</v>
      </c>
      <c r="Q282" s="36">
        <v>0.18</v>
      </c>
      <c r="R282" s="36">
        <v>0.10491002846208129</v>
      </c>
      <c r="S282" s="37">
        <f t="shared" si="4"/>
        <v>0</v>
      </c>
      <c r="T282" s="24"/>
      <c r="U282" s="38">
        <v>296905</v>
      </c>
      <c r="V282" s="38">
        <v>0</v>
      </c>
      <c r="W282" s="38">
        <v>0</v>
      </c>
      <c r="X282" s="38">
        <v>15181</v>
      </c>
      <c r="Y282" s="38">
        <v>312086</v>
      </c>
      <c r="Z282" s="24"/>
      <c r="AA282" s="39"/>
    </row>
    <row r="283" spans="1:27" x14ac:dyDescent="0.25">
      <c r="A283" s="31">
        <v>446</v>
      </c>
      <c r="B283" s="32">
        <v>446099266</v>
      </c>
      <c r="C283" s="33" t="s">
        <v>185</v>
      </c>
      <c r="D283" s="31">
        <v>99</v>
      </c>
      <c r="E283" s="33" t="s">
        <v>186</v>
      </c>
      <c r="F283" s="31">
        <v>266</v>
      </c>
      <c r="G283" s="33" t="s">
        <v>195</v>
      </c>
      <c r="H283" s="34">
        <v>5</v>
      </c>
      <c r="I283" s="35">
        <v>9018</v>
      </c>
      <c r="J283" s="35">
        <v>4770</v>
      </c>
      <c r="K283" s="35">
        <v>0</v>
      </c>
      <c r="L283" s="35">
        <v>893</v>
      </c>
      <c r="M283" s="35">
        <v>14681</v>
      </c>
      <c r="N283" s="24"/>
      <c r="O283" s="34">
        <v>0</v>
      </c>
      <c r="P283" s="34">
        <v>0</v>
      </c>
      <c r="Q283" s="36">
        <v>0.09</v>
      </c>
      <c r="R283" s="36">
        <v>1.3065531914164569E-3</v>
      </c>
      <c r="S283" s="37">
        <f t="shared" si="4"/>
        <v>0</v>
      </c>
      <c r="T283" s="24"/>
      <c r="U283" s="38">
        <v>68940</v>
      </c>
      <c r="V283" s="38">
        <v>0</v>
      </c>
      <c r="W283" s="38">
        <v>0</v>
      </c>
      <c r="X283" s="38">
        <v>4465</v>
      </c>
      <c r="Y283" s="38">
        <v>73405</v>
      </c>
      <c r="Z283" s="24"/>
      <c r="AA283" s="39"/>
    </row>
    <row r="284" spans="1:27" x14ac:dyDescent="0.25">
      <c r="A284" s="31">
        <v>446</v>
      </c>
      <c r="B284" s="32">
        <v>446099285</v>
      </c>
      <c r="C284" s="33" t="s">
        <v>185</v>
      </c>
      <c r="D284" s="31">
        <v>99</v>
      </c>
      <c r="E284" s="33" t="s">
        <v>186</v>
      </c>
      <c r="F284" s="31">
        <v>285</v>
      </c>
      <c r="G284" s="33" t="s">
        <v>44</v>
      </c>
      <c r="H284" s="34">
        <v>131</v>
      </c>
      <c r="I284" s="35">
        <v>10571</v>
      </c>
      <c r="J284" s="35">
        <v>3238</v>
      </c>
      <c r="K284" s="35">
        <v>0</v>
      </c>
      <c r="L284" s="35">
        <v>893</v>
      </c>
      <c r="M284" s="35">
        <v>14702</v>
      </c>
      <c r="N284" s="24"/>
      <c r="O284" s="34">
        <v>0</v>
      </c>
      <c r="P284" s="34">
        <v>0</v>
      </c>
      <c r="Q284" s="36">
        <v>0.09</v>
      </c>
      <c r="R284" s="36">
        <v>4.0935904686526546E-2</v>
      </c>
      <c r="S284" s="37">
        <f t="shared" si="4"/>
        <v>0</v>
      </c>
      <c r="T284" s="24"/>
      <c r="U284" s="38">
        <v>1808979</v>
      </c>
      <c r="V284" s="38">
        <v>0</v>
      </c>
      <c r="W284" s="38">
        <v>0</v>
      </c>
      <c r="X284" s="38">
        <v>116983</v>
      </c>
      <c r="Y284" s="38">
        <v>1925962</v>
      </c>
      <c r="Z284" s="24"/>
      <c r="AA284" s="39"/>
    </row>
    <row r="285" spans="1:27" x14ac:dyDescent="0.25">
      <c r="A285" s="31">
        <v>446</v>
      </c>
      <c r="B285" s="32">
        <v>446099293</v>
      </c>
      <c r="C285" s="33" t="s">
        <v>185</v>
      </c>
      <c r="D285" s="31">
        <v>99</v>
      </c>
      <c r="E285" s="33" t="s">
        <v>186</v>
      </c>
      <c r="F285" s="31">
        <v>293</v>
      </c>
      <c r="G285" s="33" t="s">
        <v>45</v>
      </c>
      <c r="H285" s="34">
        <v>9</v>
      </c>
      <c r="I285" s="35">
        <v>11452</v>
      </c>
      <c r="J285" s="35">
        <v>983</v>
      </c>
      <c r="K285" s="35">
        <v>0</v>
      </c>
      <c r="L285" s="35">
        <v>893</v>
      </c>
      <c r="M285" s="35">
        <v>13328</v>
      </c>
      <c r="N285" s="24"/>
      <c r="O285" s="34">
        <v>0</v>
      </c>
      <c r="P285" s="34">
        <v>0</v>
      </c>
      <c r="Q285" s="36">
        <v>0.18</v>
      </c>
      <c r="R285" s="36">
        <v>4.359909499112689E-3</v>
      </c>
      <c r="S285" s="37">
        <f t="shared" si="4"/>
        <v>0</v>
      </c>
      <c r="T285" s="24"/>
      <c r="U285" s="38">
        <v>111915</v>
      </c>
      <c r="V285" s="38">
        <v>0</v>
      </c>
      <c r="W285" s="38">
        <v>0</v>
      </c>
      <c r="X285" s="38">
        <v>8037</v>
      </c>
      <c r="Y285" s="38">
        <v>119952</v>
      </c>
      <c r="Z285" s="24"/>
      <c r="AA285" s="39"/>
    </row>
    <row r="286" spans="1:27" x14ac:dyDescent="0.25">
      <c r="A286" s="31">
        <v>446</v>
      </c>
      <c r="B286" s="32">
        <v>446099307</v>
      </c>
      <c r="C286" s="33" t="s">
        <v>185</v>
      </c>
      <c r="D286" s="31">
        <v>99</v>
      </c>
      <c r="E286" s="33" t="s">
        <v>186</v>
      </c>
      <c r="F286" s="31">
        <v>307</v>
      </c>
      <c r="G286" s="33" t="s">
        <v>76</v>
      </c>
      <c r="H286" s="34">
        <v>29</v>
      </c>
      <c r="I286" s="35">
        <v>10995</v>
      </c>
      <c r="J286" s="35">
        <v>4212</v>
      </c>
      <c r="K286" s="35">
        <v>0</v>
      </c>
      <c r="L286" s="35">
        <v>893</v>
      </c>
      <c r="M286" s="35">
        <v>16100</v>
      </c>
      <c r="N286" s="24"/>
      <c r="O286" s="34">
        <v>0</v>
      </c>
      <c r="P286" s="34">
        <v>0</v>
      </c>
      <c r="Q286" s="36">
        <v>0.09</v>
      </c>
      <c r="R286" s="36">
        <v>1.0355085778056217E-2</v>
      </c>
      <c r="S286" s="37">
        <f t="shared" si="4"/>
        <v>0</v>
      </c>
      <c r="T286" s="24"/>
      <c r="U286" s="38">
        <v>441003</v>
      </c>
      <c r="V286" s="38">
        <v>0</v>
      </c>
      <c r="W286" s="38">
        <v>0</v>
      </c>
      <c r="X286" s="38">
        <v>25897</v>
      </c>
      <c r="Y286" s="38">
        <v>466900</v>
      </c>
      <c r="Z286" s="24"/>
      <c r="AA286" s="39"/>
    </row>
    <row r="287" spans="1:27" x14ac:dyDescent="0.25">
      <c r="A287" s="31">
        <v>446</v>
      </c>
      <c r="B287" s="32">
        <v>446099323</v>
      </c>
      <c r="C287" s="33" t="s">
        <v>185</v>
      </c>
      <c r="D287" s="31">
        <v>99</v>
      </c>
      <c r="E287" s="33" t="s">
        <v>186</v>
      </c>
      <c r="F287" s="31">
        <v>323</v>
      </c>
      <c r="G287" s="33" t="s">
        <v>196</v>
      </c>
      <c r="H287" s="34">
        <v>2</v>
      </c>
      <c r="I287" s="35">
        <v>13096</v>
      </c>
      <c r="J287" s="35">
        <v>4674</v>
      </c>
      <c r="K287" s="35">
        <v>0</v>
      </c>
      <c r="L287" s="35">
        <v>893</v>
      </c>
      <c r="M287" s="35">
        <v>18663</v>
      </c>
      <c r="N287" s="24"/>
      <c r="O287" s="34">
        <v>0</v>
      </c>
      <c r="P287" s="34">
        <v>0</v>
      </c>
      <c r="Q287" s="36">
        <v>0.09</v>
      </c>
      <c r="R287" s="36">
        <v>2.4121471787434379E-3</v>
      </c>
      <c r="S287" s="37">
        <f t="shared" si="4"/>
        <v>0</v>
      </c>
      <c r="T287" s="24"/>
      <c r="U287" s="38">
        <v>35540</v>
      </c>
      <c r="V287" s="38">
        <v>0</v>
      </c>
      <c r="W287" s="38">
        <v>0</v>
      </c>
      <c r="X287" s="38">
        <v>1786</v>
      </c>
      <c r="Y287" s="38">
        <v>37326</v>
      </c>
      <c r="Z287" s="24"/>
      <c r="AA287" s="39"/>
    </row>
    <row r="288" spans="1:27" x14ac:dyDescent="0.25">
      <c r="A288" s="31">
        <v>446</v>
      </c>
      <c r="B288" s="32">
        <v>446099336</v>
      </c>
      <c r="C288" s="33" t="s">
        <v>185</v>
      </c>
      <c r="D288" s="31">
        <v>99</v>
      </c>
      <c r="E288" s="33" t="s">
        <v>186</v>
      </c>
      <c r="F288" s="31">
        <v>336</v>
      </c>
      <c r="G288" s="33" t="s">
        <v>48</v>
      </c>
      <c r="H288" s="34">
        <v>2</v>
      </c>
      <c r="I288" s="35">
        <v>13315</v>
      </c>
      <c r="J288" s="35">
        <v>2506</v>
      </c>
      <c r="K288" s="35">
        <v>0</v>
      </c>
      <c r="L288" s="35">
        <v>893</v>
      </c>
      <c r="M288" s="35">
        <v>16714</v>
      </c>
      <c r="N288" s="24"/>
      <c r="O288" s="34">
        <v>0</v>
      </c>
      <c r="P288" s="34">
        <v>0</v>
      </c>
      <c r="Q288" s="36">
        <v>0.09</v>
      </c>
      <c r="R288" s="36">
        <v>3.7994013141262169E-2</v>
      </c>
      <c r="S288" s="37">
        <f t="shared" si="4"/>
        <v>0</v>
      </c>
      <c r="T288" s="24"/>
      <c r="U288" s="38">
        <v>31642</v>
      </c>
      <c r="V288" s="38">
        <v>0</v>
      </c>
      <c r="W288" s="38">
        <v>0</v>
      </c>
      <c r="X288" s="38">
        <v>1786</v>
      </c>
      <c r="Y288" s="38">
        <v>33428</v>
      </c>
      <c r="Z288" s="24"/>
      <c r="AA288" s="39"/>
    </row>
    <row r="289" spans="1:27" x14ac:dyDescent="0.25">
      <c r="A289" s="31">
        <v>446</v>
      </c>
      <c r="B289" s="32">
        <v>446099350</v>
      </c>
      <c r="C289" s="33" t="s">
        <v>185</v>
      </c>
      <c r="D289" s="31">
        <v>99</v>
      </c>
      <c r="E289" s="33" t="s">
        <v>186</v>
      </c>
      <c r="F289" s="31">
        <v>350</v>
      </c>
      <c r="G289" s="33" t="s">
        <v>197</v>
      </c>
      <c r="H289" s="34">
        <v>6</v>
      </c>
      <c r="I289" s="35">
        <v>11923</v>
      </c>
      <c r="J289" s="35">
        <v>6989</v>
      </c>
      <c r="K289" s="35">
        <v>0</v>
      </c>
      <c r="L289" s="35">
        <v>893</v>
      </c>
      <c r="M289" s="35">
        <v>19805</v>
      </c>
      <c r="N289" s="24"/>
      <c r="O289" s="34">
        <v>0</v>
      </c>
      <c r="P289" s="34">
        <v>0</v>
      </c>
      <c r="Q289" s="36">
        <v>0.09</v>
      </c>
      <c r="R289" s="36">
        <v>2.8569197387249581E-2</v>
      </c>
      <c r="S289" s="37">
        <f t="shared" si="4"/>
        <v>0</v>
      </c>
      <c r="T289" s="24"/>
      <c r="U289" s="38">
        <v>113472</v>
      </c>
      <c r="V289" s="38">
        <v>0</v>
      </c>
      <c r="W289" s="38">
        <v>0</v>
      </c>
      <c r="X289" s="38">
        <v>5358</v>
      </c>
      <c r="Y289" s="38">
        <v>118830</v>
      </c>
      <c r="Z289" s="24"/>
      <c r="AA289" s="39"/>
    </row>
    <row r="290" spans="1:27" x14ac:dyDescent="0.25">
      <c r="A290" s="31">
        <v>446</v>
      </c>
      <c r="B290" s="32">
        <v>446099625</v>
      </c>
      <c r="C290" s="33" t="s">
        <v>185</v>
      </c>
      <c r="D290" s="31">
        <v>99</v>
      </c>
      <c r="E290" s="33" t="s">
        <v>186</v>
      </c>
      <c r="F290" s="31">
        <v>625</v>
      </c>
      <c r="G290" s="33" t="s">
        <v>49</v>
      </c>
      <c r="H290" s="34">
        <v>9</v>
      </c>
      <c r="I290" s="35">
        <v>11471</v>
      </c>
      <c r="J290" s="35">
        <v>2166</v>
      </c>
      <c r="K290" s="35">
        <v>0</v>
      </c>
      <c r="L290" s="35">
        <v>893</v>
      </c>
      <c r="M290" s="35">
        <v>14530</v>
      </c>
      <c r="N290" s="24"/>
      <c r="O290" s="34">
        <v>0</v>
      </c>
      <c r="P290" s="34">
        <v>0</v>
      </c>
      <c r="Q290" s="36">
        <v>0.09</v>
      </c>
      <c r="R290" s="36">
        <v>2.7912014372742976E-3</v>
      </c>
      <c r="S290" s="37">
        <f t="shared" si="4"/>
        <v>0</v>
      </c>
      <c r="T290" s="24"/>
      <c r="U290" s="38">
        <v>122733</v>
      </c>
      <c r="V290" s="38">
        <v>0</v>
      </c>
      <c r="W290" s="38">
        <v>0</v>
      </c>
      <c r="X290" s="38">
        <v>8037</v>
      </c>
      <c r="Y290" s="38">
        <v>130770</v>
      </c>
      <c r="Z290" s="24"/>
      <c r="AA290" s="39"/>
    </row>
    <row r="291" spans="1:27" x14ac:dyDescent="0.25">
      <c r="A291" s="31">
        <v>446</v>
      </c>
      <c r="B291" s="32">
        <v>446099650</v>
      </c>
      <c r="C291" s="33" t="s">
        <v>185</v>
      </c>
      <c r="D291" s="31">
        <v>99</v>
      </c>
      <c r="E291" s="33" t="s">
        <v>186</v>
      </c>
      <c r="F291" s="31">
        <v>650</v>
      </c>
      <c r="G291" s="33" t="s">
        <v>199</v>
      </c>
      <c r="H291" s="34">
        <v>1</v>
      </c>
      <c r="I291" s="35">
        <v>13315</v>
      </c>
      <c r="J291" s="35">
        <v>3760</v>
      </c>
      <c r="K291" s="35">
        <v>0</v>
      </c>
      <c r="L291" s="35">
        <v>893</v>
      </c>
      <c r="M291" s="35">
        <v>17968</v>
      </c>
      <c r="N291" s="24"/>
      <c r="O291" s="34">
        <v>0</v>
      </c>
      <c r="P291" s="34">
        <v>0</v>
      </c>
      <c r="Q291" s="36">
        <v>0.09</v>
      </c>
      <c r="R291" s="36">
        <v>7.9831212657927508E-4</v>
      </c>
      <c r="S291" s="37">
        <f t="shared" si="4"/>
        <v>0</v>
      </c>
      <c r="T291" s="24"/>
      <c r="U291" s="38">
        <v>17075</v>
      </c>
      <c r="V291" s="38">
        <v>0</v>
      </c>
      <c r="W291" s="38">
        <v>0</v>
      </c>
      <c r="X291" s="38">
        <v>893</v>
      </c>
      <c r="Y291" s="38">
        <v>17968</v>
      </c>
      <c r="Z291" s="24"/>
      <c r="AA291" s="39"/>
    </row>
    <row r="292" spans="1:27" x14ac:dyDescent="0.25">
      <c r="A292" s="31">
        <v>446</v>
      </c>
      <c r="B292" s="32">
        <v>446099690</v>
      </c>
      <c r="C292" s="33" t="s">
        <v>185</v>
      </c>
      <c r="D292" s="31">
        <v>99</v>
      </c>
      <c r="E292" s="33" t="s">
        <v>186</v>
      </c>
      <c r="F292" s="31">
        <v>690</v>
      </c>
      <c r="G292" s="33" t="s">
        <v>200</v>
      </c>
      <c r="H292" s="34">
        <v>7</v>
      </c>
      <c r="I292" s="35">
        <v>11075</v>
      </c>
      <c r="J292" s="35">
        <v>3219</v>
      </c>
      <c r="K292" s="35">
        <v>0</v>
      </c>
      <c r="L292" s="35">
        <v>893</v>
      </c>
      <c r="M292" s="35">
        <v>15187</v>
      </c>
      <c r="N292" s="24"/>
      <c r="O292" s="34">
        <v>0</v>
      </c>
      <c r="P292" s="34">
        <v>0</v>
      </c>
      <c r="Q292" s="36">
        <v>0.09</v>
      </c>
      <c r="R292" s="36">
        <v>6.6451380099208238E-3</v>
      </c>
      <c r="S292" s="37">
        <f t="shared" si="4"/>
        <v>0</v>
      </c>
      <c r="T292" s="24"/>
      <c r="U292" s="38">
        <v>100058</v>
      </c>
      <c r="V292" s="38">
        <v>0</v>
      </c>
      <c r="W292" s="38">
        <v>0</v>
      </c>
      <c r="X292" s="38">
        <v>6251</v>
      </c>
      <c r="Y292" s="38">
        <v>106309</v>
      </c>
      <c r="Z292" s="24"/>
      <c r="AA292" s="39"/>
    </row>
    <row r="293" spans="1:27" x14ac:dyDescent="0.25">
      <c r="A293" s="31">
        <v>447</v>
      </c>
      <c r="B293" s="32">
        <v>447101025</v>
      </c>
      <c r="C293" s="33" t="s">
        <v>201</v>
      </c>
      <c r="D293" s="31">
        <v>101</v>
      </c>
      <c r="E293" s="33" t="s">
        <v>84</v>
      </c>
      <c r="F293" s="31">
        <v>25</v>
      </c>
      <c r="G293" s="33" t="s">
        <v>120</v>
      </c>
      <c r="H293" s="34">
        <v>46</v>
      </c>
      <c r="I293" s="35">
        <v>9960</v>
      </c>
      <c r="J293" s="35">
        <v>3448</v>
      </c>
      <c r="K293" s="35">
        <v>0</v>
      </c>
      <c r="L293" s="35">
        <v>893</v>
      </c>
      <c r="M293" s="35">
        <v>14301</v>
      </c>
      <c r="N293" s="24"/>
      <c r="O293" s="34">
        <v>0</v>
      </c>
      <c r="P293" s="34">
        <v>0</v>
      </c>
      <c r="Q293" s="36">
        <v>0.09</v>
      </c>
      <c r="R293" s="36">
        <v>2.0136455360679973E-2</v>
      </c>
      <c r="S293" s="37">
        <f t="shared" si="4"/>
        <v>0</v>
      </c>
      <c r="T293" s="24"/>
      <c r="U293" s="38">
        <v>616768</v>
      </c>
      <c r="V293" s="38">
        <v>0</v>
      </c>
      <c r="W293" s="38">
        <v>0</v>
      </c>
      <c r="X293" s="38">
        <v>41078</v>
      </c>
      <c r="Y293" s="38">
        <v>657846</v>
      </c>
      <c r="Z293" s="24"/>
      <c r="AA293" s="39"/>
    </row>
    <row r="294" spans="1:27" x14ac:dyDescent="0.25">
      <c r="A294" s="31">
        <v>447</v>
      </c>
      <c r="B294" s="32">
        <v>447101101</v>
      </c>
      <c r="C294" s="33" t="s">
        <v>201</v>
      </c>
      <c r="D294" s="31">
        <v>101</v>
      </c>
      <c r="E294" s="33" t="s">
        <v>84</v>
      </c>
      <c r="F294" s="31">
        <v>101</v>
      </c>
      <c r="G294" s="33" t="s">
        <v>84</v>
      </c>
      <c r="H294" s="34">
        <v>320</v>
      </c>
      <c r="I294" s="35">
        <v>9332</v>
      </c>
      <c r="J294" s="35">
        <v>2131</v>
      </c>
      <c r="K294" s="35">
        <v>0</v>
      </c>
      <c r="L294" s="35">
        <v>893</v>
      </c>
      <c r="M294" s="35">
        <v>12356</v>
      </c>
      <c r="N294" s="24"/>
      <c r="O294" s="34">
        <v>0</v>
      </c>
      <c r="P294" s="34">
        <v>0</v>
      </c>
      <c r="Q294" s="36">
        <v>0.09</v>
      </c>
      <c r="R294" s="36">
        <v>5.0737786231695677E-2</v>
      </c>
      <c r="S294" s="37">
        <f t="shared" si="4"/>
        <v>0</v>
      </c>
      <c r="T294" s="24"/>
      <c r="U294" s="38">
        <v>3668160</v>
      </c>
      <c r="V294" s="38">
        <v>0</v>
      </c>
      <c r="W294" s="38">
        <v>0</v>
      </c>
      <c r="X294" s="38">
        <v>285760</v>
      </c>
      <c r="Y294" s="38">
        <v>3953920</v>
      </c>
      <c r="Z294" s="24"/>
      <c r="AA294" s="39"/>
    </row>
    <row r="295" spans="1:27" x14ac:dyDescent="0.25">
      <c r="A295" s="31">
        <v>447</v>
      </c>
      <c r="B295" s="32">
        <v>447101138</v>
      </c>
      <c r="C295" s="33" t="s">
        <v>201</v>
      </c>
      <c r="D295" s="31">
        <v>101</v>
      </c>
      <c r="E295" s="33" t="s">
        <v>84</v>
      </c>
      <c r="F295" s="31">
        <v>138</v>
      </c>
      <c r="G295" s="33" t="s">
        <v>202</v>
      </c>
      <c r="H295" s="34">
        <v>4</v>
      </c>
      <c r="I295" s="35">
        <v>9041</v>
      </c>
      <c r="J295" s="35">
        <v>3944</v>
      </c>
      <c r="K295" s="35">
        <v>0</v>
      </c>
      <c r="L295" s="35">
        <v>893</v>
      </c>
      <c r="M295" s="35">
        <v>13878</v>
      </c>
      <c r="N295" s="24"/>
      <c r="O295" s="34">
        <v>0</v>
      </c>
      <c r="P295" s="34">
        <v>0</v>
      </c>
      <c r="Q295" s="36">
        <v>0.09</v>
      </c>
      <c r="R295" s="36">
        <v>3.5569935162285743E-3</v>
      </c>
      <c r="S295" s="37">
        <f t="shared" si="4"/>
        <v>0</v>
      </c>
      <c r="T295" s="24"/>
      <c r="U295" s="38">
        <v>51940</v>
      </c>
      <c r="V295" s="38">
        <v>0</v>
      </c>
      <c r="W295" s="38">
        <v>0</v>
      </c>
      <c r="X295" s="38">
        <v>3572</v>
      </c>
      <c r="Y295" s="38">
        <v>55512</v>
      </c>
      <c r="Z295" s="24"/>
      <c r="AA295" s="39"/>
    </row>
    <row r="296" spans="1:27" x14ac:dyDescent="0.25">
      <c r="A296" s="31">
        <v>447</v>
      </c>
      <c r="B296" s="32">
        <v>447101177</v>
      </c>
      <c r="C296" s="33" t="s">
        <v>201</v>
      </c>
      <c r="D296" s="31">
        <v>101</v>
      </c>
      <c r="E296" s="33" t="s">
        <v>84</v>
      </c>
      <c r="F296" s="31">
        <v>177</v>
      </c>
      <c r="G296" s="33" t="s">
        <v>127</v>
      </c>
      <c r="H296" s="34">
        <v>9</v>
      </c>
      <c r="I296" s="35">
        <v>9480</v>
      </c>
      <c r="J296" s="35">
        <v>3486</v>
      </c>
      <c r="K296" s="35">
        <v>0</v>
      </c>
      <c r="L296" s="35">
        <v>893</v>
      </c>
      <c r="M296" s="35">
        <v>13859</v>
      </c>
      <c r="N296" s="24"/>
      <c r="O296" s="34">
        <v>0</v>
      </c>
      <c r="P296" s="34">
        <v>0</v>
      </c>
      <c r="Q296" s="36">
        <v>0.09</v>
      </c>
      <c r="R296" s="36">
        <v>6.94348169721987E-3</v>
      </c>
      <c r="S296" s="37">
        <f t="shared" si="4"/>
        <v>0</v>
      </c>
      <c r="T296" s="24"/>
      <c r="U296" s="38">
        <v>116694</v>
      </c>
      <c r="V296" s="38">
        <v>0</v>
      </c>
      <c r="W296" s="38">
        <v>0</v>
      </c>
      <c r="X296" s="38">
        <v>8037</v>
      </c>
      <c r="Y296" s="38">
        <v>124731</v>
      </c>
      <c r="Z296" s="24"/>
      <c r="AA296" s="39"/>
    </row>
    <row r="297" spans="1:27" x14ac:dyDescent="0.25">
      <c r="A297" s="31">
        <v>447</v>
      </c>
      <c r="B297" s="32">
        <v>447101185</v>
      </c>
      <c r="C297" s="33" t="s">
        <v>201</v>
      </c>
      <c r="D297" s="31">
        <v>101</v>
      </c>
      <c r="E297" s="33" t="s">
        <v>84</v>
      </c>
      <c r="F297" s="31">
        <v>185</v>
      </c>
      <c r="G297" s="33" t="s">
        <v>88</v>
      </c>
      <c r="H297" s="34">
        <v>25</v>
      </c>
      <c r="I297" s="35">
        <v>10114</v>
      </c>
      <c r="J297" s="35">
        <v>1895</v>
      </c>
      <c r="K297" s="35">
        <v>0</v>
      </c>
      <c r="L297" s="35">
        <v>893</v>
      </c>
      <c r="M297" s="35">
        <v>12902</v>
      </c>
      <c r="N297" s="24"/>
      <c r="O297" s="34">
        <v>0</v>
      </c>
      <c r="P297" s="34">
        <v>0</v>
      </c>
      <c r="Q297" s="36">
        <v>0.09</v>
      </c>
      <c r="R297" s="36">
        <v>5.394323613287331E-3</v>
      </c>
      <c r="S297" s="37">
        <f t="shared" si="4"/>
        <v>0</v>
      </c>
      <c r="T297" s="24"/>
      <c r="U297" s="38">
        <v>300225</v>
      </c>
      <c r="V297" s="38">
        <v>0</v>
      </c>
      <c r="W297" s="38">
        <v>0</v>
      </c>
      <c r="X297" s="38">
        <v>22325</v>
      </c>
      <c r="Y297" s="38">
        <v>322550</v>
      </c>
      <c r="Z297" s="24"/>
      <c r="AA297" s="39"/>
    </row>
    <row r="298" spans="1:27" x14ac:dyDescent="0.25">
      <c r="A298" s="31">
        <v>447</v>
      </c>
      <c r="B298" s="32">
        <v>447101187</v>
      </c>
      <c r="C298" s="33" t="s">
        <v>201</v>
      </c>
      <c r="D298" s="31">
        <v>101</v>
      </c>
      <c r="E298" s="33" t="s">
        <v>84</v>
      </c>
      <c r="F298" s="31">
        <v>187</v>
      </c>
      <c r="G298" s="33" t="s">
        <v>89</v>
      </c>
      <c r="H298" s="34">
        <v>4</v>
      </c>
      <c r="I298" s="35">
        <v>9853</v>
      </c>
      <c r="J298" s="35">
        <v>4688</v>
      </c>
      <c r="K298" s="35">
        <v>0</v>
      </c>
      <c r="L298" s="35">
        <v>893</v>
      </c>
      <c r="M298" s="35">
        <v>15434</v>
      </c>
      <c r="N298" s="24"/>
      <c r="O298" s="34">
        <v>0</v>
      </c>
      <c r="P298" s="34">
        <v>0</v>
      </c>
      <c r="Q298" s="36">
        <v>0.09</v>
      </c>
      <c r="R298" s="36">
        <v>3.9712119067263924E-3</v>
      </c>
      <c r="S298" s="37">
        <f t="shared" si="4"/>
        <v>0</v>
      </c>
      <c r="T298" s="24"/>
      <c r="U298" s="38">
        <v>58164</v>
      </c>
      <c r="V298" s="38">
        <v>0</v>
      </c>
      <c r="W298" s="38">
        <v>0</v>
      </c>
      <c r="X298" s="38">
        <v>3572</v>
      </c>
      <c r="Y298" s="38">
        <v>61736</v>
      </c>
      <c r="Z298" s="24"/>
      <c r="AA298" s="39"/>
    </row>
    <row r="299" spans="1:27" x14ac:dyDescent="0.25">
      <c r="A299" s="31">
        <v>447</v>
      </c>
      <c r="B299" s="32">
        <v>447101212</v>
      </c>
      <c r="C299" s="33" t="s">
        <v>201</v>
      </c>
      <c r="D299" s="31">
        <v>101</v>
      </c>
      <c r="E299" s="33" t="s">
        <v>84</v>
      </c>
      <c r="F299" s="31">
        <v>212</v>
      </c>
      <c r="G299" s="33" t="s">
        <v>41</v>
      </c>
      <c r="H299" s="34">
        <v>1</v>
      </c>
      <c r="I299" s="35">
        <v>9131</v>
      </c>
      <c r="J299" s="35">
        <v>1511</v>
      </c>
      <c r="K299" s="35">
        <v>0</v>
      </c>
      <c r="L299" s="35">
        <v>893</v>
      </c>
      <c r="M299" s="35">
        <v>11535</v>
      </c>
      <c r="N299" s="24"/>
      <c r="O299" s="34">
        <v>0</v>
      </c>
      <c r="P299" s="34">
        <v>0</v>
      </c>
      <c r="Q299" s="36">
        <v>0.09</v>
      </c>
      <c r="R299" s="36">
        <v>3.7285674335451796E-2</v>
      </c>
      <c r="S299" s="37">
        <f t="shared" si="4"/>
        <v>0</v>
      </c>
      <c r="T299" s="24"/>
      <c r="U299" s="38">
        <v>10642</v>
      </c>
      <c r="V299" s="38">
        <v>0</v>
      </c>
      <c r="W299" s="38">
        <v>0</v>
      </c>
      <c r="X299" s="38">
        <v>893</v>
      </c>
      <c r="Y299" s="38">
        <v>11535</v>
      </c>
      <c r="Z299" s="24"/>
      <c r="AA299" s="39"/>
    </row>
    <row r="300" spans="1:27" x14ac:dyDescent="0.25">
      <c r="A300" s="31">
        <v>447</v>
      </c>
      <c r="B300" s="32">
        <v>447101214</v>
      </c>
      <c r="C300" s="33" t="s">
        <v>201</v>
      </c>
      <c r="D300" s="31">
        <v>101</v>
      </c>
      <c r="E300" s="33" t="s">
        <v>84</v>
      </c>
      <c r="F300" s="31">
        <v>214</v>
      </c>
      <c r="G300" s="33" t="s">
        <v>203</v>
      </c>
      <c r="H300" s="34">
        <v>1</v>
      </c>
      <c r="I300" s="35">
        <v>8773</v>
      </c>
      <c r="J300" s="35">
        <v>1613</v>
      </c>
      <c r="K300" s="35">
        <v>0</v>
      </c>
      <c r="L300" s="35">
        <v>893</v>
      </c>
      <c r="M300" s="35">
        <v>11279</v>
      </c>
      <c r="N300" s="24"/>
      <c r="O300" s="34">
        <v>0</v>
      </c>
      <c r="P300" s="34">
        <v>0</v>
      </c>
      <c r="Q300" s="36">
        <v>0.09</v>
      </c>
      <c r="R300" s="36">
        <v>1.5904906687692496E-3</v>
      </c>
      <c r="S300" s="37">
        <f t="shared" si="4"/>
        <v>0</v>
      </c>
      <c r="T300" s="24"/>
      <c r="U300" s="38">
        <v>10386</v>
      </c>
      <c r="V300" s="38">
        <v>0</v>
      </c>
      <c r="W300" s="38">
        <v>0</v>
      </c>
      <c r="X300" s="38">
        <v>893</v>
      </c>
      <c r="Y300" s="38">
        <v>11279</v>
      </c>
      <c r="Z300" s="24"/>
      <c r="AA300" s="39"/>
    </row>
    <row r="301" spans="1:27" x14ac:dyDescent="0.25">
      <c r="A301" s="31">
        <v>447</v>
      </c>
      <c r="B301" s="32">
        <v>447101238</v>
      </c>
      <c r="C301" s="33" t="s">
        <v>201</v>
      </c>
      <c r="D301" s="31">
        <v>101</v>
      </c>
      <c r="E301" s="33" t="s">
        <v>84</v>
      </c>
      <c r="F301" s="31">
        <v>238</v>
      </c>
      <c r="G301" s="33" t="s">
        <v>194</v>
      </c>
      <c r="H301" s="34">
        <v>7</v>
      </c>
      <c r="I301" s="35">
        <v>9710</v>
      </c>
      <c r="J301" s="35">
        <v>6032</v>
      </c>
      <c r="K301" s="35">
        <v>0</v>
      </c>
      <c r="L301" s="35">
        <v>893</v>
      </c>
      <c r="M301" s="35">
        <v>16635</v>
      </c>
      <c r="N301" s="24"/>
      <c r="O301" s="34">
        <v>0</v>
      </c>
      <c r="P301" s="34">
        <v>0</v>
      </c>
      <c r="Q301" s="36">
        <v>0.09</v>
      </c>
      <c r="R301" s="36">
        <v>4.5950465390269396E-2</v>
      </c>
      <c r="S301" s="37">
        <f t="shared" si="4"/>
        <v>0</v>
      </c>
      <c r="T301" s="24"/>
      <c r="U301" s="38">
        <v>110194</v>
      </c>
      <c r="V301" s="38">
        <v>0</v>
      </c>
      <c r="W301" s="38">
        <v>0</v>
      </c>
      <c r="X301" s="38">
        <v>6251</v>
      </c>
      <c r="Y301" s="38">
        <v>116445</v>
      </c>
      <c r="Z301" s="24"/>
      <c r="AA301" s="39"/>
    </row>
    <row r="302" spans="1:27" x14ac:dyDescent="0.25">
      <c r="A302" s="31">
        <v>447</v>
      </c>
      <c r="B302" s="32">
        <v>447101307</v>
      </c>
      <c r="C302" s="33" t="s">
        <v>201</v>
      </c>
      <c r="D302" s="31">
        <v>101</v>
      </c>
      <c r="E302" s="33" t="s">
        <v>84</v>
      </c>
      <c r="F302" s="31">
        <v>307</v>
      </c>
      <c r="G302" s="33" t="s">
        <v>76</v>
      </c>
      <c r="H302" s="34">
        <v>4</v>
      </c>
      <c r="I302" s="35">
        <v>9429</v>
      </c>
      <c r="J302" s="35">
        <v>3612</v>
      </c>
      <c r="K302" s="35">
        <v>0</v>
      </c>
      <c r="L302" s="35">
        <v>893</v>
      </c>
      <c r="M302" s="35">
        <v>13934</v>
      </c>
      <c r="N302" s="24"/>
      <c r="O302" s="34">
        <v>0</v>
      </c>
      <c r="P302" s="34">
        <v>0</v>
      </c>
      <c r="Q302" s="36">
        <v>0.09</v>
      </c>
      <c r="R302" s="36">
        <v>1.0355085778056217E-2</v>
      </c>
      <c r="S302" s="37">
        <f t="shared" si="4"/>
        <v>0</v>
      </c>
      <c r="T302" s="24"/>
      <c r="U302" s="38">
        <v>52164</v>
      </c>
      <c r="V302" s="38">
        <v>0</v>
      </c>
      <c r="W302" s="38">
        <v>0</v>
      </c>
      <c r="X302" s="38">
        <v>3572</v>
      </c>
      <c r="Y302" s="38">
        <v>55736</v>
      </c>
      <c r="Z302" s="24"/>
      <c r="AA302" s="39"/>
    </row>
    <row r="303" spans="1:27" x14ac:dyDescent="0.25">
      <c r="A303" s="31">
        <v>447</v>
      </c>
      <c r="B303" s="32">
        <v>447101350</v>
      </c>
      <c r="C303" s="33" t="s">
        <v>201</v>
      </c>
      <c r="D303" s="31">
        <v>101</v>
      </c>
      <c r="E303" s="33" t="s">
        <v>84</v>
      </c>
      <c r="F303" s="31">
        <v>350</v>
      </c>
      <c r="G303" s="33" t="s">
        <v>197</v>
      </c>
      <c r="H303" s="34">
        <v>17</v>
      </c>
      <c r="I303" s="35">
        <v>9300</v>
      </c>
      <c r="J303" s="35">
        <v>5451</v>
      </c>
      <c r="K303" s="35">
        <v>0</v>
      </c>
      <c r="L303" s="35">
        <v>893</v>
      </c>
      <c r="M303" s="35">
        <v>15644</v>
      </c>
      <c r="N303" s="24"/>
      <c r="O303" s="34">
        <v>0</v>
      </c>
      <c r="P303" s="34">
        <v>0</v>
      </c>
      <c r="Q303" s="36">
        <v>0.09</v>
      </c>
      <c r="R303" s="36">
        <v>2.8569197387249581E-2</v>
      </c>
      <c r="S303" s="37">
        <f t="shared" si="4"/>
        <v>0</v>
      </c>
      <c r="T303" s="24"/>
      <c r="U303" s="38">
        <v>250767</v>
      </c>
      <c r="V303" s="38">
        <v>0</v>
      </c>
      <c r="W303" s="38">
        <v>0</v>
      </c>
      <c r="X303" s="38">
        <v>15181</v>
      </c>
      <c r="Y303" s="38">
        <v>265948</v>
      </c>
      <c r="Z303" s="24"/>
      <c r="AA303" s="39"/>
    </row>
    <row r="304" spans="1:27" x14ac:dyDescent="0.25">
      <c r="A304" s="31">
        <v>447</v>
      </c>
      <c r="B304" s="32">
        <v>447101622</v>
      </c>
      <c r="C304" s="33" t="s">
        <v>201</v>
      </c>
      <c r="D304" s="31">
        <v>101</v>
      </c>
      <c r="E304" s="33" t="s">
        <v>84</v>
      </c>
      <c r="F304" s="31">
        <v>622</v>
      </c>
      <c r="G304" s="33" t="s">
        <v>204</v>
      </c>
      <c r="H304" s="34">
        <v>5</v>
      </c>
      <c r="I304" s="35">
        <v>9107</v>
      </c>
      <c r="J304" s="35">
        <v>1693</v>
      </c>
      <c r="K304" s="35">
        <v>0</v>
      </c>
      <c r="L304" s="35">
        <v>893</v>
      </c>
      <c r="M304" s="35">
        <v>11693</v>
      </c>
      <c r="N304" s="24"/>
      <c r="O304" s="34">
        <v>0</v>
      </c>
      <c r="P304" s="34">
        <v>0</v>
      </c>
      <c r="Q304" s="36">
        <v>0.09</v>
      </c>
      <c r="R304" s="36">
        <v>2.5052573103018609E-3</v>
      </c>
      <c r="S304" s="37">
        <f t="shared" si="4"/>
        <v>0</v>
      </c>
      <c r="T304" s="24"/>
      <c r="U304" s="38">
        <v>54000</v>
      </c>
      <c r="V304" s="38">
        <v>0</v>
      </c>
      <c r="W304" s="38">
        <v>0</v>
      </c>
      <c r="X304" s="38">
        <v>4465</v>
      </c>
      <c r="Y304" s="38">
        <v>58465</v>
      </c>
      <c r="Z304" s="24"/>
      <c r="AA304" s="39"/>
    </row>
    <row r="305" spans="1:27" x14ac:dyDescent="0.25">
      <c r="A305" s="31">
        <v>447</v>
      </c>
      <c r="B305" s="32">
        <v>447101690</v>
      </c>
      <c r="C305" s="33" t="s">
        <v>201</v>
      </c>
      <c r="D305" s="31">
        <v>101</v>
      </c>
      <c r="E305" s="33" t="s">
        <v>84</v>
      </c>
      <c r="F305" s="31">
        <v>690</v>
      </c>
      <c r="G305" s="33" t="s">
        <v>200</v>
      </c>
      <c r="H305" s="34">
        <v>8</v>
      </c>
      <c r="I305" s="35">
        <v>9562</v>
      </c>
      <c r="J305" s="35">
        <v>2780</v>
      </c>
      <c r="K305" s="35">
        <v>0</v>
      </c>
      <c r="L305" s="35">
        <v>893</v>
      </c>
      <c r="M305" s="35">
        <v>13235</v>
      </c>
      <c r="N305" s="24"/>
      <c r="O305" s="34">
        <v>0</v>
      </c>
      <c r="P305" s="34">
        <v>0</v>
      </c>
      <c r="Q305" s="36">
        <v>0.09</v>
      </c>
      <c r="R305" s="36">
        <v>6.6451380099208238E-3</v>
      </c>
      <c r="S305" s="37">
        <f t="shared" si="4"/>
        <v>0</v>
      </c>
      <c r="T305" s="24"/>
      <c r="U305" s="38">
        <v>98736</v>
      </c>
      <c r="V305" s="38">
        <v>0</v>
      </c>
      <c r="W305" s="38">
        <v>0</v>
      </c>
      <c r="X305" s="38">
        <v>7144</v>
      </c>
      <c r="Y305" s="38">
        <v>105880</v>
      </c>
      <c r="Z305" s="24"/>
      <c r="AA305" s="39"/>
    </row>
    <row r="306" spans="1:27" x14ac:dyDescent="0.25">
      <c r="A306" s="31">
        <v>449</v>
      </c>
      <c r="B306" s="32">
        <v>449035035</v>
      </c>
      <c r="C306" s="33" t="s">
        <v>205</v>
      </c>
      <c r="D306" s="31">
        <v>35</v>
      </c>
      <c r="E306" s="33" t="s">
        <v>22</v>
      </c>
      <c r="F306" s="31">
        <v>35</v>
      </c>
      <c r="G306" s="33" t="s">
        <v>22</v>
      </c>
      <c r="H306" s="34">
        <v>680</v>
      </c>
      <c r="I306" s="35">
        <v>11362</v>
      </c>
      <c r="J306" s="35">
        <v>3989</v>
      </c>
      <c r="K306" s="35">
        <v>0</v>
      </c>
      <c r="L306" s="35">
        <v>893</v>
      </c>
      <c r="M306" s="35">
        <v>16244</v>
      </c>
      <c r="N306" s="24"/>
      <c r="O306" s="34">
        <v>0</v>
      </c>
      <c r="P306" s="34">
        <v>0</v>
      </c>
      <c r="Q306" s="36">
        <v>0.18</v>
      </c>
      <c r="R306" s="36">
        <v>0.1582084907439498</v>
      </c>
      <c r="S306" s="37">
        <f t="shared" si="4"/>
        <v>0</v>
      </c>
      <c r="T306" s="24"/>
      <c r="U306" s="38">
        <v>10438680</v>
      </c>
      <c r="V306" s="38">
        <v>0</v>
      </c>
      <c r="W306" s="38">
        <v>0</v>
      </c>
      <c r="X306" s="38">
        <v>607240</v>
      </c>
      <c r="Y306" s="38">
        <v>11045920</v>
      </c>
      <c r="Z306" s="24"/>
      <c r="AA306" s="39"/>
    </row>
    <row r="307" spans="1:27" x14ac:dyDescent="0.25">
      <c r="A307" s="31">
        <v>449</v>
      </c>
      <c r="B307" s="32">
        <v>449035243</v>
      </c>
      <c r="C307" s="33" t="s">
        <v>205</v>
      </c>
      <c r="D307" s="31">
        <v>35</v>
      </c>
      <c r="E307" s="33" t="s">
        <v>22</v>
      </c>
      <c r="F307" s="31">
        <v>243</v>
      </c>
      <c r="G307" s="33" t="s">
        <v>74</v>
      </c>
      <c r="H307" s="34">
        <v>6</v>
      </c>
      <c r="I307" s="35">
        <v>13477</v>
      </c>
      <c r="J307" s="35">
        <v>3181</v>
      </c>
      <c r="K307" s="35">
        <v>0</v>
      </c>
      <c r="L307" s="35">
        <v>893</v>
      </c>
      <c r="M307" s="35">
        <v>17551</v>
      </c>
      <c r="N307" s="24"/>
      <c r="O307" s="34">
        <v>0</v>
      </c>
      <c r="P307" s="34">
        <v>0</v>
      </c>
      <c r="Q307" s="36">
        <v>0.09</v>
      </c>
      <c r="R307" s="36">
        <v>5.5550847643881752E-3</v>
      </c>
      <c r="S307" s="37">
        <f t="shared" si="4"/>
        <v>0</v>
      </c>
      <c r="T307" s="24"/>
      <c r="U307" s="38">
        <v>99948</v>
      </c>
      <c r="V307" s="38">
        <v>0</v>
      </c>
      <c r="W307" s="38">
        <v>0</v>
      </c>
      <c r="X307" s="38">
        <v>5358</v>
      </c>
      <c r="Y307" s="38">
        <v>105306</v>
      </c>
      <c r="Z307" s="24"/>
      <c r="AA307" s="39"/>
    </row>
    <row r="308" spans="1:27" x14ac:dyDescent="0.25">
      <c r="A308" s="31">
        <v>449</v>
      </c>
      <c r="B308" s="32">
        <v>449035244</v>
      </c>
      <c r="C308" s="33" t="s">
        <v>205</v>
      </c>
      <c r="D308" s="31">
        <v>35</v>
      </c>
      <c r="E308" s="33" t="s">
        <v>22</v>
      </c>
      <c r="F308" s="31">
        <v>244</v>
      </c>
      <c r="G308" s="33" t="s">
        <v>43</v>
      </c>
      <c r="H308" s="34">
        <v>4</v>
      </c>
      <c r="I308" s="35">
        <v>10321</v>
      </c>
      <c r="J308" s="35">
        <v>4179</v>
      </c>
      <c r="K308" s="35">
        <v>0</v>
      </c>
      <c r="L308" s="35">
        <v>893</v>
      </c>
      <c r="M308" s="35">
        <v>15393</v>
      </c>
      <c r="N308" s="24"/>
      <c r="O308" s="34">
        <v>0</v>
      </c>
      <c r="P308" s="34">
        <v>0</v>
      </c>
      <c r="Q308" s="36">
        <v>0.18</v>
      </c>
      <c r="R308" s="36">
        <v>0.10491002846208129</v>
      </c>
      <c r="S308" s="37">
        <f t="shared" si="4"/>
        <v>0</v>
      </c>
      <c r="T308" s="24"/>
      <c r="U308" s="38">
        <v>58000</v>
      </c>
      <c r="V308" s="38">
        <v>0</v>
      </c>
      <c r="W308" s="38">
        <v>0</v>
      </c>
      <c r="X308" s="38">
        <v>3572</v>
      </c>
      <c r="Y308" s="38">
        <v>61572</v>
      </c>
      <c r="Z308" s="24"/>
      <c r="AA308" s="39"/>
    </row>
    <row r="309" spans="1:27" x14ac:dyDescent="0.25">
      <c r="A309" s="31">
        <v>449</v>
      </c>
      <c r="B309" s="32">
        <v>449035285</v>
      </c>
      <c r="C309" s="33" t="s">
        <v>205</v>
      </c>
      <c r="D309" s="31">
        <v>35</v>
      </c>
      <c r="E309" s="33" t="s">
        <v>22</v>
      </c>
      <c r="F309" s="31">
        <v>285</v>
      </c>
      <c r="G309" s="33" t="s">
        <v>44</v>
      </c>
      <c r="H309" s="34">
        <v>6</v>
      </c>
      <c r="I309" s="35">
        <v>9862</v>
      </c>
      <c r="J309" s="35">
        <v>3020</v>
      </c>
      <c r="K309" s="35">
        <v>0</v>
      </c>
      <c r="L309" s="35">
        <v>893</v>
      </c>
      <c r="M309" s="35">
        <v>13775</v>
      </c>
      <c r="N309" s="24"/>
      <c r="O309" s="34">
        <v>0</v>
      </c>
      <c r="P309" s="34">
        <v>0</v>
      </c>
      <c r="Q309" s="36">
        <v>0.09</v>
      </c>
      <c r="R309" s="36">
        <v>4.0935904686526546E-2</v>
      </c>
      <c r="S309" s="37">
        <f t="shared" si="4"/>
        <v>0</v>
      </c>
      <c r="T309" s="24"/>
      <c r="U309" s="38">
        <v>77292</v>
      </c>
      <c r="V309" s="38">
        <v>0</v>
      </c>
      <c r="W309" s="38">
        <v>0</v>
      </c>
      <c r="X309" s="38">
        <v>5358</v>
      </c>
      <c r="Y309" s="38">
        <v>82650</v>
      </c>
      <c r="Z309" s="24"/>
      <c r="AA309" s="39"/>
    </row>
    <row r="310" spans="1:27" x14ac:dyDescent="0.25">
      <c r="A310" s="31">
        <v>449</v>
      </c>
      <c r="B310" s="32">
        <v>449035336</v>
      </c>
      <c r="C310" s="33" t="s">
        <v>205</v>
      </c>
      <c r="D310" s="31">
        <v>35</v>
      </c>
      <c r="E310" s="33" t="s">
        <v>22</v>
      </c>
      <c r="F310" s="31">
        <v>336</v>
      </c>
      <c r="G310" s="33" t="s">
        <v>48</v>
      </c>
      <c r="H310" s="34">
        <v>1</v>
      </c>
      <c r="I310" s="35">
        <v>15045</v>
      </c>
      <c r="J310" s="35">
        <v>2831</v>
      </c>
      <c r="K310" s="35">
        <v>0</v>
      </c>
      <c r="L310" s="35">
        <v>893</v>
      </c>
      <c r="M310" s="35">
        <v>18769</v>
      </c>
      <c r="N310" s="24"/>
      <c r="O310" s="34">
        <v>0</v>
      </c>
      <c r="P310" s="34">
        <v>0</v>
      </c>
      <c r="Q310" s="36">
        <v>0.09</v>
      </c>
      <c r="R310" s="36">
        <v>3.7994013141262169E-2</v>
      </c>
      <c r="S310" s="37">
        <f t="shared" si="4"/>
        <v>0</v>
      </c>
      <c r="T310" s="24"/>
      <c r="U310" s="38">
        <v>17876</v>
      </c>
      <c r="V310" s="38">
        <v>0</v>
      </c>
      <c r="W310" s="38">
        <v>0</v>
      </c>
      <c r="X310" s="38">
        <v>893</v>
      </c>
      <c r="Y310" s="38">
        <v>18769</v>
      </c>
      <c r="Z310" s="24"/>
      <c r="AA310" s="39"/>
    </row>
    <row r="311" spans="1:27" x14ac:dyDescent="0.25">
      <c r="A311" s="31">
        <v>450</v>
      </c>
      <c r="B311" s="32">
        <v>450086008</v>
      </c>
      <c r="C311" s="33" t="s">
        <v>206</v>
      </c>
      <c r="D311" s="31">
        <v>86</v>
      </c>
      <c r="E311" s="33" t="s">
        <v>207</v>
      </c>
      <c r="F311" s="31">
        <v>8</v>
      </c>
      <c r="G311" s="33" t="s">
        <v>208</v>
      </c>
      <c r="H311" s="34">
        <v>6</v>
      </c>
      <c r="I311" s="35">
        <v>8640</v>
      </c>
      <c r="J311" s="35">
        <v>8789</v>
      </c>
      <c r="K311" s="35">
        <v>0</v>
      </c>
      <c r="L311" s="35">
        <v>893</v>
      </c>
      <c r="M311" s="35">
        <v>18322</v>
      </c>
      <c r="N311" s="24"/>
      <c r="O311" s="34">
        <v>0</v>
      </c>
      <c r="P311" s="34">
        <v>0</v>
      </c>
      <c r="Q311" s="36">
        <v>0.09</v>
      </c>
      <c r="R311" s="36">
        <v>6.4980909337681247E-2</v>
      </c>
      <c r="S311" s="37">
        <f t="shared" si="4"/>
        <v>0</v>
      </c>
      <c r="T311" s="24"/>
      <c r="U311" s="38">
        <v>104574</v>
      </c>
      <c r="V311" s="38">
        <v>0</v>
      </c>
      <c r="W311" s="38">
        <v>0</v>
      </c>
      <c r="X311" s="38">
        <v>5358</v>
      </c>
      <c r="Y311" s="38">
        <v>109932</v>
      </c>
      <c r="Z311" s="24"/>
      <c r="AA311" s="39"/>
    </row>
    <row r="312" spans="1:27" x14ac:dyDescent="0.25">
      <c r="A312" s="31">
        <v>450</v>
      </c>
      <c r="B312" s="32">
        <v>450086086</v>
      </c>
      <c r="C312" s="33" t="s">
        <v>206</v>
      </c>
      <c r="D312" s="31">
        <v>86</v>
      </c>
      <c r="E312" s="33" t="s">
        <v>207</v>
      </c>
      <c r="F312" s="31">
        <v>86</v>
      </c>
      <c r="G312" s="33" t="s">
        <v>207</v>
      </c>
      <c r="H312" s="34">
        <v>66</v>
      </c>
      <c r="I312" s="35">
        <v>9685</v>
      </c>
      <c r="J312" s="35">
        <v>1500</v>
      </c>
      <c r="K312" s="35">
        <v>0</v>
      </c>
      <c r="L312" s="35">
        <v>893</v>
      </c>
      <c r="M312" s="35">
        <v>12078</v>
      </c>
      <c r="N312" s="24"/>
      <c r="O312" s="34">
        <v>0</v>
      </c>
      <c r="P312" s="34">
        <v>0</v>
      </c>
      <c r="Q312" s="36">
        <v>0.09</v>
      </c>
      <c r="R312" s="36">
        <v>5.746302416698898E-2</v>
      </c>
      <c r="S312" s="37">
        <f t="shared" si="4"/>
        <v>0</v>
      </c>
      <c r="T312" s="24"/>
      <c r="U312" s="38">
        <v>738210</v>
      </c>
      <c r="V312" s="38">
        <v>0</v>
      </c>
      <c r="W312" s="38">
        <v>0</v>
      </c>
      <c r="X312" s="38">
        <v>58938</v>
      </c>
      <c r="Y312" s="38">
        <v>797148</v>
      </c>
      <c r="Z312" s="24"/>
      <c r="AA312" s="39"/>
    </row>
    <row r="313" spans="1:27" x14ac:dyDescent="0.25">
      <c r="A313" s="31">
        <v>450</v>
      </c>
      <c r="B313" s="32">
        <v>450086117</v>
      </c>
      <c r="C313" s="33" t="s">
        <v>206</v>
      </c>
      <c r="D313" s="31">
        <v>86</v>
      </c>
      <c r="E313" s="33" t="s">
        <v>207</v>
      </c>
      <c r="F313" s="31">
        <v>117</v>
      </c>
      <c r="G313" s="33" t="s">
        <v>53</v>
      </c>
      <c r="H313" s="34">
        <v>1</v>
      </c>
      <c r="I313" s="35">
        <v>10570</v>
      </c>
      <c r="J313" s="35">
        <v>4934</v>
      </c>
      <c r="K313" s="35">
        <v>0</v>
      </c>
      <c r="L313" s="35">
        <v>893</v>
      </c>
      <c r="M313" s="35">
        <v>16397</v>
      </c>
      <c r="N313" s="24"/>
      <c r="O313" s="34">
        <v>0</v>
      </c>
      <c r="P313" s="34">
        <v>0</v>
      </c>
      <c r="Q313" s="36">
        <v>0.09</v>
      </c>
      <c r="R313" s="36">
        <v>6.8884271623990911E-2</v>
      </c>
      <c r="S313" s="37">
        <f t="shared" si="4"/>
        <v>0</v>
      </c>
      <c r="T313" s="24"/>
      <c r="U313" s="38">
        <v>15504</v>
      </c>
      <c r="V313" s="38">
        <v>0</v>
      </c>
      <c r="W313" s="38">
        <v>0</v>
      </c>
      <c r="X313" s="38">
        <v>893</v>
      </c>
      <c r="Y313" s="38">
        <v>16397</v>
      </c>
      <c r="Z313" s="24"/>
      <c r="AA313" s="39"/>
    </row>
    <row r="314" spans="1:27" x14ac:dyDescent="0.25">
      <c r="A314" s="31">
        <v>450</v>
      </c>
      <c r="B314" s="32">
        <v>450086127</v>
      </c>
      <c r="C314" s="33" t="s">
        <v>206</v>
      </c>
      <c r="D314" s="31">
        <v>86</v>
      </c>
      <c r="E314" s="33" t="s">
        <v>207</v>
      </c>
      <c r="F314" s="31">
        <v>127</v>
      </c>
      <c r="G314" s="33" t="s">
        <v>209</v>
      </c>
      <c r="H314" s="34">
        <v>7</v>
      </c>
      <c r="I314" s="35">
        <v>9127</v>
      </c>
      <c r="J314" s="35">
        <v>3837</v>
      </c>
      <c r="K314" s="35">
        <v>0</v>
      </c>
      <c r="L314" s="35">
        <v>893</v>
      </c>
      <c r="M314" s="35">
        <v>13857</v>
      </c>
      <c r="N314" s="24"/>
      <c r="O314" s="34">
        <v>0</v>
      </c>
      <c r="P314" s="34">
        <v>0</v>
      </c>
      <c r="Q314" s="36">
        <v>0.09</v>
      </c>
      <c r="R314" s="36">
        <v>2.6620153511212403E-2</v>
      </c>
      <c r="S314" s="37">
        <f t="shared" si="4"/>
        <v>0</v>
      </c>
      <c r="T314" s="24"/>
      <c r="U314" s="38">
        <v>90748</v>
      </c>
      <c r="V314" s="38">
        <v>0</v>
      </c>
      <c r="W314" s="38">
        <v>0</v>
      </c>
      <c r="X314" s="38">
        <v>6251</v>
      </c>
      <c r="Y314" s="38">
        <v>96999</v>
      </c>
      <c r="Z314" s="24"/>
      <c r="AA314" s="39"/>
    </row>
    <row r="315" spans="1:27" x14ac:dyDescent="0.25">
      <c r="A315" s="31">
        <v>450</v>
      </c>
      <c r="B315" s="32">
        <v>450086137</v>
      </c>
      <c r="C315" s="33" t="s">
        <v>206</v>
      </c>
      <c r="D315" s="31">
        <v>86</v>
      </c>
      <c r="E315" s="33" t="s">
        <v>207</v>
      </c>
      <c r="F315" s="31">
        <v>137</v>
      </c>
      <c r="G315" s="33" t="s">
        <v>210</v>
      </c>
      <c r="H315" s="34">
        <v>1</v>
      </c>
      <c r="I315" s="35">
        <v>12390</v>
      </c>
      <c r="J315" s="35">
        <v>228</v>
      </c>
      <c r="K315" s="35">
        <v>0</v>
      </c>
      <c r="L315" s="35">
        <v>893</v>
      </c>
      <c r="M315" s="35">
        <v>13511</v>
      </c>
      <c r="N315" s="24"/>
      <c r="O315" s="34">
        <v>0</v>
      </c>
      <c r="P315" s="34">
        <v>0</v>
      </c>
      <c r="Q315" s="36">
        <v>0.18</v>
      </c>
      <c r="R315" s="36">
        <v>0.13350469953396557</v>
      </c>
      <c r="S315" s="37">
        <f t="shared" si="4"/>
        <v>0</v>
      </c>
      <c r="T315" s="24"/>
      <c r="U315" s="38">
        <v>12618</v>
      </c>
      <c r="V315" s="38">
        <v>0</v>
      </c>
      <c r="W315" s="38">
        <v>0</v>
      </c>
      <c r="X315" s="38">
        <v>893</v>
      </c>
      <c r="Y315" s="38">
        <v>13511</v>
      </c>
      <c r="Z315" s="24"/>
      <c r="AA315" s="39"/>
    </row>
    <row r="316" spans="1:27" x14ac:dyDescent="0.25">
      <c r="A316" s="31">
        <v>450</v>
      </c>
      <c r="B316" s="32">
        <v>450086210</v>
      </c>
      <c r="C316" s="33" t="s">
        <v>206</v>
      </c>
      <c r="D316" s="31">
        <v>86</v>
      </c>
      <c r="E316" s="33" t="s">
        <v>207</v>
      </c>
      <c r="F316" s="31">
        <v>210</v>
      </c>
      <c r="G316" s="33" t="s">
        <v>54</v>
      </c>
      <c r="H316" s="34">
        <v>93</v>
      </c>
      <c r="I316" s="35">
        <v>9270</v>
      </c>
      <c r="J316" s="35">
        <v>3149</v>
      </c>
      <c r="K316" s="35">
        <v>0</v>
      </c>
      <c r="L316" s="35">
        <v>893</v>
      </c>
      <c r="M316" s="35">
        <v>13312</v>
      </c>
      <c r="N316" s="24"/>
      <c r="O316" s="34">
        <v>0</v>
      </c>
      <c r="P316" s="34">
        <v>0</v>
      </c>
      <c r="Q316" s="36">
        <v>0.09</v>
      </c>
      <c r="R316" s="36">
        <v>6.410239842210394E-2</v>
      </c>
      <c r="S316" s="37">
        <f t="shared" si="4"/>
        <v>0</v>
      </c>
      <c r="T316" s="24"/>
      <c r="U316" s="38">
        <v>1154967</v>
      </c>
      <c r="V316" s="38">
        <v>0</v>
      </c>
      <c r="W316" s="38">
        <v>0</v>
      </c>
      <c r="X316" s="38">
        <v>83049</v>
      </c>
      <c r="Y316" s="38">
        <v>1238016</v>
      </c>
      <c r="Z316" s="24"/>
      <c r="AA316" s="39"/>
    </row>
    <row r="317" spans="1:27" x14ac:dyDescent="0.25">
      <c r="A317" s="31">
        <v>450</v>
      </c>
      <c r="B317" s="32">
        <v>450086275</v>
      </c>
      <c r="C317" s="33" t="s">
        <v>206</v>
      </c>
      <c r="D317" s="31">
        <v>86</v>
      </c>
      <c r="E317" s="33" t="s">
        <v>207</v>
      </c>
      <c r="F317" s="31">
        <v>275</v>
      </c>
      <c r="G317" s="33" t="s">
        <v>211</v>
      </c>
      <c r="H317" s="34">
        <v>4</v>
      </c>
      <c r="I317" s="35">
        <v>8749</v>
      </c>
      <c r="J317" s="35">
        <v>1982</v>
      </c>
      <c r="K317" s="35">
        <v>0</v>
      </c>
      <c r="L317" s="35">
        <v>893</v>
      </c>
      <c r="M317" s="35">
        <v>11624</v>
      </c>
      <c r="N317" s="24"/>
      <c r="O317" s="34">
        <v>0</v>
      </c>
      <c r="P317" s="34">
        <v>0</v>
      </c>
      <c r="Q317" s="36">
        <v>0.09</v>
      </c>
      <c r="R317" s="36">
        <v>7.0501721152585869E-3</v>
      </c>
      <c r="S317" s="37">
        <f t="shared" si="4"/>
        <v>0</v>
      </c>
      <c r="T317" s="24"/>
      <c r="U317" s="38">
        <v>42924</v>
      </c>
      <c r="V317" s="38">
        <v>0</v>
      </c>
      <c r="W317" s="38">
        <v>0</v>
      </c>
      <c r="X317" s="38">
        <v>3572</v>
      </c>
      <c r="Y317" s="38">
        <v>46496</v>
      </c>
      <c r="Z317" s="24"/>
      <c r="AA317" s="39"/>
    </row>
    <row r="318" spans="1:27" x14ac:dyDescent="0.25">
      <c r="A318" s="31">
        <v>450</v>
      </c>
      <c r="B318" s="32">
        <v>450086278</v>
      </c>
      <c r="C318" s="33" t="s">
        <v>206</v>
      </c>
      <c r="D318" s="31">
        <v>86</v>
      </c>
      <c r="E318" s="33" t="s">
        <v>207</v>
      </c>
      <c r="F318" s="31">
        <v>278</v>
      </c>
      <c r="G318" s="33" t="s">
        <v>212</v>
      </c>
      <c r="H318" s="34">
        <v>12</v>
      </c>
      <c r="I318" s="35">
        <v>9084</v>
      </c>
      <c r="J318" s="35">
        <v>2617</v>
      </c>
      <c r="K318" s="35">
        <v>0</v>
      </c>
      <c r="L318" s="35">
        <v>893</v>
      </c>
      <c r="M318" s="35">
        <v>12594</v>
      </c>
      <c r="N318" s="24"/>
      <c r="O318" s="34">
        <v>0</v>
      </c>
      <c r="P318" s="34">
        <v>0</v>
      </c>
      <c r="Q318" s="36">
        <v>0.09</v>
      </c>
      <c r="R318" s="36">
        <v>5.5084336961865453E-2</v>
      </c>
      <c r="S318" s="37">
        <f t="shared" si="4"/>
        <v>0</v>
      </c>
      <c r="T318" s="24"/>
      <c r="U318" s="38">
        <v>140412</v>
      </c>
      <c r="V318" s="38">
        <v>0</v>
      </c>
      <c r="W318" s="38">
        <v>0</v>
      </c>
      <c r="X318" s="38">
        <v>10716</v>
      </c>
      <c r="Y318" s="38">
        <v>151128</v>
      </c>
      <c r="Z318" s="24"/>
      <c r="AA318" s="39"/>
    </row>
    <row r="319" spans="1:27" x14ac:dyDescent="0.25">
      <c r="A319" s="31">
        <v>450</v>
      </c>
      <c r="B319" s="32">
        <v>450086327</v>
      </c>
      <c r="C319" s="33" t="s">
        <v>206</v>
      </c>
      <c r="D319" s="31">
        <v>86</v>
      </c>
      <c r="E319" s="33" t="s">
        <v>207</v>
      </c>
      <c r="F319" s="31">
        <v>327</v>
      </c>
      <c r="G319" s="33" t="s">
        <v>213</v>
      </c>
      <c r="H319" s="34">
        <v>2</v>
      </c>
      <c r="I319" s="35">
        <v>8636</v>
      </c>
      <c r="J319" s="35">
        <v>7114</v>
      </c>
      <c r="K319" s="35">
        <v>0</v>
      </c>
      <c r="L319" s="35">
        <v>893</v>
      </c>
      <c r="M319" s="35">
        <v>16643</v>
      </c>
      <c r="N319" s="24"/>
      <c r="O319" s="34">
        <v>0</v>
      </c>
      <c r="P319" s="34">
        <v>0</v>
      </c>
      <c r="Q319" s="36">
        <v>0.09</v>
      </c>
      <c r="R319" s="36">
        <v>2.55245238412189E-2</v>
      </c>
      <c r="S319" s="37">
        <f t="shared" si="4"/>
        <v>0</v>
      </c>
      <c r="T319" s="24"/>
      <c r="U319" s="38">
        <v>31500</v>
      </c>
      <c r="V319" s="38">
        <v>0</v>
      </c>
      <c r="W319" s="38">
        <v>0</v>
      </c>
      <c r="X319" s="38">
        <v>1786</v>
      </c>
      <c r="Y319" s="38">
        <v>33286</v>
      </c>
      <c r="Z319" s="24"/>
      <c r="AA319" s="39"/>
    </row>
    <row r="320" spans="1:27" x14ac:dyDescent="0.25">
      <c r="A320" s="31">
        <v>450</v>
      </c>
      <c r="B320" s="32">
        <v>450086337</v>
      </c>
      <c r="C320" s="33" t="s">
        <v>206</v>
      </c>
      <c r="D320" s="31">
        <v>86</v>
      </c>
      <c r="E320" s="33" t="s">
        <v>207</v>
      </c>
      <c r="F320" s="31">
        <v>337</v>
      </c>
      <c r="G320" s="33" t="s">
        <v>214</v>
      </c>
      <c r="H320" s="34">
        <v>2</v>
      </c>
      <c r="I320" s="35">
        <v>12729</v>
      </c>
      <c r="J320" s="35">
        <v>15944</v>
      </c>
      <c r="K320" s="35">
        <v>0</v>
      </c>
      <c r="L320" s="35">
        <v>893</v>
      </c>
      <c r="M320" s="35">
        <v>29566</v>
      </c>
      <c r="N320" s="24"/>
      <c r="O320" s="34">
        <v>0</v>
      </c>
      <c r="P320" s="34">
        <v>0</v>
      </c>
      <c r="Q320" s="36">
        <v>0.09</v>
      </c>
      <c r="R320" s="36">
        <v>2.838808300492111E-2</v>
      </c>
      <c r="S320" s="37">
        <f t="shared" si="4"/>
        <v>0</v>
      </c>
      <c r="T320" s="24"/>
      <c r="U320" s="38">
        <v>57346</v>
      </c>
      <c r="V320" s="38">
        <v>0</v>
      </c>
      <c r="W320" s="38">
        <v>0</v>
      </c>
      <c r="X320" s="38">
        <v>1786</v>
      </c>
      <c r="Y320" s="38">
        <v>59132</v>
      </c>
      <c r="Z320" s="24"/>
      <c r="AA320" s="39"/>
    </row>
    <row r="321" spans="1:27" x14ac:dyDescent="0.25">
      <c r="A321" s="31">
        <v>450</v>
      </c>
      <c r="B321" s="32">
        <v>450086340</v>
      </c>
      <c r="C321" s="33" t="s">
        <v>206</v>
      </c>
      <c r="D321" s="31">
        <v>86</v>
      </c>
      <c r="E321" s="33" t="s">
        <v>207</v>
      </c>
      <c r="F321" s="31">
        <v>340</v>
      </c>
      <c r="G321" s="33" t="s">
        <v>215</v>
      </c>
      <c r="H321" s="34">
        <v>11</v>
      </c>
      <c r="I321" s="35">
        <v>8714</v>
      </c>
      <c r="J321" s="35">
        <v>6997</v>
      </c>
      <c r="K321" s="35">
        <v>0</v>
      </c>
      <c r="L321" s="35">
        <v>893</v>
      </c>
      <c r="M321" s="35">
        <v>16604</v>
      </c>
      <c r="N321" s="24"/>
      <c r="O321" s="34">
        <v>0</v>
      </c>
      <c r="P321" s="34">
        <v>0</v>
      </c>
      <c r="Q321" s="36">
        <v>0.09</v>
      </c>
      <c r="R321" s="36">
        <v>8.234496215333395E-2</v>
      </c>
      <c r="S321" s="37">
        <f t="shared" si="4"/>
        <v>0</v>
      </c>
      <c r="T321" s="24"/>
      <c r="U321" s="38">
        <v>172821</v>
      </c>
      <c r="V321" s="38">
        <v>0</v>
      </c>
      <c r="W321" s="38">
        <v>0</v>
      </c>
      <c r="X321" s="38">
        <v>9823</v>
      </c>
      <c r="Y321" s="38">
        <v>182644</v>
      </c>
      <c r="Z321" s="24"/>
      <c r="AA321" s="39"/>
    </row>
    <row r="322" spans="1:27" x14ac:dyDescent="0.25">
      <c r="A322" s="31">
        <v>450</v>
      </c>
      <c r="B322" s="32">
        <v>450086605</v>
      </c>
      <c r="C322" s="33" t="s">
        <v>206</v>
      </c>
      <c r="D322" s="31">
        <v>86</v>
      </c>
      <c r="E322" s="33" t="s">
        <v>207</v>
      </c>
      <c r="F322" s="31">
        <v>605</v>
      </c>
      <c r="G322" s="33" t="s">
        <v>216</v>
      </c>
      <c r="H322" s="34">
        <v>3</v>
      </c>
      <c r="I322" s="35">
        <v>8410</v>
      </c>
      <c r="J322" s="35">
        <v>6285</v>
      </c>
      <c r="K322" s="35">
        <v>0</v>
      </c>
      <c r="L322" s="35">
        <v>893</v>
      </c>
      <c r="M322" s="35">
        <v>15588</v>
      </c>
      <c r="N322" s="24"/>
      <c r="O322" s="34">
        <v>0</v>
      </c>
      <c r="P322" s="34">
        <v>0</v>
      </c>
      <c r="Q322" s="36">
        <v>0.09</v>
      </c>
      <c r="R322" s="36">
        <v>5.9596476431975104E-2</v>
      </c>
      <c r="S322" s="37">
        <f t="shared" si="4"/>
        <v>0</v>
      </c>
      <c r="T322" s="24"/>
      <c r="U322" s="38">
        <v>44085</v>
      </c>
      <c r="V322" s="38">
        <v>0</v>
      </c>
      <c r="W322" s="38">
        <v>0</v>
      </c>
      <c r="X322" s="38">
        <v>2679</v>
      </c>
      <c r="Y322" s="38">
        <v>46764</v>
      </c>
      <c r="Z322" s="24"/>
      <c r="AA322" s="39"/>
    </row>
    <row r="323" spans="1:27" x14ac:dyDescent="0.25">
      <c r="A323" s="31">
        <v>450</v>
      </c>
      <c r="B323" s="32">
        <v>450086632</v>
      </c>
      <c r="C323" s="33" t="s">
        <v>206</v>
      </c>
      <c r="D323" s="31">
        <v>86</v>
      </c>
      <c r="E323" s="33" t="s">
        <v>207</v>
      </c>
      <c r="F323" s="31">
        <v>632</v>
      </c>
      <c r="G323" s="33" t="s">
        <v>217</v>
      </c>
      <c r="H323" s="34">
        <v>2</v>
      </c>
      <c r="I323" s="35">
        <v>8749</v>
      </c>
      <c r="J323" s="35">
        <v>8408</v>
      </c>
      <c r="K323" s="35">
        <v>0</v>
      </c>
      <c r="L323" s="35">
        <v>893</v>
      </c>
      <c r="M323" s="35">
        <v>18050</v>
      </c>
      <c r="N323" s="24"/>
      <c r="O323" s="34">
        <v>0</v>
      </c>
      <c r="P323" s="34">
        <v>0</v>
      </c>
      <c r="Q323" s="36">
        <v>0.09</v>
      </c>
      <c r="R323" s="36">
        <v>2.237635588829669E-2</v>
      </c>
      <c r="S323" s="37">
        <f t="shared" si="4"/>
        <v>0</v>
      </c>
      <c r="T323" s="24"/>
      <c r="U323" s="38">
        <v>34314</v>
      </c>
      <c r="V323" s="38">
        <v>0</v>
      </c>
      <c r="W323" s="38">
        <v>0</v>
      </c>
      <c r="X323" s="38">
        <v>1786</v>
      </c>
      <c r="Y323" s="38">
        <v>36100</v>
      </c>
      <c r="Z323" s="24"/>
      <c r="AA323" s="39"/>
    </row>
    <row r="324" spans="1:27" x14ac:dyDescent="0.25">
      <c r="A324" s="31">
        <v>450</v>
      </c>
      <c r="B324" s="32">
        <v>450086683</v>
      </c>
      <c r="C324" s="33" t="s">
        <v>206</v>
      </c>
      <c r="D324" s="31">
        <v>86</v>
      </c>
      <c r="E324" s="33" t="s">
        <v>207</v>
      </c>
      <c r="F324" s="31">
        <v>683</v>
      </c>
      <c r="G324" s="33" t="s">
        <v>58</v>
      </c>
      <c r="H324" s="34">
        <v>8</v>
      </c>
      <c r="I324" s="35">
        <v>8743</v>
      </c>
      <c r="J324" s="35">
        <v>6102</v>
      </c>
      <c r="K324" s="35">
        <v>0</v>
      </c>
      <c r="L324" s="35">
        <v>893</v>
      </c>
      <c r="M324" s="35">
        <v>15738</v>
      </c>
      <c r="N324" s="24"/>
      <c r="O324" s="34">
        <v>0</v>
      </c>
      <c r="P324" s="34">
        <v>0</v>
      </c>
      <c r="Q324" s="36">
        <v>0.09</v>
      </c>
      <c r="R324" s="36">
        <v>2.7554152555144276E-2</v>
      </c>
      <c r="S324" s="37">
        <f t="shared" si="4"/>
        <v>0</v>
      </c>
      <c r="T324" s="24"/>
      <c r="U324" s="38">
        <v>118760</v>
      </c>
      <c r="V324" s="38">
        <v>0</v>
      </c>
      <c r="W324" s="38">
        <v>0</v>
      </c>
      <c r="X324" s="38">
        <v>7144</v>
      </c>
      <c r="Y324" s="38">
        <v>125904</v>
      </c>
      <c r="Z324" s="24"/>
      <c r="AA324" s="39"/>
    </row>
    <row r="325" spans="1:27" x14ac:dyDescent="0.25">
      <c r="A325" s="31">
        <v>453</v>
      </c>
      <c r="B325" s="32">
        <v>453137005</v>
      </c>
      <c r="C325" s="33" t="s">
        <v>218</v>
      </c>
      <c r="D325" s="31">
        <v>137</v>
      </c>
      <c r="E325" s="33" t="s">
        <v>210</v>
      </c>
      <c r="F325" s="31">
        <v>5</v>
      </c>
      <c r="G325" s="33" t="s">
        <v>219</v>
      </c>
      <c r="H325" s="34">
        <v>1</v>
      </c>
      <c r="I325" s="35">
        <v>12729</v>
      </c>
      <c r="J325" s="35">
        <v>5123</v>
      </c>
      <c r="K325" s="35">
        <v>0</v>
      </c>
      <c r="L325" s="35">
        <v>893</v>
      </c>
      <c r="M325" s="35">
        <v>18745</v>
      </c>
      <c r="N325" s="24"/>
      <c r="O325" s="34">
        <v>0</v>
      </c>
      <c r="P325" s="34">
        <v>0</v>
      </c>
      <c r="Q325" s="36">
        <v>0.09</v>
      </c>
      <c r="R325" s="36">
        <v>1.2249302519059126E-2</v>
      </c>
      <c r="S325" s="37">
        <f t="shared" si="4"/>
        <v>0</v>
      </c>
      <c r="T325" s="24"/>
      <c r="U325" s="38">
        <v>17852</v>
      </c>
      <c r="V325" s="38">
        <v>0</v>
      </c>
      <c r="W325" s="38">
        <v>0</v>
      </c>
      <c r="X325" s="38">
        <v>893</v>
      </c>
      <c r="Y325" s="38">
        <v>18745</v>
      </c>
      <c r="Z325" s="24"/>
      <c r="AA325" s="39"/>
    </row>
    <row r="326" spans="1:27" x14ac:dyDescent="0.25">
      <c r="A326" s="31">
        <v>453</v>
      </c>
      <c r="B326" s="32">
        <v>453137061</v>
      </c>
      <c r="C326" s="33" t="s">
        <v>218</v>
      </c>
      <c r="D326" s="31">
        <v>137</v>
      </c>
      <c r="E326" s="33" t="s">
        <v>210</v>
      </c>
      <c r="F326" s="31">
        <v>61</v>
      </c>
      <c r="G326" s="33" t="s">
        <v>170</v>
      </c>
      <c r="H326" s="34">
        <v>51</v>
      </c>
      <c r="I326" s="35">
        <v>11781</v>
      </c>
      <c r="J326" s="35">
        <v>492</v>
      </c>
      <c r="K326" s="35">
        <v>0</v>
      </c>
      <c r="L326" s="35">
        <v>893</v>
      </c>
      <c r="M326" s="35">
        <v>13166</v>
      </c>
      <c r="N326" s="24"/>
      <c r="O326" s="34">
        <v>0</v>
      </c>
      <c r="P326" s="34">
        <v>0</v>
      </c>
      <c r="Q326" s="36">
        <v>0.09</v>
      </c>
      <c r="R326" s="36">
        <v>3.5407636371090213E-2</v>
      </c>
      <c r="S326" s="37">
        <f t="shared" si="4"/>
        <v>0</v>
      </c>
      <c r="T326" s="24"/>
      <c r="U326" s="38">
        <v>625923</v>
      </c>
      <c r="V326" s="38">
        <v>0</v>
      </c>
      <c r="W326" s="38">
        <v>0</v>
      </c>
      <c r="X326" s="38">
        <v>45543</v>
      </c>
      <c r="Y326" s="38">
        <v>671466</v>
      </c>
      <c r="Z326" s="24"/>
      <c r="AA326" s="39"/>
    </row>
    <row r="327" spans="1:27" x14ac:dyDescent="0.25">
      <c r="A327" s="31">
        <v>453</v>
      </c>
      <c r="B327" s="32">
        <v>453137086</v>
      </c>
      <c r="C327" s="33" t="s">
        <v>218</v>
      </c>
      <c r="D327" s="31">
        <v>137</v>
      </c>
      <c r="E327" s="33" t="s">
        <v>210</v>
      </c>
      <c r="F327" s="31">
        <v>86</v>
      </c>
      <c r="G327" s="33" t="s">
        <v>207</v>
      </c>
      <c r="H327" s="34">
        <v>4</v>
      </c>
      <c r="I327" s="35">
        <v>11149</v>
      </c>
      <c r="J327" s="35">
        <v>1727</v>
      </c>
      <c r="K327" s="35">
        <v>0</v>
      </c>
      <c r="L327" s="35">
        <v>893</v>
      </c>
      <c r="M327" s="35">
        <v>13769</v>
      </c>
      <c r="N327" s="24"/>
      <c r="O327" s="34">
        <v>0</v>
      </c>
      <c r="P327" s="34">
        <v>0</v>
      </c>
      <c r="Q327" s="36">
        <v>0.09</v>
      </c>
      <c r="R327" s="36">
        <v>5.746302416698898E-2</v>
      </c>
      <c r="S327" s="37">
        <f t="shared" si="4"/>
        <v>0</v>
      </c>
      <c r="T327" s="24"/>
      <c r="U327" s="38">
        <v>51504</v>
      </c>
      <c r="V327" s="38">
        <v>0</v>
      </c>
      <c r="W327" s="38">
        <v>0</v>
      </c>
      <c r="X327" s="38">
        <v>3572</v>
      </c>
      <c r="Y327" s="38">
        <v>55076</v>
      </c>
      <c r="Z327" s="24"/>
      <c r="AA327" s="39"/>
    </row>
    <row r="328" spans="1:27" x14ac:dyDescent="0.25">
      <c r="A328" s="31">
        <v>453</v>
      </c>
      <c r="B328" s="32">
        <v>453137137</v>
      </c>
      <c r="C328" s="33" t="s">
        <v>218</v>
      </c>
      <c r="D328" s="31">
        <v>137</v>
      </c>
      <c r="E328" s="33" t="s">
        <v>210</v>
      </c>
      <c r="F328" s="31">
        <v>137</v>
      </c>
      <c r="G328" s="33" t="s">
        <v>210</v>
      </c>
      <c r="H328" s="34">
        <v>563</v>
      </c>
      <c r="I328" s="35">
        <v>12077</v>
      </c>
      <c r="J328" s="35">
        <v>222</v>
      </c>
      <c r="K328" s="35">
        <v>864.44227353463589</v>
      </c>
      <c r="L328" s="35">
        <v>893</v>
      </c>
      <c r="M328" s="35">
        <v>14056.442273534636</v>
      </c>
      <c r="N328" s="24"/>
      <c r="O328" s="34">
        <v>0</v>
      </c>
      <c r="P328" s="34">
        <v>0</v>
      </c>
      <c r="Q328" s="36">
        <v>0.18</v>
      </c>
      <c r="R328" s="36">
        <v>0.13350469953396557</v>
      </c>
      <c r="S328" s="37">
        <f t="shared" si="4"/>
        <v>0</v>
      </c>
      <c r="T328" s="24"/>
      <c r="U328" s="38">
        <v>6924337</v>
      </c>
      <c r="V328" s="38">
        <v>486681</v>
      </c>
      <c r="W328" s="38">
        <v>0</v>
      </c>
      <c r="X328" s="38">
        <v>502759</v>
      </c>
      <c r="Y328" s="38">
        <v>7913777</v>
      </c>
      <c r="Z328" s="24"/>
      <c r="AA328" s="39"/>
    </row>
    <row r="329" spans="1:27" x14ac:dyDescent="0.25">
      <c r="A329" s="31">
        <v>453</v>
      </c>
      <c r="B329" s="32">
        <v>453137210</v>
      </c>
      <c r="C329" s="33" t="s">
        <v>218</v>
      </c>
      <c r="D329" s="31">
        <v>137</v>
      </c>
      <c r="E329" s="33" t="s">
        <v>210</v>
      </c>
      <c r="F329" s="31">
        <v>210</v>
      </c>
      <c r="G329" s="33" t="s">
        <v>54</v>
      </c>
      <c r="H329" s="34">
        <v>3</v>
      </c>
      <c r="I329" s="35">
        <v>11402</v>
      </c>
      <c r="J329" s="35">
        <v>3873</v>
      </c>
      <c r="K329" s="35">
        <v>0</v>
      </c>
      <c r="L329" s="35">
        <v>893</v>
      </c>
      <c r="M329" s="35">
        <v>16168</v>
      </c>
      <c r="N329" s="24"/>
      <c r="O329" s="34">
        <v>0</v>
      </c>
      <c r="P329" s="34">
        <v>0</v>
      </c>
      <c r="Q329" s="36">
        <v>0.09</v>
      </c>
      <c r="R329" s="36">
        <v>6.410239842210394E-2</v>
      </c>
      <c r="S329" s="37">
        <f t="shared" si="4"/>
        <v>0</v>
      </c>
      <c r="T329" s="24"/>
      <c r="U329" s="38">
        <v>45825</v>
      </c>
      <c r="V329" s="38">
        <v>0</v>
      </c>
      <c r="W329" s="38">
        <v>0</v>
      </c>
      <c r="X329" s="38">
        <v>2679</v>
      </c>
      <c r="Y329" s="38">
        <v>48504</v>
      </c>
      <c r="Z329" s="24"/>
      <c r="AA329" s="39"/>
    </row>
    <row r="330" spans="1:27" x14ac:dyDescent="0.25">
      <c r="A330" s="31">
        <v>453</v>
      </c>
      <c r="B330" s="32">
        <v>453137278</v>
      </c>
      <c r="C330" s="33" t="s">
        <v>218</v>
      </c>
      <c r="D330" s="31">
        <v>137</v>
      </c>
      <c r="E330" s="33" t="s">
        <v>210</v>
      </c>
      <c r="F330" s="31">
        <v>278</v>
      </c>
      <c r="G330" s="33" t="s">
        <v>212</v>
      </c>
      <c r="H330" s="34">
        <v>8</v>
      </c>
      <c r="I330" s="35">
        <v>12105</v>
      </c>
      <c r="J330" s="35">
        <v>3487</v>
      </c>
      <c r="K330" s="35">
        <v>0</v>
      </c>
      <c r="L330" s="35">
        <v>893</v>
      </c>
      <c r="M330" s="35">
        <v>16485</v>
      </c>
      <c r="N330" s="24"/>
      <c r="O330" s="34">
        <v>0</v>
      </c>
      <c r="P330" s="34">
        <v>0</v>
      </c>
      <c r="Q330" s="36">
        <v>0.09</v>
      </c>
      <c r="R330" s="36">
        <v>5.5084336961865453E-2</v>
      </c>
      <c r="S330" s="37">
        <f t="shared" si="4"/>
        <v>0</v>
      </c>
      <c r="T330" s="24"/>
      <c r="U330" s="38">
        <v>124736</v>
      </c>
      <c r="V330" s="38">
        <v>0</v>
      </c>
      <c r="W330" s="38">
        <v>0</v>
      </c>
      <c r="X330" s="38">
        <v>7144</v>
      </c>
      <c r="Y330" s="38">
        <v>131880</v>
      </c>
      <c r="Z330" s="24"/>
      <c r="AA330" s="39"/>
    </row>
    <row r="331" spans="1:27" x14ac:dyDescent="0.25">
      <c r="A331" s="31">
        <v>453</v>
      </c>
      <c r="B331" s="32">
        <v>453137281</v>
      </c>
      <c r="C331" s="33" t="s">
        <v>218</v>
      </c>
      <c r="D331" s="31">
        <v>137</v>
      </c>
      <c r="E331" s="33" t="s">
        <v>210</v>
      </c>
      <c r="F331" s="31">
        <v>281</v>
      </c>
      <c r="G331" s="33" t="s">
        <v>169</v>
      </c>
      <c r="H331" s="34">
        <v>61</v>
      </c>
      <c r="I331" s="35">
        <v>12080</v>
      </c>
      <c r="J331" s="35">
        <v>17</v>
      </c>
      <c r="K331" s="35">
        <v>0</v>
      </c>
      <c r="L331" s="35">
        <v>893</v>
      </c>
      <c r="M331" s="35">
        <v>12990</v>
      </c>
      <c r="N331" s="24"/>
      <c r="O331" s="34">
        <v>0</v>
      </c>
      <c r="P331" s="34">
        <v>0</v>
      </c>
      <c r="Q331" s="36">
        <v>0.18</v>
      </c>
      <c r="R331" s="36">
        <v>0.12736719988123807</v>
      </c>
      <c r="S331" s="37">
        <f t="shared" ref="S331:S394" si="5">IFERROR(W331/(H331-O331),0)</f>
        <v>0</v>
      </c>
      <c r="T331" s="24"/>
      <c r="U331" s="38">
        <v>737917</v>
      </c>
      <c r="V331" s="38">
        <v>0</v>
      </c>
      <c r="W331" s="38">
        <v>0</v>
      </c>
      <c r="X331" s="38">
        <v>54473</v>
      </c>
      <c r="Y331" s="38">
        <v>792390</v>
      </c>
      <c r="Z331" s="24"/>
      <c r="AA331" s="39"/>
    </row>
    <row r="332" spans="1:27" x14ac:dyDescent="0.25">
      <c r="A332" s="31">
        <v>453</v>
      </c>
      <c r="B332" s="32">
        <v>453137325</v>
      </c>
      <c r="C332" s="33" t="s">
        <v>218</v>
      </c>
      <c r="D332" s="31">
        <v>137</v>
      </c>
      <c r="E332" s="33" t="s">
        <v>210</v>
      </c>
      <c r="F332" s="31">
        <v>325</v>
      </c>
      <c r="G332" s="33" t="s">
        <v>220</v>
      </c>
      <c r="H332" s="34">
        <v>1</v>
      </c>
      <c r="I332" s="35">
        <v>8749</v>
      </c>
      <c r="J332" s="35">
        <v>1094</v>
      </c>
      <c r="K332" s="35">
        <v>0</v>
      </c>
      <c r="L332" s="35">
        <v>893</v>
      </c>
      <c r="M332" s="35">
        <v>10736</v>
      </c>
      <c r="N332" s="24"/>
      <c r="O332" s="34">
        <v>0</v>
      </c>
      <c r="P332" s="34">
        <v>0</v>
      </c>
      <c r="Q332" s="36">
        <v>0.09</v>
      </c>
      <c r="R332" s="36">
        <v>1.5539250114140287E-2</v>
      </c>
      <c r="S332" s="37">
        <f t="shared" si="5"/>
        <v>0</v>
      </c>
      <c r="T332" s="24"/>
      <c r="U332" s="38">
        <v>9843</v>
      </c>
      <c r="V332" s="38">
        <v>0</v>
      </c>
      <c r="W332" s="38">
        <v>0</v>
      </c>
      <c r="X332" s="38">
        <v>893</v>
      </c>
      <c r="Y332" s="38">
        <v>10736</v>
      </c>
      <c r="Z332" s="24"/>
      <c r="AA332" s="39"/>
    </row>
    <row r="333" spans="1:27" x14ac:dyDescent="0.25">
      <c r="A333" s="31">
        <v>453</v>
      </c>
      <c r="B333" s="32">
        <v>453137332</v>
      </c>
      <c r="C333" s="33" t="s">
        <v>218</v>
      </c>
      <c r="D333" s="31">
        <v>137</v>
      </c>
      <c r="E333" s="33" t="s">
        <v>210</v>
      </c>
      <c r="F333" s="31">
        <v>332</v>
      </c>
      <c r="G333" s="33" t="s">
        <v>221</v>
      </c>
      <c r="H333" s="34">
        <v>7</v>
      </c>
      <c r="I333" s="35">
        <v>11478</v>
      </c>
      <c r="J333" s="35">
        <v>1050</v>
      </c>
      <c r="K333" s="35">
        <v>0</v>
      </c>
      <c r="L333" s="35">
        <v>893</v>
      </c>
      <c r="M333" s="35">
        <v>13421</v>
      </c>
      <c r="N333" s="24"/>
      <c r="O333" s="34">
        <v>0</v>
      </c>
      <c r="P333" s="34">
        <v>0</v>
      </c>
      <c r="Q333" s="36">
        <v>0.09</v>
      </c>
      <c r="R333" s="36">
        <v>2.0233203533025001E-2</v>
      </c>
      <c r="S333" s="37">
        <f t="shared" si="5"/>
        <v>0</v>
      </c>
      <c r="T333" s="24"/>
      <c r="U333" s="38">
        <v>87696</v>
      </c>
      <c r="V333" s="38">
        <v>0</v>
      </c>
      <c r="W333" s="38">
        <v>0</v>
      </c>
      <c r="X333" s="38">
        <v>6251</v>
      </c>
      <c r="Y333" s="38">
        <v>93947</v>
      </c>
      <c r="Z333" s="24"/>
      <c r="AA333" s="39"/>
    </row>
    <row r="334" spans="1:27" x14ac:dyDescent="0.25">
      <c r="A334" s="31">
        <v>454</v>
      </c>
      <c r="B334" s="32">
        <v>454149149</v>
      </c>
      <c r="C334" s="33" t="s">
        <v>222</v>
      </c>
      <c r="D334" s="31">
        <v>149</v>
      </c>
      <c r="E334" s="33" t="s">
        <v>103</v>
      </c>
      <c r="F334" s="31">
        <v>149</v>
      </c>
      <c r="G334" s="33" t="s">
        <v>103</v>
      </c>
      <c r="H334" s="34">
        <v>760</v>
      </c>
      <c r="I334" s="35">
        <v>11904</v>
      </c>
      <c r="J334" s="35">
        <v>15</v>
      </c>
      <c r="K334" s="35">
        <v>178.18289473684212</v>
      </c>
      <c r="L334" s="35">
        <v>893</v>
      </c>
      <c r="M334" s="35">
        <v>12990.182894736841</v>
      </c>
      <c r="N334" s="24"/>
      <c r="O334" s="34">
        <v>0</v>
      </c>
      <c r="P334" s="34">
        <v>0</v>
      </c>
      <c r="Q334" s="36">
        <v>0.16</v>
      </c>
      <c r="R334" s="36">
        <v>0.11951738551252943</v>
      </c>
      <c r="S334" s="37">
        <f t="shared" si="5"/>
        <v>0</v>
      </c>
      <c r="T334" s="24"/>
      <c r="U334" s="38">
        <v>9058440</v>
      </c>
      <c r="V334" s="38">
        <v>135419</v>
      </c>
      <c r="W334" s="38">
        <v>0</v>
      </c>
      <c r="X334" s="38">
        <v>678680</v>
      </c>
      <c r="Y334" s="38">
        <v>9872539</v>
      </c>
      <c r="Z334" s="24"/>
      <c r="AA334" s="39"/>
    </row>
    <row r="335" spans="1:27" x14ac:dyDescent="0.25">
      <c r="A335" s="31">
        <v>455</v>
      </c>
      <c r="B335" s="32">
        <v>455128007</v>
      </c>
      <c r="C335" s="33" t="s">
        <v>223</v>
      </c>
      <c r="D335" s="31">
        <v>128</v>
      </c>
      <c r="E335" s="33" t="s">
        <v>110</v>
      </c>
      <c r="F335" s="31">
        <v>7</v>
      </c>
      <c r="G335" s="33" t="s">
        <v>224</v>
      </c>
      <c r="H335" s="34">
        <v>2</v>
      </c>
      <c r="I335" s="35">
        <v>8410</v>
      </c>
      <c r="J335" s="35">
        <v>3274</v>
      </c>
      <c r="K335" s="35">
        <v>0</v>
      </c>
      <c r="L335" s="35">
        <v>893</v>
      </c>
      <c r="M335" s="35">
        <v>12577</v>
      </c>
      <c r="N335" s="24"/>
      <c r="O335" s="34">
        <v>0</v>
      </c>
      <c r="P335" s="34">
        <v>0</v>
      </c>
      <c r="Q335" s="36">
        <v>0.09</v>
      </c>
      <c r="R335" s="36">
        <v>1.8021868319836744E-2</v>
      </c>
      <c r="S335" s="37">
        <f t="shared" si="5"/>
        <v>0</v>
      </c>
      <c r="T335" s="24"/>
      <c r="U335" s="38">
        <v>23368</v>
      </c>
      <c r="V335" s="38">
        <v>0</v>
      </c>
      <c r="W335" s="38">
        <v>0</v>
      </c>
      <c r="X335" s="38">
        <v>1786</v>
      </c>
      <c r="Y335" s="38">
        <v>25154</v>
      </c>
      <c r="Z335" s="24"/>
      <c r="AA335" s="39"/>
    </row>
    <row r="336" spans="1:27" x14ac:dyDescent="0.25">
      <c r="A336" s="31">
        <v>455</v>
      </c>
      <c r="B336" s="32">
        <v>455128128</v>
      </c>
      <c r="C336" s="33" t="s">
        <v>223</v>
      </c>
      <c r="D336" s="31">
        <v>128</v>
      </c>
      <c r="E336" s="33" t="s">
        <v>110</v>
      </c>
      <c r="F336" s="31">
        <v>128</v>
      </c>
      <c r="G336" s="33" t="s">
        <v>110</v>
      </c>
      <c r="H336" s="34">
        <v>301</v>
      </c>
      <c r="I336" s="35">
        <v>9521</v>
      </c>
      <c r="J336" s="35">
        <v>484</v>
      </c>
      <c r="K336" s="35">
        <v>0</v>
      </c>
      <c r="L336" s="35">
        <v>893</v>
      </c>
      <c r="M336" s="35">
        <v>10898</v>
      </c>
      <c r="N336" s="24"/>
      <c r="O336" s="34">
        <v>0</v>
      </c>
      <c r="P336" s="34">
        <v>0</v>
      </c>
      <c r="Q336" s="36">
        <v>0.18</v>
      </c>
      <c r="R336" s="36">
        <v>3.5818450421119509E-2</v>
      </c>
      <c r="S336" s="37">
        <f t="shared" si="5"/>
        <v>0</v>
      </c>
      <c r="T336" s="24"/>
      <c r="U336" s="38">
        <v>3011505</v>
      </c>
      <c r="V336" s="38">
        <v>0</v>
      </c>
      <c r="W336" s="38">
        <v>0</v>
      </c>
      <c r="X336" s="38">
        <v>268793</v>
      </c>
      <c r="Y336" s="38">
        <v>3280298</v>
      </c>
      <c r="Z336" s="24"/>
      <c r="AA336" s="39"/>
    </row>
    <row r="337" spans="1:27" x14ac:dyDescent="0.25">
      <c r="A337" s="31">
        <v>456</v>
      </c>
      <c r="B337" s="32">
        <v>456160009</v>
      </c>
      <c r="C337" s="33" t="s">
        <v>226</v>
      </c>
      <c r="D337" s="31">
        <v>160</v>
      </c>
      <c r="E337" s="33" t="s">
        <v>104</v>
      </c>
      <c r="F337" s="31">
        <v>9</v>
      </c>
      <c r="G337" s="33" t="s">
        <v>108</v>
      </c>
      <c r="H337" s="34">
        <v>1</v>
      </c>
      <c r="I337" s="35">
        <v>8749</v>
      </c>
      <c r="J337" s="35">
        <v>4956</v>
      </c>
      <c r="K337" s="35">
        <v>0</v>
      </c>
      <c r="L337" s="35">
        <v>893</v>
      </c>
      <c r="M337" s="35">
        <v>14598</v>
      </c>
      <c r="N337" s="24"/>
      <c r="O337" s="34">
        <v>0</v>
      </c>
      <c r="P337" s="34">
        <v>0</v>
      </c>
      <c r="Q337" s="36">
        <v>0.09</v>
      </c>
      <c r="R337" s="36">
        <v>2.1642199571065201E-3</v>
      </c>
      <c r="S337" s="37">
        <f t="shared" si="5"/>
        <v>0</v>
      </c>
      <c r="T337" s="24"/>
      <c r="U337" s="38">
        <v>13705</v>
      </c>
      <c r="V337" s="38">
        <v>0</v>
      </c>
      <c r="W337" s="38">
        <v>0</v>
      </c>
      <c r="X337" s="38">
        <v>893</v>
      </c>
      <c r="Y337" s="38">
        <v>14598</v>
      </c>
      <c r="Z337" s="24"/>
      <c r="AA337" s="39"/>
    </row>
    <row r="338" spans="1:27" x14ac:dyDescent="0.25">
      <c r="A338" s="31">
        <v>456</v>
      </c>
      <c r="B338" s="32">
        <v>456160031</v>
      </c>
      <c r="C338" s="33" t="s">
        <v>226</v>
      </c>
      <c r="D338" s="31">
        <v>160</v>
      </c>
      <c r="E338" s="33" t="s">
        <v>104</v>
      </c>
      <c r="F338" s="31">
        <v>31</v>
      </c>
      <c r="G338" s="33" t="s">
        <v>101</v>
      </c>
      <c r="H338" s="34">
        <v>3</v>
      </c>
      <c r="I338" s="35">
        <v>11069</v>
      </c>
      <c r="J338" s="35">
        <v>5135</v>
      </c>
      <c r="K338" s="35">
        <v>0</v>
      </c>
      <c r="L338" s="35">
        <v>893</v>
      </c>
      <c r="M338" s="35">
        <v>17097</v>
      </c>
      <c r="N338" s="24"/>
      <c r="O338" s="34">
        <v>0</v>
      </c>
      <c r="P338" s="34">
        <v>0</v>
      </c>
      <c r="Q338" s="36">
        <v>0.09</v>
      </c>
      <c r="R338" s="36">
        <v>2.7965192099759735E-2</v>
      </c>
      <c r="S338" s="37">
        <f t="shared" si="5"/>
        <v>0</v>
      </c>
      <c r="T338" s="24"/>
      <c r="U338" s="38">
        <v>48612</v>
      </c>
      <c r="V338" s="38">
        <v>0</v>
      </c>
      <c r="W338" s="38">
        <v>0</v>
      </c>
      <c r="X338" s="38">
        <v>2679</v>
      </c>
      <c r="Y338" s="38">
        <v>51291</v>
      </c>
      <c r="Z338" s="24"/>
      <c r="AA338" s="39"/>
    </row>
    <row r="339" spans="1:27" x14ac:dyDescent="0.25">
      <c r="A339" s="31">
        <v>456</v>
      </c>
      <c r="B339" s="32">
        <v>456160056</v>
      </c>
      <c r="C339" s="33" t="s">
        <v>226</v>
      </c>
      <c r="D339" s="31">
        <v>160</v>
      </c>
      <c r="E339" s="33" t="s">
        <v>104</v>
      </c>
      <c r="F339" s="31">
        <v>56</v>
      </c>
      <c r="G339" s="33" t="s">
        <v>153</v>
      </c>
      <c r="H339" s="34">
        <v>1</v>
      </c>
      <c r="I339" s="35">
        <v>10727</v>
      </c>
      <c r="J339" s="35">
        <v>4167</v>
      </c>
      <c r="K339" s="35">
        <v>0</v>
      </c>
      <c r="L339" s="35">
        <v>893</v>
      </c>
      <c r="M339" s="35">
        <v>15787</v>
      </c>
      <c r="N339" s="24"/>
      <c r="O339" s="34">
        <v>0</v>
      </c>
      <c r="P339" s="34">
        <v>0</v>
      </c>
      <c r="Q339" s="36">
        <v>0.09</v>
      </c>
      <c r="R339" s="36">
        <v>2.3668990617612885E-2</v>
      </c>
      <c r="S339" s="37">
        <f t="shared" si="5"/>
        <v>0</v>
      </c>
      <c r="T339" s="24"/>
      <c r="U339" s="38">
        <v>14894</v>
      </c>
      <c r="V339" s="38">
        <v>0</v>
      </c>
      <c r="W339" s="38">
        <v>0</v>
      </c>
      <c r="X339" s="38">
        <v>893</v>
      </c>
      <c r="Y339" s="38">
        <v>15787</v>
      </c>
      <c r="Z339" s="24"/>
      <c r="AA339" s="39"/>
    </row>
    <row r="340" spans="1:27" x14ac:dyDescent="0.25">
      <c r="A340" s="31">
        <v>456</v>
      </c>
      <c r="B340" s="32">
        <v>456160079</v>
      </c>
      <c r="C340" s="33" t="s">
        <v>226</v>
      </c>
      <c r="D340" s="31">
        <v>160</v>
      </c>
      <c r="E340" s="33" t="s">
        <v>104</v>
      </c>
      <c r="F340" s="31">
        <v>79</v>
      </c>
      <c r="G340" s="33" t="s">
        <v>109</v>
      </c>
      <c r="H340" s="34">
        <v>29</v>
      </c>
      <c r="I340" s="35">
        <v>9744</v>
      </c>
      <c r="J340" s="35">
        <v>987</v>
      </c>
      <c r="K340" s="35">
        <v>0</v>
      </c>
      <c r="L340" s="35">
        <v>893</v>
      </c>
      <c r="M340" s="35">
        <v>11624</v>
      </c>
      <c r="N340" s="24"/>
      <c r="O340" s="34">
        <v>0</v>
      </c>
      <c r="P340" s="34">
        <v>0</v>
      </c>
      <c r="Q340" s="36">
        <v>0.09</v>
      </c>
      <c r="R340" s="36">
        <v>6.7349597851177154E-2</v>
      </c>
      <c r="S340" s="37">
        <f t="shared" si="5"/>
        <v>0</v>
      </c>
      <c r="T340" s="24"/>
      <c r="U340" s="38">
        <v>311199</v>
      </c>
      <c r="V340" s="38">
        <v>0</v>
      </c>
      <c r="W340" s="38">
        <v>0</v>
      </c>
      <c r="X340" s="38">
        <v>25897</v>
      </c>
      <c r="Y340" s="38">
        <v>337096</v>
      </c>
      <c r="Z340" s="24"/>
      <c r="AA340" s="39"/>
    </row>
    <row r="341" spans="1:27" x14ac:dyDescent="0.25">
      <c r="A341" s="31">
        <v>456</v>
      </c>
      <c r="B341" s="32">
        <v>456160128</v>
      </c>
      <c r="C341" s="33" t="s">
        <v>226</v>
      </c>
      <c r="D341" s="31">
        <v>160</v>
      </c>
      <c r="E341" s="33" t="s">
        <v>104</v>
      </c>
      <c r="F341" s="31">
        <v>128</v>
      </c>
      <c r="G341" s="33" t="s">
        <v>110</v>
      </c>
      <c r="H341" s="34">
        <v>1</v>
      </c>
      <c r="I341" s="35">
        <v>8749</v>
      </c>
      <c r="J341" s="35">
        <v>445</v>
      </c>
      <c r="K341" s="35">
        <v>0</v>
      </c>
      <c r="L341" s="35">
        <v>893</v>
      </c>
      <c r="M341" s="35">
        <v>10087</v>
      </c>
      <c r="N341" s="24"/>
      <c r="O341" s="34">
        <v>0</v>
      </c>
      <c r="P341" s="34">
        <v>0</v>
      </c>
      <c r="Q341" s="36">
        <v>0.18</v>
      </c>
      <c r="R341" s="36">
        <v>3.5818450421119509E-2</v>
      </c>
      <c r="S341" s="37">
        <f t="shared" si="5"/>
        <v>0</v>
      </c>
      <c r="T341" s="24"/>
      <c r="U341" s="38">
        <v>9194</v>
      </c>
      <c r="V341" s="38">
        <v>0</v>
      </c>
      <c r="W341" s="38">
        <v>0</v>
      </c>
      <c r="X341" s="38">
        <v>893</v>
      </c>
      <c r="Y341" s="38">
        <v>10087</v>
      </c>
      <c r="Z341" s="24"/>
      <c r="AA341" s="39"/>
    </row>
    <row r="342" spans="1:27" x14ac:dyDescent="0.25">
      <c r="A342" s="31">
        <v>456</v>
      </c>
      <c r="B342" s="32">
        <v>456160149</v>
      </c>
      <c r="C342" s="33" t="s">
        <v>226</v>
      </c>
      <c r="D342" s="31">
        <v>160</v>
      </c>
      <c r="E342" s="33" t="s">
        <v>104</v>
      </c>
      <c r="F342" s="31">
        <v>149</v>
      </c>
      <c r="G342" s="33" t="s">
        <v>103</v>
      </c>
      <c r="H342" s="34">
        <v>1</v>
      </c>
      <c r="I342" s="35">
        <v>10727</v>
      </c>
      <c r="J342" s="35">
        <v>14</v>
      </c>
      <c r="K342" s="35">
        <v>0</v>
      </c>
      <c r="L342" s="35">
        <v>893</v>
      </c>
      <c r="M342" s="35">
        <v>11634</v>
      </c>
      <c r="N342" s="24"/>
      <c r="O342" s="34">
        <v>0</v>
      </c>
      <c r="P342" s="34">
        <v>0</v>
      </c>
      <c r="Q342" s="36">
        <v>0.16</v>
      </c>
      <c r="R342" s="36">
        <v>0.11951738551252943</v>
      </c>
      <c r="S342" s="37">
        <f t="shared" si="5"/>
        <v>0</v>
      </c>
      <c r="T342" s="24"/>
      <c r="U342" s="38">
        <v>10741</v>
      </c>
      <c r="V342" s="38">
        <v>0</v>
      </c>
      <c r="W342" s="38">
        <v>0</v>
      </c>
      <c r="X342" s="38">
        <v>893</v>
      </c>
      <c r="Y342" s="38">
        <v>11634</v>
      </c>
      <c r="Z342" s="24"/>
      <c r="AA342" s="39"/>
    </row>
    <row r="343" spans="1:27" x14ac:dyDescent="0.25">
      <c r="A343" s="31">
        <v>456</v>
      </c>
      <c r="B343" s="32">
        <v>456160160</v>
      </c>
      <c r="C343" s="33" t="s">
        <v>226</v>
      </c>
      <c r="D343" s="31">
        <v>160</v>
      </c>
      <c r="E343" s="33" t="s">
        <v>104</v>
      </c>
      <c r="F343" s="31">
        <v>160</v>
      </c>
      <c r="G343" s="33" t="s">
        <v>104</v>
      </c>
      <c r="H343" s="34">
        <v>744</v>
      </c>
      <c r="I343" s="35">
        <v>12074</v>
      </c>
      <c r="J343" s="35">
        <v>380</v>
      </c>
      <c r="K343" s="35">
        <v>0</v>
      </c>
      <c r="L343" s="35">
        <v>893</v>
      </c>
      <c r="M343" s="35">
        <v>13347</v>
      </c>
      <c r="N343" s="24"/>
      <c r="O343" s="34">
        <v>0</v>
      </c>
      <c r="P343" s="34">
        <v>0</v>
      </c>
      <c r="Q343" s="36">
        <v>0.18</v>
      </c>
      <c r="R343" s="36">
        <v>0.10880054359760256</v>
      </c>
      <c r="S343" s="37">
        <f t="shared" si="5"/>
        <v>0</v>
      </c>
      <c r="T343" s="24"/>
      <c r="U343" s="38">
        <v>9265776</v>
      </c>
      <c r="V343" s="38">
        <v>0</v>
      </c>
      <c r="W343" s="38">
        <v>0</v>
      </c>
      <c r="X343" s="38">
        <v>664392</v>
      </c>
      <c r="Y343" s="38">
        <v>9930168</v>
      </c>
      <c r="Z343" s="24"/>
      <c r="AA343" s="39"/>
    </row>
    <row r="344" spans="1:27" x14ac:dyDescent="0.25">
      <c r="A344" s="31">
        <v>456</v>
      </c>
      <c r="B344" s="32">
        <v>456160170</v>
      </c>
      <c r="C344" s="33" t="s">
        <v>226</v>
      </c>
      <c r="D344" s="31">
        <v>160</v>
      </c>
      <c r="E344" s="33" t="s">
        <v>104</v>
      </c>
      <c r="F344" s="31">
        <v>170</v>
      </c>
      <c r="G344" s="33" t="s">
        <v>87</v>
      </c>
      <c r="H344" s="34">
        <v>3</v>
      </c>
      <c r="I344" s="35">
        <v>10727</v>
      </c>
      <c r="J344" s="35">
        <v>4188</v>
      </c>
      <c r="K344" s="35">
        <v>0</v>
      </c>
      <c r="L344" s="35">
        <v>893</v>
      </c>
      <c r="M344" s="35">
        <v>15808</v>
      </c>
      <c r="N344" s="24"/>
      <c r="O344" s="34">
        <v>0</v>
      </c>
      <c r="P344" s="34">
        <v>0</v>
      </c>
      <c r="Q344" s="36">
        <v>0.09</v>
      </c>
      <c r="R344" s="36">
        <v>9.0223799236266403E-2</v>
      </c>
      <c r="S344" s="37">
        <f t="shared" si="5"/>
        <v>-36.996509093710593</v>
      </c>
      <c r="T344" s="24"/>
      <c r="U344" s="38">
        <v>44745</v>
      </c>
      <c r="V344" s="38">
        <v>0</v>
      </c>
      <c r="W344" s="38">
        <v>-110.98952728113179</v>
      </c>
      <c r="X344" s="38">
        <v>2679</v>
      </c>
      <c r="Y344" s="38">
        <v>47313.010472718866</v>
      </c>
      <c r="Z344" s="24"/>
      <c r="AA344" s="39"/>
    </row>
    <row r="345" spans="1:27" x14ac:dyDescent="0.25">
      <c r="A345" s="31">
        <v>456</v>
      </c>
      <c r="B345" s="32">
        <v>456160262</v>
      </c>
      <c r="C345" s="33" t="s">
        <v>226</v>
      </c>
      <c r="D345" s="31">
        <v>160</v>
      </c>
      <c r="E345" s="33" t="s">
        <v>104</v>
      </c>
      <c r="F345" s="31">
        <v>262</v>
      </c>
      <c r="G345" s="33" t="s">
        <v>31</v>
      </c>
      <c r="H345" s="34">
        <v>1</v>
      </c>
      <c r="I345" s="35">
        <v>10727</v>
      </c>
      <c r="J345" s="35">
        <v>4946</v>
      </c>
      <c r="K345" s="35">
        <v>0</v>
      </c>
      <c r="L345" s="35">
        <v>893</v>
      </c>
      <c r="M345" s="35">
        <v>16566</v>
      </c>
      <c r="N345" s="24"/>
      <c r="O345" s="34">
        <v>0</v>
      </c>
      <c r="P345" s="34">
        <v>0</v>
      </c>
      <c r="Q345" s="36">
        <v>0.09</v>
      </c>
      <c r="R345" s="36">
        <v>6.3255923294419744E-2</v>
      </c>
      <c r="S345" s="37">
        <f t="shared" si="5"/>
        <v>0</v>
      </c>
      <c r="T345" s="24"/>
      <c r="U345" s="38">
        <v>15673</v>
      </c>
      <c r="V345" s="38">
        <v>0</v>
      </c>
      <c r="W345" s="38">
        <v>0</v>
      </c>
      <c r="X345" s="38">
        <v>893</v>
      </c>
      <c r="Y345" s="38">
        <v>16566</v>
      </c>
      <c r="Z345" s="24"/>
      <c r="AA345" s="39"/>
    </row>
    <row r="346" spans="1:27" x14ac:dyDescent="0.25">
      <c r="A346" s="31">
        <v>456</v>
      </c>
      <c r="B346" s="32">
        <v>456160295</v>
      </c>
      <c r="C346" s="33" t="s">
        <v>226</v>
      </c>
      <c r="D346" s="31">
        <v>160</v>
      </c>
      <c r="E346" s="33" t="s">
        <v>104</v>
      </c>
      <c r="F346" s="31">
        <v>295</v>
      </c>
      <c r="G346" s="33" t="s">
        <v>155</v>
      </c>
      <c r="H346" s="34">
        <v>7</v>
      </c>
      <c r="I346" s="35">
        <v>11237</v>
      </c>
      <c r="J346" s="35">
        <v>5373</v>
      </c>
      <c r="K346" s="35">
        <v>0</v>
      </c>
      <c r="L346" s="35">
        <v>893</v>
      </c>
      <c r="M346" s="35">
        <v>17503</v>
      </c>
      <c r="N346" s="24"/>
      <c r="O346" s="34">
        <v>0</v>
      </c>
      <c r="P346" s="34">
        <v>0</v>
      </c>
      <c r="Q346" s="36">
        <v>0.09</v>
      </c>
      <c r="R346" s="36">
        <v>2.155593654197779E-2</v>
      </c>
      <c r="S346" s="37">
        <f t="shared" si="5"/>
        <v>0</v>
      </c>
      <c r="T346" s="24"/>
      <c r="U346" s="38">
        <v>116270</v>
      </c>
      <c r="V346" s="38">
        <v>0</v>
      </c>
      <c r="W346" s="38">
        <v>0</v>
      </c>
      <c r="X346" s="38">
        <v>6251</v>
      </c>
      <c r="Y346" s="38">
        <v>122521</v>
      </c>
      <c r="Z346" s="24"/>
      <c r="AA346" s="39"/>
    </row>
    <row r="347" spans="1:27" x14ac:dyDescent="0.25">
      <c r="A347" s="31">
        <v>456</v>
      </c>
      <c r="B347" s="32">
        <v>456160301</v>
      </c>
      <c r="C347" s="33" t="s">
        <v>226</v>
      </c>
      <c r="D347" s="31">
        <v>160</v>
      </c>
      <c r="E347" s="33" t="s">
        <v>104</v>
      </c>
      <c r="F347" s="31">
        <v>301</v>
      </c>
      <c r="G347" s="33" t="s">
        <v>151</v>
      </c>
      <c r="H347" s="34">
        <v>4</v>
      </c>
      <c r="I347" s="35">
        <v>10547</v>
      </c>
      <c r="J347" s="35">
        <v>3804</v>
      </c>
      <c r="K347" s="35">
        <v>0</v>
      </c>
      <c r="L347" s="35">
        <v>893</v>
      </c>
      <c r="M347" s="35">
        <v>15244</v>
      </c>
      <c r="N347" s="24"/>
      <c r="O347" s="34">
        <v>0</v>
      </c>
      <c r="P347" s="34">
        <v>0</v>
      </c>
      <c r="Q347" s="36">
        <v>0.09</v>
      </c>
      <c r="R347" s="36">
        <v>4.5436582083274439E-2</v>
      </c>
      <c r="S347" s="37">
        <f t="shared" si="5"/>
        <v>0</v>
      </c>
      <c r="T347" s="24"/>
      <c r="U347" s="38">
        <v>57404</v>
      </c>
      <c r="V347" s="38">
        <v>0</v>
      </c>
      <c r="W347" s="38">
        <v>0</v>
      </c>
      <c r="X347" s="38">
        <v>3572</v>
      </c>
      <c r="Y347" s="38">
        <v>60976</v>
      </c>
      <c r="Z347" s="24"/>
      <c r="AA347" s="39"/>
    </row>
    <row r="348" spans="1:27" x14ac:dyDescent="0.25">
      <c r="A348" s="31">
        <v>456</v>
      </c>
      <c r="B348" s="32">
        <v>456160616</v>
      </c>
      <c r="C348" s="33" t="s">
        <v>226</v>
      </c>
      <c r="D348" s="31">
        <v>160</v>
      </c>
      <c r="E348" s="33" t="s">
        <v>104</v>
      </c>
      <c r="F348" s="31">
        <v>616</v>
      </c>
      <c r="G348" s="33" t="s">
        <v>133</v>
      </c>
      <c r="H348" s="34">
        <v>1</v>
      </c>
      <c r="I348" s="35">
        <v>10727</v>
      </c>
      <c r="J348" s="35">
        <v>3617</v>
      </c>
      <c r="K348" s="35">
        <v>0</v>
      </c>
      <c r="L348" s="35">
        <v>893</v>
      </c>
      <c r="M348" s="35">
        <v>15237</v>
      </c>
      <c r="N348" s="24"/>
      <c r="O348" s="34">
        <v>0</v>
      </c>
      <c r="P348" s="34">
        <v>0</v>
      </c>
      <c r="Q348" s="36">
        <v>0.09</v>
      </c>
      <c r="R348" s="36">
        <v>3.2734441536858144E-2</v>
      </c>
      <c r="S348" s="37">
        <f t="shared" si="5"/>
        <v>0</v>
      </c>
      <c r="T348" s="24"/>
      <c r="U348" s="38">
        <v>14344</v>
      </c>
      <c r="V348" s="38">
        <v>0</v>
      </c>
      <c r="W348" s="38">
        <v>0</v>
      </c>
      <c r="X348" s="38">
        <v>893</v>
      </c>
      <c r="Y348" s="38">
        <v>15237</v>
      </c>
      <c r="Z348" s="24"/>
      <c r="AA348" s="39"/>
    </row>
    <row r="349" spans="1:27" x14ac:dyDescent="0.25">
      <c r="A349" s="31">
        <v>458</v>
      </c>
      <c r="B349" s="32">
        <v>458160031</v>
      </c>
      <c r="C349" s="33" t="s">
        <v>227</v>
      </c>
      <c r="D349" s="31">
        <v>160</v>
      </c>
      <c r="E349" s="33" t="s">
        <v>104</v>
      </c>
      <c r="F349" s="31">
        <v>31</v>
      </c>
      <c r="G349" s="33" t="s">
        <v>101</v>
      </c>
      <c r="H349" s="34">
        <v>1</v>
      </c>
      <c r="I349" s="35">
        <v>10127</v>
      </c>
      <c r="J349" s="35">
        <v>4698</v>
      </c>
      <c r="K349" s="35">
        <v>0</v>
      </c>
      <c r="L349" s="35">
        <v>893</v>
      </c>
      <c r="M349" s="35">
        <v>15718</v>
      </c>
      <c r="N349" s="24"/>
      <c r="O349" s="34">
        <v>0</v>
      </c>
      <c r="P349" s="34">
        <v>0</v>
      </c>
      <c r="Q349" s="36">
        <v>0.09</v>
      </c>
      <c r="R349" s="36">
        <v>2.7965192099759735E-2</v>
      </c>
      <c r="S349" s="37">
        <f t="shared" si="5"/>
        <v>0</v>
      </c>
      <c r="T349" s="24"/>
      <c r="U349" s="38">
        <v>14825</v>
      </c>
      <c r="V349" s="38">
        <v>0</v>
      </c>
      <c r="W349" s="38">
        <v>0</v>
      </c>
      <c r="X349" s="38">
        <v>893</v>
      </c>
      <c r="Y349" s="38">
        <v>15718</v>
      </c>
      <c r="Z349" s="24"/>
      <c r="AA349" s="39"/>
    </row>
    <row r="350" spans="1:27" x14ac:dyDescent="0.25">
      <c r="A350" s="31">
        <v>458</v>
      </c>
      <c r="B350" s="32">
        <v>458160056</v>
      </c>
      <c r="C350" s="33" t="s">
        <v>227</v>
      </c>
      <c r="D350" s="31">
        <v>160</v>
      </c>
      <c r="E350" s="33" t="s">
        <v>104</v>
      </c>
      <c r="F350" s="31">
        <v>56</v>
      </c>
      <c r="G350" s="33" t="s">
        <v>153</v>
      </c>
      <c r="H350" s="34">
        <v>7</v>
      </c>
      <c r="I350" s="35">
        <v>14107</v>
      </c>
      <c r="J350" s="35">
        <v>5480</v>
      </c>
      <c r="K350" s="35">
        <v>0</v>
      </c>
      <c r="L350" s="35">
        <v>893</v>
      </c>
      <c r="M350" s="35">
        <v>20480</v>
      </c>
      <c r="N350" s="24"/>
      <c r="O350" s="34">
        <v>0</v>
      </c>
      <c r="P350" s="34">
        <v>0</v>
      </c>
      <c r="Q350" s="36">
        <v>0.09</v>
      </c>
      <c r="R350" s="36">
        <v>2.3668990617612885E-2</v>
      </c>
      <c r="S350" s="37">
        <f t="shared" si="5"/>
        <v>0</v>
      </c>
      <c r="T350" s="24"/>
      <c r="U350" s="38">
        <v>137109</v>
      </c>
      <c r="V350" s="38">
        <v>0</v>
      </c>
      <c r="W350" s="38">
        <v>0</v>
      </c>
      <c r="X350" s="38">
        <v>6251</v>
      </c>
      <c r="Y350" s="38">
        <v>143360</v>
      </c>
      <c r="Z350" s="24"/>
      <c r="AA350" s="39"/>
    </row>
    <row r="351" spans="1:27" x14ac:dyDescent="0.25">
      <c r="A351" s="31">
        <v>458</v>
      </c>
      <c r="B351" s="32">
        <v>458160079</v>
      </c>
      <c r="C351" s="33" t="s">
        <v>227</v>
      </c>
      <c r="D351" s="31">
        <v>160</v>
      </c>
      <c r="E351" s="33" t="s">
        <v>104</v>
      </c>
      <c r="F351" s="31">
        <v>79</v>
      </c>
      <c r="G351" s="33" t="s">
        <v>109</v>
      </c>
      <c r="H351" s="34">
        <v>10</v>
      </c>
      <c r="I351" s="35">
        <v>12970</v>
      </c>
      <c r="J351" s="35">
        <v>1313</v>
      </c>
      <c r="K351" s="35">
        <v>0</v>
      </c>
      <c r="L351" s="35">
        <v>893</v>
      </c>
      <c r="M351" s="35">
        <v>15176</v>
      </c>
      <c r="N351" s="24"/>
      <c r="O351" s="34">
        <v>0</v>
      </c>
      <c r="P351" s="34">
        <v>0</v>
      </c>
      <c r="Q351" s="36">
        <v>0.09</v>
      </c>
      <c r="R351" s="36">
        <v>6.7349597851177154E-2</v>
      </c>
      <c r="S351" s="37">
        <f t="shared" si="5"/>
        <v>0</v>
      </c>
      <c r="T351" s="24"/>
      <c r="U351" s="38">
        <v>142830</v>
      </c>
      <c r="V351" s="38">
        <v>0</v>
      </c>
      <c r="W351" s="38">
        <v>0</v>
      </c>
      <c r="X351" s="38">
        <v>8930</v>
      </c>
      <c r="Y351" s="38">
        <v>151760</v>
      </c>
      <c r="Z351" s="24"/>
      <c r="AA351" s="39"/>
    </row>
    <row r="352" spans="1:27" x14ac:dyDescent="0.25">
      <c r="A352" s="31">
        <v>458</v>
      </c>
      <c r="B352" s="32">
        <v>458160149</v>
      </c>
      <c r="C352" s="33" t="s">
        <v>227</v>
      </c>
      <c r="D352" s="31">
        <v>160</v>
      </c>
      <c r="E352" s="33" t="s">
        <v>104</v>
      </c>
      <c r="F352" s="31">
        <v>149</v>
      </c>
      <c r="G352" s="33" t="s">
        <v>103</v>
      </c>
      <c r="H352" s="34">
        <v>2</v>
      </c>
      <c r="I352" s="35">
        <v>14107</v>
      </c>
      <c r="J352" s="35">
        <v>18</v>
      </c>
      <c r="K352" s="35">
        <v>0</v>
      </c>
      <c r="L352" s="35">
        <v>893</v>
      </c>
      <c r="M352" s="35">
        <v>15018</v>
      </c>
      <c r="N352" s="24"/>
      <c r="O352" s="34">
        <v>0</v>
      </c>
      <c r="P352" s="34">
        <v>0</v>
      </c>
      <c r="Q352" s="36">
        <v>0.16</v>
      </c>
      <c r="R352" s="36">
        <v>0.11951738551252943</v>
      </c>
      <c r="S352" s="37">
        <f t="shared" si="5"/>
        <v>0</v>
      </c>
      <c r="T352" s="24"/>
      <c r="U352" s="38">
        <v>28250</v>
      </c>
      <c r="V352" s="38">
        <v>0</v>
      </c>
      <c r="W352" s="38">
        <v>0</v>
      </c>
      <c r="X352" s="38">
        <v>1786</v>
      </c>
      <c r="Y352" s="38">
        <v>30036</v>
      </c>
      <c r="Z352" s="24"/>
      <c r="AA352" s="39"/>
    </row>
    <row r="353" spans="1:27" x14ac:dyDescent="0.25">
      <c r="A353" s="31">
        <v>458</v>
      </c>
      <c r="B353" s="32">
        <v>458160160</v>
      </c>
      <c r="C353" s="33" t="s">
        <v>227</v>
      </c>
      <c r="D353" s="31">
        <v>160</v>
      </c>
      <c r="E353" s="33" t="s">
        <v>104</v>
      </c>
      <c r="F353" s="31">
        <v>160</v>
      </c>
      <c r="G353" s="33" t="s">
        <v>104</v>
      </c>
      <c r="H353" s="34">
        <v>117</v>
      </c>
      <c r="I353" s="35">
        <v>13333</v>
      </c>
      <c r="J353" s="35">
        <v>420</v>
      </c>
      <c r="K353" s="35">
        <v>0</v>
      </c>
      <c r="L353" s="35">
        <v>893</v>
      </c>
      <c r="M353" s="35">
        <v>14646</v>
      </c>
      <c r="N353" s="24"/>
      <c r="O353" s="34">
        <v>0</v>
      </c>
      <c r="P353" s="34">
        <v>0</v>
      </c>
      <c r="Q353" s="36">
        <v>0.18</v>
      </c>
      <c r="R353" s="36">
        <v>0.10880054359760256</v>
      </c>
      <c r="S353" s="37">
        <f t="shared" si="5"/>
        <v>0</v>
      </c>
      <c r="T353" s="24"/>
      <c r="U353" s="38">
        <v>1609101</v>
      </c>
      <c r="V353" s="38">
        <v>0</v>
      </c>
      <c r="W353" s="38">
        <v>0</v>
      </c>
      <c r="X353" s="38">
        <v>104481</v>
      </c>
      <c r="Y353" s="38">
        <v>1713582</v>
      </c>
      <c r="Z353" s="24"/>
      <c r="AA353" s="39"/>
    </row>
    <row r="354" spans="1:27" x14ac:dyDescent="0.25">
      <c r="A354" s="31">
        <v>458</v>
      </c>
      <c r="B354" s="32">
        <v>458160181</v>
      </c>
      <c r="C354" s="33" t="s">
        <v>227</v>
      </c>
      <c r="D354" s="31">
        <v>160</v>
      </c>
      <c r="E354" s="33" t="s">
        <v>104</v>
      </c>
      <c r="F354" s="31">
        <v>181</v>
      </c>
      <c r="G354" s="33" t="s">
        <v>105</v>
      </c>
      <c r="H354" s="34">
        <v>6</v>
      </c>
      <c r="I354" s="35">
        <v>11414</v>
      </c>
      <c r="J354" s="35">
        <v>773</v>
      </c>
      <c r="K354" s="35">
        <v>0</v>
      </c>
      <c r="L354" s="35">
        <v>893</v>
      </c>
      <c r="M354" s="35">
        <v>13080</v>
      </c>
      <c r="N354" s="24"/>
      <c r="O354" s="34">
        <v>0</v>
      </c>
      <c r="P354" s="34">
        <v>0</v>
      </c>
      <c r="Q354" s="36">
        <v>0.09</v>
      </c>
      <c r="R354" s="36">
        <v>9.7581275657804001E-3</v>
      </c>
      <c r="S354" s="37">
        <f t="shared" si="5"/>
        <v>0</v>
      </c>
      <c r="T354" s="24"/>
      <c r="U354" s="38">
        <v>73122</v>
      </c>
      <c r="V354" s="38">
        <v>0</v>
      </c>
      <c r="W354" s="38">
        <v>0</v>
      </c>
      <c r="X354" s="38">
        <v>5358</v>
      </c>
      <c r="Y354" s="38">
        <v>78480</v>
      </c>
      <c r="Z354" s="24"/>
      <c r="AA354" s="39"/>
    </row>
    <row r="355" spans="1:27" x14ac:dyDescent="0.25">
      <c r="A355" s="31">
        <v>458</v>
      </c>
      <c r="B355" s="32">
        <v>458160301</v>
      </c>
      <c r="C355" s="33" t="s">
        <v>227</v>
      </c>
      <c r="D355" s="31">
        <v>160</v>
      </c>
      <c r="E355" s="33" t="s">
        <v>104</v>
      </c>
      <c r="F355" s="31">
        <v>301</v>
      </c>
      <c r="G355" s="33" t="s">
        <v>151</v>
      </c>
      <c r="H355" s="34">
        <v>6</v>
      </c>
      <c r="I355" s="35">
        <v>11414</v>
      </c>
      <c r="J355" s="35">
        <v>4117</v>
      </c>
      <c r="K355" s="35">
        <v>0</v>
      </c>
      <c r="L355" s="35">
        <v>893</v>
      </c>
      <c r="M355" s="35">
        <v>16424</v>
      </c>
      <c r="N355" s="24"/>
      <c r="O355" s="34">
        <v>0</v>
      </c>
      <c r="P355" s="34">
        <v>0</v>
      </c>
      <c r="Q355" s="36">
        <v>0.09</v>
      </c>
      <c r="R355" s="36">
        <v>4.5436582083274439E-2</v>
      </c>
      <c r="S355" s="37">
        <f t="shared" si="5"/>
        <v>0</v>
      </c>
      <c r="T355" s="24"/>
      <c r="U355" s="38">
        <v>93186</v>
      </c>
      <c r="V355" s="38">
        <v>0</v>
      </c>
      <c r="W355" s="38">
        <v>0</v>
      </c>
      <c r="X355" s="38">
        <v>5358</v>
      </c>
      <c r="Y355" s="38">
        <v>98544</v>
      </c>
      <c r="Z355" s="24"/>
      <c r="AA355" s="39"/>
    </row>
    <row r="356" spans="1:27" x14ac:dyDescent="0.25">
      <c r="A356" s="31">
        <v>458</v>
      </c>
      <c r="B356" s="32">
        <v>458160342</v>
      </c>
      <c r="C356" s="33" t="s">
        <v>227</v>
      </c>
      <c r="D356" s="31">
        <v>160</v>
      </c>
      <c r="E356" s="33" t="s">
        <v>104</v>
      </c>
      <c r="F356" s="31">
        <v>342</v>
      </c>
      <c r="G356" s="33" t="s">
        <v>228</v>
      </c>
      <c r="H356" s="34">
        <v>1</v>
      </c>
      <c r="I356" s="35">
        <v>10127</v>
      </c>
      <c r="J356" s="35">
        <v>5619</v>
      </c>
      <c r="K356" s="35">
        <v>0</v>
      </c>
      <c r="L356" s="35">
        <v>893</v>
      </c>
      <c r="M356" s="35">
        <v>16639</v>
      </c>
      <c r="N356" s="24"/>
      <c r="O356" s="34">
        <v>0</v>
      </c>
      <c r="P356" s="34">
        <v>0</v>
      </c>
      <c r="Q356" s="36">
        <v>0.09</v>
      </c>
      <c r="R356" s="36">
        <v>1.5599602012041768E-3</v>
      </c>
      <c r="S356" s="37">
        <f t="shared" si="5"/>
        <v>0</v>
      </c>
      <c r="T356" s="24"/>
      <c r="U356" s="38">
        <v>15746</v>
      </c>
      <c r="V356" s="38">
        <v>0</v>
      </c>
      <c r="W356" s="38">
        <v>0</v>
      </c>
      <c r="X356" s="38">
        <v>893</v>
      </c>
      <c r="Y356" s="38">
        <v>16639</v>
      </c>
      <c r="Z356" s="24"/>
      <c r="AA356" s="39"/>
    </row>
    <row r="357" spans="1:27" x14ac:dyDescent="0.25">
      <c r="A357" s="31">
        <v>463</v>
      </c>
      <c r="B357" s="32">
        <v>463035035</v>
      </c>
      <c r="C357" s="33" t="s">
        <v>229</v>
      </c>
      <c r="D357" s="31">
        <v>35</v>
      </c>
      <c r="E357" s="33" t="s">
        <v>22</v>
      </c>
      <c r="F357" s="31">
        <v>35</v>
      </c>
      <c r="G357" s="33" t="s">
        <v>22</v>
      </c>
      <c r="H357" s="34">
        <v>585</v>
      </c>
      <c r="I357" s="35">
        <v>13020</v>
      </c>
      <c r="J357" s="35">
        <v>4571</v>
      </c>
      <c r="K357" s="35">
        <v>0</v>
      </c>
      <c r="L357" s="35">
        <v>893</v>
      </c>
      <c r="M357" s="35">
        <v>18484</v>
      </c>
      <c r="N357" s="24"/>
      <c r="O357" s="34">
        <v>0</v>
      </c>
      <c r="P357" s="34">
        <v>0</v>
      </c>
      <c r="Q357" s="36">
        <v>0.18</v>
      </c>
      <c r="R357" s="36">
        <v>0.1582084907439498</v>
      </c>
      <c r="S357" s="37">
        <f t="shared" si="5"/>
        <v>0</v>
      </c>
      <c r="T357" s="24"/>
      <c r="U357" s="38">
        <v>10290735</v>
      </c>
      <c r="V357" s="38">
        <v>0</v>
      </c>
      <c r="W357" s="38">
        <v>0</v>
      </c>
      <c r="X357" s="38">
        <v>522405</v>
      </c>
      <c r="Y357" s="38">
        <v>10813140</v>
      </c>
      <c r="Z357" s="24"/>
      <c r="AA357" s="39"/>
    </row>
    <row r="358" spans="1:27" x14ac:dyDescent="0.25">
      <c r="A358" s="31">
        <v>464</v>
      </c>
      <c r="B358" s="32">
        <v>464168163</v>
      </c>
      <c r="C358" s="33" t="s">
        <v>230</v>
      </c>
      <c r="D358" s="31">
        <v>168</v>
      </c>
      <c r="E358" s="33" t="s">
        <v>117</v>
      </c>
      <c r="F358" s="31">
        <v>163</v>
      </c>
      <c r="G358" s="33" t="s">
        <v>27</v>
      </c>
      <c r="H358" s="34">
        <v>14</v>
      </c>
      <c r="I358" s="35">
        <v>9249</v>
      </c>
      <c r="J358" s="35">
        <v>180</v>
      </c>
      <c r="K358" s="35">
        <v>0</v>
      </c>
      <c r="L358" s="35">
        <v>893</v>
      </c>
      <c r="M358" s="35">
        <v>10322</v>
      </c>
      <c r="N358" s="24"/>
      <c r="O358" s="34">
        <v>0</v>
      </c>
      <c r="P358" s="34">
        <v>0</v>
      </c>
      <c r="Q358" s="36">
        <v>0.18</v>
      </c>
      <c r="R358" s="36">
        <v>9.4739434063754208E-2</v>
      </c>
      <c r="S358" s="37">
        <f t="shared" si="5"/>
        <v>0</v>
      </c>
      <c r="T358" s="24"/>
      <c r="U358" s="38">
        <v>132006</v>
      </c>
      <c r="V358" s="38">
        <v>0</v>
      </c>
      <c r="W358" s="38">
        <v>0</v>
      </c>
      <c r="X358" s="38">
        <v>12502</v>
      </c>
      <c r="Y358" s="38">
        <v>144508</v>
      </c>
      <c r="Z358" s="24"/>
      <c r="AA358" s="39"/>
    </row>
    <row r="359" spans="1:27" x14ac:dyDescent="0.25">
      <c r="A359" s="31">
        <v>464</v>
      </c>
      <c r="B359" s="32">
        <v>464168168</v>
      </c>
      <c r="C359" s="33" t="s">
        <v>230</v>
      </c>
      <c r="D359" s="31">
        <v>168</v>
      </c>
      <c r="E359" s="33" t="s">
        <v>117</v>
      </c>
      <c r="F359" s="31">
        <v>168</v>
      </c>
      <c r="G359" s="33" t="s">
        <v>117</v>
      </c>
      <c r="H359" s="34">
        <v>176</v>
      </c>
      <c r="I359" s="35">
        <v>8868</v>
      </c>
      <c r="J359" s="35">
        <v>4435</v>
      </c>
      <c r="K359" s="35">
        <v>0</v>
      </c>
      <c r="L359" s="35">
        <v>893</v>
      </c>
      <c r="M359" s="35">
        <v>14196</v>
      </c>
      <c r="N359" s="24"/>
      <c r="O359" s="34">
        <v>0</v>
      </c>
      <c r="P359" s="34">
        <v>0</v>
      </c>
      <c r="Q359" s="36">
        <v>0.09</v>
      </c>
      <c r="R359" s="36">
        <v>4.9208580767447059E-2</v>
      </c>
      <c r="S359" s="37">
        <f t="shared" si="5"/>
        <v>0</v>
      </c>
      <c r="T359" s="24"/>
      <c r="U359" s="38">
        <v>2341328</v>
      </c>
      <c r="V359" s="38">
        <v>0</v>
      </c>
      <c r="W359" s="38">
        <v>0</v>
      </c>
      <c r="X359" s="38">
        <v>157168</v>
      </c>
      <c r="Y359" s="38">
        <v>2498496</v>
      </c>
      <c r="Z359" s="24"/>
      <c r="AA359" s="39"/>
    </row>
    <row r="360" spans="1:27" x14ac:dyDescent="0.25">
      <c r="A360" s="31">
        <v>464</v>
      </c>
      <c r="B360" s="32">
        <v>464168196</v>
      </c>
      <c r="C360" s="33" t="s">
        <v>230</v>
      </c>
      <c r="D360" s="31">
        <v>168</v>
      </c>
      <c r="E360" s="33" t="s">
        <v>117</v>
      </c>
      <c r="F360" s="31">
        <v>196</v>
      </c>
      <c r="G360" s="33" t="s">
        <v>231</v>
      </c>
      <c r="H360" s="34">
        <v>2</v>
      </c>
      <c r="I360" s="35">
        <v>8580</v>
      </c>
      <c r="J360" s="35">
        <v>4374</v>
      </c>
      <c r="K360" s="35">
        <v>0</v>
      </c>
      <c r="L360" s="35">
        <v>893</v>
      </c>
      <c r="M360" s="35">
        <v>13847</v>
      </c>
      <c r="N360" s="24"/>
      <c r="O360" s="34">
        <v>0</v>
      </c>
      <c r="P360" s="34">
        <v>0</v>
      </c>
      <c r="Q360" s="36">
        <v>0.09</v>
      </c>
      <c r="R360" s="36">
        <v>6.2655017238110351E-3</v>
      </c>
      <c r="S360" s="37">
        <f t="shared" si="5"/>
        <v>0</v>
      </c>
      <c r="T360" s="24"/>
      <c r="U360" s="38">
        <v>25908</v>
      </c>
      <c r="V360" s="38">
        <v>0</v>
      </c>
      <c r="W360" s="38">
        <v>0</v>
      </c>
      <c r="X360" s="38">
        <v>1786</v>
      </c>
      <c r="Y360" s="38">
        <v>27694</v>
      </c>
      <c r="Z360" s="24"/>
      <c r="AA360" s="39"/>
    </row>
    <row r="361" spans="1:27" x14ac:dyDescent="0.25">
      <c r="A361" s="31">
        <v>464</v>
      </c>
      <c r="B361" s="32">
        <v>464168229</v>
      </c>
      <c r="C361" s="33" t="s">
        <v>230</v>
      </c>
      <c r="D361" s="31">
        <v>168</v>
      </c>
      <c r="E361" s="33" t="s">
        <v>117</v>
      </c>
      <c r="F361" s="31">
        <v>229</v>
      </c>
      <c r="G361" s="33" t="s">
        <v>113</v>
      </c>
      <c r="H361" s="34">
        <v>7</v>
      </c>
      <c r="I361" s="35">
        <v>9288</v>
      </c>
      <c r="J361" s="35">
        <v>879</v>
      </c>
      <c r="K361" s="35">
        <v>0</v>
      </c>
      <c r="L361" s="35">
        <v>893</v>
      </c>
      <c r="M361" s="35">
        <v>11060</v>
      </c>
      <c r="N361" s="24"/>
      <c r="O361" s="34">
        <v>0</v>
      </c>
      <c r="P361" s="34">
        <v>0</v>
      </c>
      <c r="Q361" s="36">
        <v>0.09</v>
      </c>
      <c r="R361" s="36">
        <v>1.0982597706240303E-2</v>
      </c>
      <c r="S361" s="37">
        <f t="shared" si="5"/>
        <v>0</v>
      </c>
      <c r="T361" s="24"/>
      <c r="U361" s="38">
        <v>71169</v>
      </c>
      <c r="V361" s="38">
        <v>0</v>
      </c>
      <c r="W361" s="38">
        <v>0</v>
      </c>
      <c r="X361" s="38">
        <v>6251</v>
      </c>
      <c r="Y361" s="38">
        <v>77420</v>
      </c>
      <c r="Z361" s="24"/>
      <c r="AA361" s="39"/>
    </row>
    <row r="362" spans="1:27" x14ac:dyDescent="0.25">
      <c r="A362" s="31">
        <v>464</v>
      </c>
      <c r="B362" s="32">
        <v>464168258</v>
      </c>
      <c r="C362" s="33" t="s">
        <v>230</v>
      </c>
      <c r="D362" s="31">
        <v>168</v>
      </c>
      <c r="E362" s="33" t="s">
        <v>117</v>
      </c>
      <c r="F362" s="31">
        <v>258</v>
      </c>
      <c r="G362" s="33" t="s">
        <v>97</v>
      </c>
      <c r="H362" s="34">
        <v>15</v>
      </c>
      <c r="I362" s="35">
        <v>10051</v>
      </c>
      <c r="J362" s="35">
        <v>3205</v>
      </c>
      <c r="K362" s="35">
        <v>0</v>
      </c>
      <c r="L362" s="35">
        <v>893</v>
      </c>
      <c r="M362" s="35">
        <v>14149</v>
      </c>
      <c r="N362" s="24"/>
      <c r="O362" s="34">
        <v>0</v>
      </c>
      <c r="P362" s="34">
        <v>0</v>
      </c>
      <c r="Q362" s="36">
        <v>0.18</v>
      </c>
      <c r="R362" s="36">
        <v>9.5096472438970098E-2</v>
      </c>
      <c r="S362" s="37">
        <f t="shared" si="5"/>
        <v>0</v>
      </c>
      <c r="T362" s="24"/>
      <c r="U362" s="38">
        <v>198840</v>
      </c>
      <c r="V362" s="38">
        <v>0</v>
      </c>
      <c r="W362" s="38">
        <v>0</v>
      </c>
      <c r="X362" s="38">
        <v>13395</v>
      </c>
      <c r="Y362" s="38">
        <v>212235</v>
      </c>
      <c r="Z362" s="24"/>
      <c r="AA362" s="39"/>
    </row>
    <row r="363" spans="1:27" x14ac:dyDescent="0.25">
      <c r="A363" s="31">
        <v>464</v>
      </c>
      <c r="B363" s="32">
        <v>464168291</v>
      </c>
      <c r="C363" s="33" t="s">
        <v>230</v>
      </c>
      <c r="D363" s="31">
        <v>168</v>
      </c>
      <c r="E363" s="33" t="s">
        <v>117</v>
      </c>
      <c r="F363" s="31">
        <v>291</v>
      </c>
      <c r="G363" s="33" t="s">
        <v>118</v>
      </c>
      <c r="H363" s="34">
        <v>15</v>
      </c>
      <c r="I363" s="35">
        <v>8610</v>
      </c>
      <c r="J363" s="35">
        <v>5257</v>
      </c>
      <c r="K363" s="35">
        <v>0</v>
      </c>
      <c r="L363" s="35">
        <v>893</v>
      </c>
      <c r="M363" s="35">
        <v>14760</v>
      </c>
      <c r="N363" s="24"/>
      <c r="O363" s="34">
        <v>0</v>
      </c>
      <c r="P363" s="34">
        <v>0</v>
      </c>
      <c r="Q363" s="36">
        <v>0.09</v>
      </c>
      <c r="R363" s="36">
        <v>1.0998793137041689E-2</v>
      </c>
      <c r="S363" s="37">
        <f t="shared" si="5"/>
        <v>0</v>
      </c>
      <c r="T363" s="24"/>
      <c r="U363" s="38">
        <v>208005</v>
      </c>
      <c r="V363" s="38">
        <v>0</v>
      </c>
      <c r="W363" s="38">
        <v>0</v>
      </c>
      <c r="X363" s="38">
        <v>13395</v>
      </c>
      <c r="Y363" s="38">
        <v>221400</v>
      </c>
      <c r="Z363" s="24"/>
      <c r="AA363" s="39"/>
    </row>
    <row r="364" spans="1:27" x14ac:dyDescent="0.25">
      <c r="A364" s="31">
        <v>466</v>
      </c>
      <c r="B364" s="32">
        <v>466700096</v>
      </c>
      <c r="C364" s="33" t="s">
        <v>232</v>
      </c>
      <c r="D364" s="31">
        <v>700</v>
      </c>
      <c r="E364" s="33" t="s">
        <v>233</v>
      </c>
      <c r="F364" s="31">
        <v>96</v>
      </c>
      <c r="G364" s="33" t="s">
        <v>234</v>
      </c>
      <c r="H364" s="34">
        <v>2</v>
      </c>
      <c r="I364" s="35">
        <v>10127</v>
      </c>
      <c r="J364" s="35">
        <v>5474</v>
      </c>
      <c r="K364" s="35">
        <v>0</v>
      </c>
      <c r="L364" s="35">
        <v>893</v>
      </c>
      <c r="M364" s="35">
        <v>16494</v>
      </c>
      <c r="N364" s="24"/>
      <c r="O364" s="34">
        <v>0</v>
      </c>
      <c r="P364" s="34">
        <v>0</v>
      </c>
      <c r="Q364" s="36">
        <v>0.09</v>
      </c>
      <c r="R364" s="36">
        <v>2.6066401974351325E-2</v>
      </c>
      <c r="S364" s="37">
        <f t="shared" si="5"/>
        <v>0</v>
      </c>
      <c r="T364" s="24"/>
      <c r="U364" s="38">
        <v>31202</v>
      </c>
      <c r="V364" s="38">
        <v>0</v>
      </c>
      <c r="W364" s="38">
        <v>0</v>
      </c>
      <c r="X364" s="38">
        <v>1786</v>
      </c>
      <c r="Y364" s="38">
        <v>32988</v>
      </c>
      <c r="Z364" s="24"/>
      <c r="AA364" s="39"/>
    </row>
    <row r="365" spans="1:27" x14ac:dyDescent="0.25">
      <c r="A365" s="31">
        <v>466</v>
      </c>
      <c r="B365" s="32">
        <v>466700700</v>
      </c>
      <c r="C365" s="33" t="s">
        <v>232</v>
      </c>
      <c r="D365" s="31">
        <v>700</v>
      </c>
      <c r="E365" s="33" t="s">
        <v>233</v>
      </c>
      <c r="F365" s="31">
        <v>700</v>
      </c>
      <c r="G365" s="33" t="s">
        <v>233</v>
      </c>
      <c r="H365" s="34">
        <v>24</v>
      </c>
      <c r="I365" s="35">
        <v>11741</v>
      </c>
      <c r="J365" s="35">
        <v>13022</v>
      </c>
      <c r="K365" s="35">
        <v>0</v>
      </c>
      <c r="L365" s="35">
        <v>893</v>
      </c>
      <c r="M365" s="35">
        <v>25656</v>
      </c>
      <c r="N365" s="24"/>
      <c r="O365" s="34">
        <v>0</v>
      </c>
      <c r="P365" s="34">
        <v>0</v>
      </c>
      <c r="Q365" s="36">
        <v>0.09</v>
      </c>
      <c r="R365" s="36">
        <v>3.1102955719990919E-2</v>
      </c>
      <c r="S365" s="37">
        <f t="shared" si="5"/>
        <v>0</v>
      </c>
      <c r="T365" s="24"/>
      <c r="U365" s="38">
        <v>594312</v>
      </c>
      <c r="V365" s="38">
        <v>0</v>
      </c>
      <c r="W365" s="38">
        <v>0</v>
      </c>
      <c r="X365" s="38">
        <v>21432</v>
      </c>
      <c r="Y365" s="38">
        <v>615744</v>
      </c>
      <c r="Z365" s="24"/>
      <c r="AA365" s="39"/>
    </row>
    <row r="366" spans="1:27" x14ac:dyDescent="0.25">
      <c r="A366" s="31">
        <v>466</v>
      </c>
      <c r="B366" s="32">
        <v>466774089</v>
      </c>
      <c r="C366" s="33" t="s">
        <v>232</v>
      </c>
      <c r="D366" s="31">
        <v>774</v>
      </c>
      <c r="E366" s="33" t="s">
        <v>235</v>
      </c>
      <c r="F366" s="31">
        <v>89</v>
      </c>
      <c r="G366" s="33" t="s">
        <v>236</v>
      </c>
      <c r="H366" s="34">
        <v>45</v>
      </c>
      <c r="I366" s="35">
        <v>10684</v>
      </c>
      <c r="J366" s="35">
        <v>17167</v>
      </c>
      <c r="K366" s="35">
        <v>0</v>
      </c>
      <c r="L366" s="35">
        <v>893</v>
      </c>
      <c r="M366" s="35">
        <v>28744</v>
      </c>
      <c r="N366" s="24"/>
      <c r="O366" s="34">
        <v>0</v>
      </c>
      <c r="P366" s="34">
        <v>0</v>
      </c>
      <c r="Q366" s="36">
        <v>0.09</v>
      </c>
      <c r="R366" s="36">
        <v>0.11147820346637806</v>
      </c>
      <c r="S366" s="37">
        <f t="shared" si="5"/>
        <v>-5365.9767213822215</v>
      </c>
      <c r="T366" s="24"/>
      <c r="U366" s="38">
        <v>1253295</v>
      </c>
      <c r="V366" s="38">
        <v>0</v>
      </c>
      <c r="W366" s="38">
        <v>-241468.95246219996</v>
      </c>
      <c r="X366" s="38">
        <v>40185</v>
      </c>
      <c r="Y366" s="38">
        <v>1052011.0475377999</v>
      </c>
      <c r="Z366" s="24"/>
      <c r="AA366" s="39"/>
    </row>
    <row r="367" spans="1:27" x14ac:dyDescent="0.25">
      <c r="A367" s="31">
        <v>466</v>
      </c>
      <c r="B367" s="32">
        <v>466774221</v>
      </c>
      <c r="C367" s="33" t="s">
        <v>232</v>
      </c>
      <c r="D367" s="31">
        <v>774</v>
      </c>
      <c r="E367" s="33" t="s">
        <v>235</v>
      </c>
      <c r="F367" s="31">
        <v>221</v>
      </c>
      <c r="G367" s="33" t="s">
        <v>237</v>
      </c>
      <c r="H367" s="34">
        <v>32</v>
      </c>
      <c r="I367" s="35">
        <v>10859</v>
      </c>
      <c r="J367" s="35">
        <v>12012</v>
      </c>
      <c r="K367" s="35">
        <v>0</v>
      </c>
      <c r="L367" s="35">
        <v>893</v>
      </c>
      <c r="M367" s="35">
        <v>23764</v>
      </c>
      <c r="N367" s="24"/>
      <c r="O367" s="34">
        <v>0</v>
      </c>
      <c r="P367" s="34">
        <v>0</v>
      </c>
      <c r="Q367" s="36">
        <v>0.09</v>
      </c>
      <c r="R367" s="36">
        <v>7.4616908216115621E-2</v>
      </c>
      <c r="S367" s="37">
        <f t="shared" si="5"/>
        <v>0</v>
      </c>
      <c r="T367" s="24"/>
      <c r="U367" s="38">
        <v>731872</v>
      </c>
      <c r="V367" s="38">
        <v>0</v>
      </c>
      <c r="W367" s="38">
        <v>0</v>
      </c>
      <c r="X367" s="38">
        <v>28576</v>
      </c>
      <c r="Y367" s="38">
        <v>760448</v>
      </c>
      <c r="Z367" s="24"/>
      <c r="AA367" s="39"/>
    </row>
    <row r="368" spans="1:27" x14ac:dyDescent="0.25">
      <c r="A368" s="31">
        <v>466</v>
      </c>
      <c r="B368" s="32">
        <v>466774296</v>
      </c>
      <c r="C368" s="33" t="s">
        <v>232</v>
      </c>
      <c r="D368" s="31">
        <v>774</v>
      </c>
      <c r="E368" s="33" t="s">
        <v>235</v>
      </c>
      <c r="F368" s="31">
        <v>296</v>
      </c>
      <c r="G368" s="33" t="s">
        <v>238</v>
      </c>
      <c r="H368" s="34">
        <v>29</v>
      </c>
      <c r="I368" s="35">
        <v>10248</v>
      </c>
      <c r="J368" s="35">
        <v>13125</v>
      </c>
      <c r="K368" s="35">
        <v>0</v>
      </c>
      <c r="L368" s="35">
        <v>893</v>
      </c>
      <c r="M368" s="35">
        <v>24266</v>
      </c>
      <c r="N368" s="24"/>
      <c r="O368" s="34">
        <v>0</v>
      </c>
      <c r="P368" s="34">
        <v>0</v>
      </c>
      <c r="Q368" s="36">
        <v>0.09</v>
      </c>
      <c r="R368" s="36">
        <v>7.5998375716886446E-2</v>
      </c>
      <c r="S368" s="37">
        <f t="shared" si="5"/>
        <v>0</v>
      </c>
      <c r="T368" s="24"/>
      <c r="U368" s="38">
        <v>677817</v>
      </c>
      <c r="V368" s="38">
        <v>0</v>
      </c>
      <c r="W368" s="38">
        <v>0</v>
      </c>
      <c r="X368" s="38">
        <v>25897</v>
      </c>
      <c r="Y368" s="38">
        <v>703714</v>
      </c>
      <c r="Z368" s="24"/>
      <c r="AA368" s="39"/>
    </row>
    <row r="369" spans="1:27" x14ac:dyDescent="0.25">
      <c r="A369" s="31">
        <v>466</v>
      </c>
      <c r="B369" s="32">
        <v>466774774</v>
      </c>
      <c r="C369" s="33" t="s">
        <v>232</v>
      </c>
      <c r="D369" s="31">
        <v>774</v>
      </c>
      <c r="E369" s="33" t="s">
        <v>235</v>
      </c>
      <c r="F369" s="31">
        <v>774</v>
      </c>
      <c r="G369" s="33" t="s">
        <v>235</v>
      </c>
      <c r="H369" s="34">
        <v>48</v>
      </c>
      <c r="I369" s="35">
        <v>10000</v>
      </c>
      <c r="J369" s="35">
        <v>20866</v>
      </c>
      <c r="K369" s="35">
        <v>0</v>
      </c>
      <c r="L369" s="35">
        <v>893</v>
      </c>
      <c r="M369" s="35">
        <v>31759</v>
      </c>
      <c r="N369" s="24"/>
      <c r="O369" s="34">
        <v>0</v>
      </c>
      <c r="P369" s="34">
        <v>0</v>
      </c>
      <c r="Q369" s="36">
        <v>0.09</v>
      </c>
      <c r="R369" s="36">
        <v>0.12415439437016457</v>
      </c>
      <c r="S369" s="37">
        <f t="shared" si="5"/>
        <v>-8491.1173863599925</v>
      </c>
      <c r="T369" s="24"/>
      <c r="U369" s="38">
        <v>1481568</v>
      </c>
      <c r="V369" s="38">
        <v>0</v>
      </c>
      <c r="W369" s="38">
        <v>-407573.63454527967</v>
      </c>
      <c r="X369" s="38">
        <v>42864</v>
      </c>
      <c r="Y369" s="38">
        <v>1116858.3654547203</v>
      </c>
      <c r="Z369" s="24"/>
      <c r="AA369" s="39"/>
    </row>
    <row r="370" spans="1:27" x14ac:dyDescent="0.25">
      <c r="A370" s="31">
        <v>469</v>
      </c>
      <c r="B370" s="32">
        <v>469035035</v>
      </c>
      <c r="C370" s="33" t="s">
        <v>239</v>
      </c>
      <c r="D370" s="31">
        <v>35</v>
      </c>
      <c r="E370" s="33" t="s">
        <v>22</v>
      </c>
      <c r="F370" s="31">
        <v>35</v>
      </c>
      <c r="G370" s="33" t="s">
        <v>22</v>
      </c>
      <c r="H370" s="34">
        <v>1231</v>
      </c>
      <c r="I370" s="35">
        <v>13103</v>
      </c>
      <c r="J370" s="35">
        <v>4600</v>
      </c>
      <c r="K370" s="35">
        <v>0</v>
      </c>
      <c r="L370" s="35">
        <v>893</v>
      </c>
      <c r="M370" s="35">
        <v>18596</v>
      </c>
      <c r="N370" s="24"/>
      <c r="O370" s="34">
        <v>0</v>
      </c>
      <c r="P370" s="34">
        <v>0</v>
      </c>
      <c r="Q370" s="36">
        <v>0.18</v>
      </c>
      <c r="R370" s="36">
        <v>0.1582084907439498</v>
      </c>
      <c r="S370" s="37">
        <f t="shared" si="5"/>
        <v>0</v>
      </c>
      <c r="T370" s="24"/>
      <c r="U370" s="38">
        <v>21792393</v>
      </c>
      <c r="V370" s="38">
        <v>0</v>
      </c>
      <c r="W370" s="38">
        <v>0</v>
      </c>
      <c r="X370" s="38">
        <v>1099283</v>
      </c>
      <c r="Y370" s="38">
        <v>22891676</v>
      </c>
      <c r="Z370" s="24"/>
      <c r="AA370" s="39"/>
    </row>
    <row r="371" spans="1:27" x14ac:dyDescent="0.25">
      <c r="A371" s="31">
        <v>469</v>
      </c>
      <c r="B371" s="32">
        <v>469035093</v>
      </c>
      <c r="C371" s="33" t="s">
        <v>239</v>
      </c>
      <c r="D371" s="31">
        <v>35</v>
      </c>
      <c r="E371" s="33" t="s">
        <v>22</v>
      </c>
      <c r="F371" s="31">
        <v>93</v>
      </c>
      <c r="G371" s="33" t="s">
        <v>25</v>
      </c>
      <c r="H371" s="34">
        <v>1</v>
      </c>
      <c r="I371" s="35">
        <v>10780</v>
      </c>
      <c r="J371" s="35">
        <v>306</v>
      </c>
      <c r="K371" s="35">
        <v>0</v>
      </c>
      <c r="L371" s="35">
        <v>893</v>
      </c>
      <c r="M371" s="35">
        <v>11979</v>
      </c>
      <c r="N371" s="24"/>
      <c r="O371" s="34">
        <v>0</v>
      </c>
      <c r="P371" s="34">
        <v>0</v>
      </c>
      <c r="Q371" s="36">
        <v>0.09</v>
      </c>
      <c r="R371" s="36">
        <v>9.4782905982044599E-2</v>
      </c>
      <c r="S371" s="37">
        <f t="shared" si="5"/>
        <v>-559.41833780651427</v>
      </c>
      <c r="T371" s="24"/>
      <c r="U371" s="38">
        <v>11086</v>
      </c>
      <c r="V371" s="38">
        <v>0</v>
      </c>
      <c r="W371" s="38">
        <v>-559.41833780651427</v>
      </c>
      <c r="X371" s="38">
        <v>893</v>
      </c>
      <c r="Y371" s="38">
        <v>11419.581662193486</v>
      </c>
      <c r="Z371" s="24"/>
      <c r="AA371" s="39"/>
    </row>
    <row r="372" spans="1:27" x14ac:dyDescent="0.25">
      <c r="A372" s="31">
        <v>469</v>
      </c>
      <c r="B372" s="32">
        <v>469035243</v>
      </c>
      <c r="C372" s="33" t="s">
        <v>239</v>
      </c>
      <c r="D372" s="31">
        <v>35</v>
      </c>
      <c r="E372" s="33" t="s">
        <v>22</v>
      </c>
      <c r="F372" s="31">
        <v>243</v>
      </c>
      <c r="G372" s="33" t="s">
        <v>74</v>
      </c>
      <c r="H372" s="34">
        <v>1</v>
      </c>
      <c r="I372" s="35">
        <v>15045</v>
      </c>
      <c r="J372" s="35">
        <v>3551</v>
      </c>
      <c r="K372" s="35">
        <v>0</v>
      </c>
      <c r="L372" s="35">
        <v>893</v>
      </c>
      <c r="M372" s="35">
        <v>19489</v>
      </c>
      <c r="N372" s="24"/>
      <c r="O372" s="34">
        <v>0</v>
      </c>
      <c r="P372" s="34">
        <v>0</v>
      </c>
      <c r="Q372" s="36">
        <v>0.09</v>
      </c>
      <c r="R372" s="36">
        <v>5.5550847643881752E-3</v>
      </c>
      <c r="S372" s="37">
        <f t="shared" si="5"/>
        <v>0</v>
      </c>
      <c r="T372" s="24"/>
      <c r="U372" s="38">
        <v>18596</v>
      </c>
      <c r="V372" s="38">
        <v>0</v>
      </c>
      <c r="W372" s="38">
        <v>0</v>
      </c>
      <c r="X372" s="38">
        <v>893</v>
      </c>
      <c r="Y372" s="38">
        <v>19489</v>
      </c>
      <c r="Z372" s="24"/>
      <c r="AA372" s="39"/>
    </row>
    <row r="373" spans="1:27" x14ac:dyDescent="0.25">
      <c r="A373" s="31">
        <v>469</v>
      </c>
      <c r="B373" s="32">
        <v>469035244</v>
      </c>
      <c r="C373" s="33" t="s">
        <v>239</v>
      </c>
      <c r="D373" s="31">
        <v>35</v>
      </c>
      <c r="E373" s="33" t="s">
        <v>22</v>
      </c>
      <c r="F373" s="31">
        <v>244</v>
      </c>
      <c r="G373" s="33" t="s">
        <v>43</v>
      </c>
      <c r="H373" s="34">
        <v>6</v>
      </c>
      <c r="I373" s="35">
        <v>8944</v>
      </c>
      <c r="J373" s="35">
        <v>3621</v>
      </c>
      <c r="K373" s="35">
        <v>0</v>
      </c>
      <c r="L373" s="35">
        <v>893</v>
      </c>
      <c r="M373" s="35">
        <v>13458</v>
      </c>
      <c r="N373" s="24"/>
      <c r="O373" s="34">
        <v>0</v>
      </c>
      <c r="P373" s="34">
        <v>0</v>
      </c>
      <c r="Q373" s="36">
        <v>0.18</v>
      </c>
      <c r="R373" s="36">
        <v>0.10491002846208129</v>
      </c>
      <c r="S373" s="37">
        <f t="shared" si="5"/>
        <v>0</v>
      </c>
      <c r="T373" s="24"/>
      <c r="U373" s="38">
        <v>75390</v>
      </c>
      <c r="V373" s="38">
        <v>0</v>
      </c>
      <c r="W373" s="38">
        <v>0</v>
      </c>
      <c r="X373" s="38">
        <v>5358</v>
      </c>
      <c r="Y373" s="38">
        <v>80748</v>
      </c>
      <c r="Z373" s="24"/>
      <c r="AA373" s="39"/>
    </row>
    <row r="374" spans="1:27" x14ac:dyDescent="0.25">
      <c r="A374" s="31">
        <v>470</v>
      </c>
      <c r="B374" s="32">
        <v>470165035</v>
      </c>
      <c r="C374" s="33" t="s">
        <v>240</v>
      </c>
      <c r="D374" s="31">
        <v>165</v>
      </c>
      <c r="E374" s="33" t="s">
        <v>28</v>
      </c>
      <c r="F374" s="31">
        <v>35</v>
      </c>
      <c r="G374" s="33" t="s">
        <v>22</v>
      </c>
      <c r="H374" s="34">
        <v>3</v>
      </c>
      <c r="I374" s="35">
        <v>9001</v>
      </c>
      <c r="J374" s="35">
        <v>3160</v>
      </c>
      <c r="K374" s="35">
        <v>0</v>
      </c>
      <c r="L374" s="35">
        <v>893</v>
      </c>
      <c r="M374" s="35">
        <v>13054</v>
      </c>
      <c r="N374" s="24"/>
      <c r="O374" s="34">
        <v>0</v>
      </c>
      <c r="P374" s="34">
        <v>0</v>
      </c>
      <c r="Q374" s="36">
        <v>0.18</v>
      </c>
      <c r="R374" s="36">
        <v>0.1582084907439498</v>
      </c>
      <c r="S374" s="37">
        <f t="shared" si="5"/>
        <v>0</v>
      </c>
      <c r="T374" s="24"/>
      <c r="U374" s="38">
        <v>36483</v>
      </c>
      <c r="V374" s="38">
        <v>0</v>
      </c>
      <c r="W374" s="38">
        <v>0</v>
      </c>
      <c r="X374" s="38">
        <v>2679</v>
      </c>
      <c r="Y374" s="38">
        <v>39162</v>
      </c>
      <c r="Z374" s="24"/>
      <c r="AA374" s="39"/>
    </row>
    <row r="375" spans="1:27" x14ac:dyDescent="0.25">
      <c r="A375" s="31">
        <v>470</v>
      </c>
      <c r="B375" s="32">
        <v>470165057</v>
      </c>
      <c r="C375" s="33" t="s">
        <v>240</v>
      </c>
      <c r="D375" s="31">
        <v>165</v>
      </c>
      <c r="E375" s="33" t="s">
        <v>28</v>
      </c>
      <c r="F375" s="31">
        <v>57</v>
      </c>
      <c r="G375" s="33" t="s">
        <v>23</v>
      </c>
      <c r="H375" s="34">
        <v>3</v>
      </c>
      <c r="I375" s="35">
        <v>10598</v>
      </c>
      <c r="J375" s="35">
        <v>538</v>
      </c>
      <c r="K375" s="35">
        <v>0</v>
      </c>
      <c r="L375" s="35">
        <v>893</v>
      </c>
      <c r="M375" s="35">
        <v>12029</v>
      </c>
      <c r="N375" s="24"/>
      <c r="O375" s="34">
        <v>0</v>
      </c>
      <c r="P375" s="34">
        <v>0</v>
      </c>
      <c r="Q375" s="36">
        <v>0.18</v>
      </c>
      <c r="R375" s="36">
        <v>0.14219879555979525</v>
      </c>
      <c r="S375" s="37">
        <f t="shared" si="5"/>
        <v>0</v>
      </c>
      <c r="T375" s="24"/>
      <c r="U375" s="38">
        <v>33408</v>
      </c>
      <c r="V375" s="38">
        <v>0</v>
      </c>
      <c r="W375" s="38">
        <v>0</v>
      </c>
      <c r="X375" s="38">
        <v>2679</v>
      </c>
      <c r="Y375" s="38">
        <v>36087</v>
      </c>
      <c r="Z375" s="24"/>
      <c r="AA375" s="39"/>
    </row>
    <row r="376" spans="1:27" x14ac:dyDescent="0.25">
      <c r="A376" s="31">
        <v>470</v>
      </c>
      <c r="B376" s="32">
        <v>470165093</v>
      </c>
      <c r="C376" s="33" t="s">
        <v>240</v>
      </c>
      <c r="D376" s="31">
        <v>165</v>
      </c>
      <c r="E376" s="33" t="s">
        <v>28</v>
      </c>
      <c r="F376" s="31">
        <v>93</v>
      </c>
      <c r="G376" s="33" t="s">
        <v>25</v>
      </c>
      <c r="H376" s="34">
        <v>198</v>
      </c>
      <c r="I376" s="35">
        <v>10679</v>
      </c>
      <c r="J376" s="35">
        <v>303</v>
      </c>
      <c r="K376" s="35">
        <v>0</v>
      </c>
      <c r="L376" s="35">
        <v>893</v>
      </c>
      <c r="M376" s="35">
        <v>11875</v>
      </c>
      <c r="N376" s="24"/>
      <c r="O376" s="34">
        <v>0</v>
      </c>
      <c r="P376" s="34">
        <v>0</v>
      </c>
      <c r="Q376" s="36">
        <v>0.09</v>
      </c>
      <c r="R376" s="36">
        <v>9.4782905982044599E-2</v>
      </c>
      <c r="S376" s="37">
        <f t="shared" si="5"/>
        <v>-554.17032164812724</v>
      </c>
      <c r="T376" s="24"/>
      <c r="U376" s="38">
        <v>2174436</v>
      </c>
      <c r="V376" s="38">
        <v>0</v>
      </c>
      <c r="W376" s="38">
        <v>-109725.72368632919</v>
      </c>
      <c r="X376" s="38">
        <v>176814</v>
      </c>
      <c r="Y376" s="38">
        <v>2241524.2763136709</v>
      </c>
      <c r="Z376" s="24"/>
      <c r="AA376" s="39"/>
    </row>
    <row r="377" spans="1:27" x14ac:dyDescent="0.25">
      <c r="A377" s="31">
        <v>470</v>
      </c>
      <c r="B377" s="32">
        <v>470165163</v>
      </c>
      <c r="C377" s="33" t="s">
        <v>240</v>
      </c>
      <c r="D377" s="31">
        <v>165</v>
      </c>
      <c r="E377" s="33" t="s">
        <v>28</v>
      </c>
      <c r="F377" s="31">
        <v>163</v>
      </c>
      <c r="G377" s="33" t="s">
        <v>27</v>
      </c>
      <c r="H377" s="34">
        <v>22</v>
      </c>
      <c r="I377" s="35">
        <v>11440</v>
      </c>
      <c r="J377" s="35">
        <v>223</v>
      </c>
      <c r="K377" s="35">
        <v>0</v>
      </c>
      <c r="L377" s="35">
        <v>893</v>
      </c>
      <c r="M377" s="35">
        <v>12556</v>
      </c>
      <c r="N377" s="24"/>
      <c r="O377" s="34">
        <v>0</v>
      </c>
      <c r="P377" s="34">
        <v>0</v>
      </c>
      <c r="Q377" s="36">
        <v>0.18</v>
      </c>
      <c r="R377" s="36">
        <v>9.4739434063754208E-2</v>
      </c>
      <c r="S377" s="37">
        <f t="shared" si="5"/>
        <v>0</v>
      </c>
      <c r="T377" s="24"/>
      <c r="U377" s="38">
        <v>256586</v>
      </c>
      <c r="V377" s="38">
        <v>0</v>
      </c>
      <c r="W377" s="38">
        <v>0</v>
      </c>
      <c r="X377" s="38">
        <v>19646</v>
      </c>
      <c r="Y377" s="38">
        <v>276232</v>
      </c>
      <c r="Z377" s="24"/>
      <c r="AA377" s="39"/>
    </row>
    <row r="378" spans="1:27" x14ac:dyDescent="0.25">
      <c r="A378" s="31">
        <v>470</v>
      </c>
      <c r="B378" s="32">
        <v>470165165</v>
      </c>
      <c r="C378" s="33" t="s">
        <v>240</v>
      </c>
      <c r="D378" s="31">
        <v>165</v>
      </c>
      <c r="E378" s="33" t="s">
        <v>28</v>
      </c>
      <c r="F378" s="31">
        <v>165</v>
      </c>
      <c r="G378" s="33" t="s">
        <v>28</v>
      </c>
      <c r="H378" s="34">
        <v>663</v>
      </c>
      <c r="I378" s="35">
        <v>10306</v>
      </c>
      <c r="J378" s="35">
        <v>560</v>
      </c>
      <c r="K378" s="35">
        <v>58.877828054298639</v>
      </c>
      <c r="L378" s="35">
        <v>893</v>
      </c>
      <c r="M378" s="35">
        <v>11817.877828054299</v>
      </c>
      <c r="N378" s="24"/>
      <c r="O378" s="34">
        <v>23</v>
      </c>
      <c r="P378" s="34">
        <v>0</v>
      </c>
      <c r="Q378" s="36">
        <v>0.14000000000000001</v>
      </c>
      <c r="R378" s="36">
        <v>0.10702896319247782</v>
      </c>
      <c r="S378" s="37">
        <f t="shared" si="5"/>
        <v>0</v>
      </c>
      <c r="T378" s="24"/>
      <c r="U378" s="38">
        <v>7204158</v>
      </c>
      <c r="V378" s="38">
        <v>39036</v>
      </c>
      <c r="W378" s="38">
        <v>0</v>
      </c>
      <c r="X378" s="38">
        <v>592059</v>
      </c>
      <c r="Y378" s="38">
        <v>7835253</v>
      </c>
      <c r="Z378" s="24"/>
      <c r="AA378" s="39"/>
    </row>
    <row r="379" spans="1:27" x14ac:dyDescent="0.25">
      <c r="A379" s="31">
        <v>470</v>
      </c>
      <c r="B379" s="32">
        <v>470165176</v>
      </c>
      <c r="C379" s="33" t="s">
        <v>240</v>
      </c>
      <c r="D379" s="31">
        <v>165</v>
      </c>
      <c r="E379" s="33" t="s">
        <v>28</v>
      </c>
      <c r="F379" s="31">
        <v>176</v>
      </c>
      <c r="G379" s="33" t="s">
        <v>29</v>
      </c>
      <c r="H379" s="34">
        <v>226</v>
      </c>
      <c r="I379" s="35">
        <v>9919</v>
      </c>
      <c r="J379" s="35">
        <v>3276</v>
      </c>
      <c r="K379" s="35">
        <v>0</v>
      </c>
      <c r="L379" s="35">
        <v>893</v>
      </c>
      <c r="M379" s="35">
        <v>14088</v>
      </c>
      <c r="N379" s="24"/>
      <c r="O379" s="34">
        <v>0</v>
      </c>
      <c r="P379" s="34">
        <v>0</v>
      </c>
      <c r="Q379" s="36">
        <v>0.09</v>
      </c>
      <c r="R379" s="36">
        <v>6.9986063153058664E-2</v>
      </c>
      <c r="S379" s="37">
        <f t="shared" si="5"/>
        <v>0</v>
      </c>
      <c r="T379" s="24"/>
      <c r="U379" s="38">
        <v>2982070</v>
      </c>
      <c r="V379" s="38">
        <v>0</v>
      </c>
      <c r="W379" s="38">
        <v>0</v>
      </c>
      <c r="X379" s="38">
        <v>201818</v>
      </c>
      <c r="Y379" s="38">
        <v>3183888</v>
      </c>
      <c r="Z379" s="24"/>
      <c r="AA379" s="39"/>
    </row>
    <row r="380" spans="1:27" x14ac:dyDescent="0.25">
      <c r="A380" s="31">
        <v>470</v>
      </c>
      <c r="B380" s="32">
        <v>470165178</v>
      </c>
      <c r="C380" s="33" t="s">
        <v>240</v>
      </c>
      <c r="D380" s="31">
        <v>165</v>
      </c>
      <c r="E380" s="33" t="s">
        <v>28</v>
      </c>
      <c r="F380" s="31">
        <v>178</v>
      </c>
      <c r="G380" s="33" t="s">
        <v>241</v>
      </c>
      <c r="H380" s="34">
        <v>241</v>
      </c>
      <c r="I380" s="35">
        <v>9695</v>
      </c>
      <c r="J380" s="35">
        <v>1010</v>
      </c>
      <c r="K380" s="35">
        <v>0</v>
      </c>
      <c r="L380" s="35">
        <v>893</v>
      </c>
      <c r="M380" s="35">
        <v>11598</v>
      </c>
      <c r="N380" s="24"/>
      <c r="O380" s="34">
        <v>0</v>
      </c>
      <c r="P380" s="34">
        <v>0</v>
      </c>
      <c r="Q380" s="36">
        <v>0.09</v>
      </c>
      <c r="R380" s="36">
        <v>6.2479924963373054E-2</v>
      </c>
      <c r="S380" s="37">
        <f t="shared" si="5"/>
        <v>0</v>
      </c>
      <c r="T380" s="24"/>
      <c r="U380" s="38">
        <v>2579905</v>
      </c>
      <c r="V380" s="38">
        <v>0</v>
      </c>
      <c r="W380" s="38">
        <v>0</v>
      </c>
      <c r="X380" s="38">
        <v>215213</v>
      </c>
      <c r="Y380" s="38">
        <v>2795118</v>
      </c>
      <c r="Z380" s="24"/>
      <c r="AA380" s="39"/>
    </row>
    <row r="381" spans="1:27" x14ac:dyDescent="0.25">
      <c r="A381" s="31">
        <v>470</v>
      </c>
      <c r="B381" s="32">
        <v>470165229</v>
      </c>
      <c r="C381" s="33" t="s">
        <v>240</v>
      </c>
      <c r="D381" s="31">
        <v>165</v>
      </c>
      <c r="E381" s="33" t="s">
        <v>28</v>
      </c>
      <c r="F381" s="31">
        <v>229</v>
      </c>
      <c r="G381" s="33" t="s">
        <v>113</v>
      </c>
      <c r="H381" s="34">
        <v>10</v>
      </c>
      <c r="I381" s="35">
        <v>9914</v>
      </c>
      <c r="J381" s="35">
        <v>938</v>
      </c>
      <c r="K381" s="35">
        <v>0</v>
      </c>
      <c r="L381" s="35">
        <v>893</v>
      </c>
      <c r="M381" s="35">
        <v>11745</v>
      </c>
      <c r="N381" s="24"/>
      <c r="O381" s="34">
        <v>0</v>
      </c>
      <c r="P381" s="34">
        <v>0</v>
      </c>
      <c r="Q381" s="36">
        <v>0.09</v>
      </c>
      <c r="R381" s="36">
        <v>1.0982597706240303E-2</v>
      </c>
      <c r="S381" s="37">
        <f t="shared" si="5"/>
        <v>0</v>
      </c>
      <c r="T381" s="24"/>
      <c r="U381" s="38">
        <v>108520</v>
      </c>
      <c r="V381" s="38">
        <v>0</v>
      </c>
      <c r="W381" s="38">
        <v>0</v>
      </c>
      <c r="X381" s="38">
        <v>8930</v>
      </c>
      <c r="Y381" s="38">
        <v>117450</v>
      </c>
      <c r="Z381" s="24"/>
      <c r="AA381" s="39"/>
    </row>
    <row r="382" spans="1:27" x14ac:dyDescent="0.25">
      <c r="A382" s="31">
        <v>470</v>
      </c>
      <c r="B382" s="32">
        <v>470165246</v>
      </c>
      <c r="C382" s="33" t="s">
        <v>240</v>
      </c>
      <c r="D382" s="31">
        <v>165</v>
      </c>
      <c r="E382" s="33" t="s">
        <v>28</v>
      </c>
      <c r="F382" s="31">
        <v>246</v>
      </c>
      <c r="G382" s="33" t="s">
        <v>242</v>
      </c>
      <c r="H382" s="34">
        <v>2</v>
      </c>
      <c r="I382" s="35">
        <v>10420</v>
      </c>
      <c r="J382" s="35">
        <v>2943</v>
      </c>
      <c r="K382" s="35">
        <v>0</v>
      </c>
      <c r="L382" s="35">
        <v>893</v>
      </c>
      <c r="M382" s="35">
        <v>14256</v>
      </c>
      <c r="N382" s="24"/>
      <c r="O382" s="34">
        <v>0</v>
      </c>
      <c r="P382" s="34">
        <v>0</v>
      </c>
      <c r="Q382" s="36">
        <v>0.09</v>
      </c>
      <c r="R382" s="36">
        <v>8.089906326547E-4</v>
      </c>
      <c r="S382" s="37">
        <f t="shared" si="5"/>
        <v>0</v>
      </c>
      <c r="T382" s="24"/>
      <c r="U382" s="38">
        <v>26726</v>
      </c>
      <c r="V382" s="38">
        <v>0</v>
      </c>
      <c r="W382" s="38">
        <v>0</v>
      </c>
      <c r="X382" s="38">
        <v>1786</v>
      </c>
      <c r="Y382" s="38">
        <v>28512</v>
      </c>
      <c r="Z382" s="24"/>
      <c r="AA382" s="39"/>
    </row>
    <row r="383" spans="1:27" x14ac:dyDescent="0.25">
      <c r="A383" s="31">
        <v>470</v>
      </c>
      <c r="B383" s="32">
        <v>470165248</v>
      </c>
      <c r="C383" s="33" t="s">
        <v>240</v>
      </c>
      <c r="D383" s="31">
        <v>165</v>
      </c>
      <c r="E383" s="33" t="s">
        <v>28</v>
      </c>
      <c r="F383" s="31">
        <v>248</v>
      </c>
      <c r="G383" s="33" t="s">
        <v>30</v>
      </c>
      <c r="H383" s="34">
        <v>25</v>
      </c>
      <c r="I383" s="35">
        <v>10127</v>
      </c>
      <c r="J383" s="35">
        <v>994</v>
      </c>
      <c r="K383" s="35">
        <v>0</v>
      </c>
      <c r="L383" s="35">
        <v>893</v>
      </c>
      <c r="M383" s="35">
        <v>12014</v>
      </c>
      <c r="N383" s="24"/>
      <c r="O383" s="34">
        <v>0</v>
      </c>
      <c r="P383" s="34">
        <v>0</v>
      </c>
      <c r="Q383" s="36">
        <v>0.09</v>
      </c>
      <c r="R383" s="36">
        <v>5.1746066067839235E-2</v>
      </c>
      <c r="S383" s="37">
        <f t="shared" si="5"/>
        <v>0</v>
      </c>
      <c r="T383" s="24"/>
      <c r="U383" s="38">
        <v>278025</v>
      </c>
      <c r="V383" s="38">
        <v>0</v>
      </c>
      <c r="W383" s="38">
        <v>0</v>
      </c>
      <c r="X383" s="38">
        <v>22325</v>
      </c>
      <c r="Y383" s="38">
        <v>300350</v>
      </c>
      <c r="Z383" s="24"/>
      <c r="AA383" s="39"/>
    </row>
    <row r="384" spans="1:27" x14ac:dyDescent="0.25">
      <c r="A384" s="31">
        <v>470</v>
      </c>
      <c r="B384" s="32">
        <v>470165262</v>
      </c>
      <c r="C384" s="33" t="s">
        <v>240</v>
      </c>
      <c r="D384" s="31">
        <v>165</v>
      </c>
      <c r="E384" s="33" t="s">
        <v>28</v>
      </c>
      <c r="F384" s="31">
        <v>262</v>
      </c>
      <c r="G384" s="33" t="s">
        <v>31</v>
      </c>
      <c r="H384" s="34">
        <v>64</v>
      </c>
      <c r="I384" s="35">
        <v>10065</v>
      </c>
      <c r="J384" s="35">
        <v>4641</v>
      </c>
      <c r="K384" s="35">
        <v>0</v>
      </c>
      <c r="L384" s="35">
        <v>893</v>
      </c>
      <c r="M384" s="35">
        <v>15599</v>
      </c>
      <c r="N384" s="24"/>
      <c r="O384" s="34">
        <v>0</v>
      </c>
      <c r="P384" s="34">
        <v>0</v>
      </c>
      <c r="Q384" s="36">
        <v>0.09</v>
      </c>
      <c r="R384" s="36">
        <v>6.3255923294419744E-2</v>
      </c>
      <c r="S384" s="37">
        <f t="shared" si="5"/>
        <v>0</v>
      </c>
      <c r="T384" s="24"/>
      <c r="U384" s="38">
        <v>941184</v>
      </c>
      <c r="V384" s="38">
        <v>0</v>
      </c>
      <c r="W384" s="38">
        <v>0</v>
      </c>
      <c r="X384" s="38">
        <v>57152</v>
      </c>
      <c r="Y384" s="38">
        <v>998336</v>
      </c>
      <c r="Z384" s="24"/>
      <c r="AA384" s="39"/>
    </row>
    <row r="385" spans="1:27" x14ac:dyDescent="0.25">
      <c r="A385" s="31">
        <v>470</v>
      </c>
      <c r="B385" s="32">
        <v>470165284</v>
      </c>
      <c r="C385" s="33" t="s">
        <v>240</v>
      </c>
      <c r="D385" s="31">
        <v>165</v>
      </c>
      <c r="E385" s="33" t="s">
        <v>28</v>
      </c>
      <c r="F385" s="31">
        <v>284</v>
      </c>
      <c r="G385" s="33" t="s">
        <v>163</v>
      </c>
      <c r="H385" s="34">
        <v>81</v>
      </c>
      <c r="I385" s="35">
        <v>9459</v>
      </c>
      <c r="J385" s="35">
        <v>3220</v>
      </c>
      <c r="K385" s="35">
        <v>0</v>
      </c>
      <c r="L385" s="35">
        <v>893</v>
      </c>
      <c r="M385" s="35">
        <v>13572</v>
      </c>
      <c r="N385" s="24"/>
      <c r="O385" s="34">
        <v>0</v>
      </c>
      <c r="P385" s="34">
        <v>0</v>
      </c>
      <c r="Q385" s="36">
        <v>0.09</v>
      </c>
      <c r="R385" s="36">
        <v>3.3453317557936221E-2</v>
      </c>
      <c r="S385" s="37">
        <f t="shared" si="5"/>
        <v>0</v>
      </c>
      <c r="T385" s="24"/>
      <c r="U385" s="38">
        <v>1026999</v>
      </c>
      <c r="V385" s="38">
        <v>0</v>
      </c>
      <c r="W385" s="38">
        <v>0</v>
      </c>
      <c r="X385" s="38">
        <v>72333</v>
      </c>
      <c r="Y385" s="38">
        <v>1099332</v>
      </c>
      <c r="Z385" s="24"/>
      <c r="AA385" s="39"/>
    </row>
    <row r="386" spans="1:27" x14ac:dyDescent="0.25">
      <c r="A386" s="31">
        <v>470</v>
      </c>
      <c r="B386" s="32">
        <v>470165305</v>
      </c>
      <c r="C386" s="33" t="s">
        <v>240</v>
      </c>
      <c r="D386" s="31">
        <v>165</v>
      </c>
      <c r="E386" s="33" t="s">
        <v>28</v>
      </c>
      <c r="F386" s="31">
        <v>305</v>
      </c>
      <c r="G386" s="33" t="s">
        <v>75</v>
      </c>
      <c r="H386" s="34">
        <v>63</v>
      </c>
      <c r="I386" s="35">
        <v>9615</v>
      </c>
      <c r="J386" s="35">
        <v>3136</v>
      </c>
      <c r="K386" s="35">
        <v>0</v>
      </c>
      <c r="L386" s="35">
        <v>893</v>
      </c>
      <c r="M386" s="35">
        <v>13644</v>
      </c>
      <c r="N386" s="24"/>
      <c r="O386" s="34">
        <v>0</v>
      </c>
      <c r="P386" s="34">
        <v>0</v>
      </c>
      <c r="Q386" s="36">
        <v>0.09</v>
      </c>
      <c r="R386" s="36">
        <v>1.7308482927189065E-2</v>
      </c>
      <c r="S386" s="37">
        <f t="shared" si="5"/>
        <v>0</v>
      </c>
      <c r="T386" s="24"/>
      <c r="U386" s="38">
        <v>803313</v>
      </c>
      <c r="V386" s="38">
        <v>0</v>
      </c>
      <c r="W386" s="38">
        <v>0</v>
      </c>
      <c r="X386" s="38">
        <v>56259</v>
      </c>
      <c r="Y386" s="38">
        <v>859572</v>
      </c>
      <c r="Z386" s="24"/>
      <c r="AA386" s="39"/>
    </row>
    <row r="387" spans="1:27" x14ac:dyDescent="0.25">
      <c r="A387" s="31">
        <v>470</v>
      </c>
      <c r="B387" s="32">
        <v>470165314</v>
      </c>
      <c r="C387" s="33" t="s">
        <v>240</v>
      </c>
      <c r="D387" s="31">
        <v>165</v>
      </c>
      <c r="E387" s="33" t="s">
        <v>28</v>
      </c>
      <c r="F387" s="31">
        <v>314</v>
      </c>
      <c r="G387" s="33" t="s">
        <v>46</v>
      </c>
      <c r="H387" s="34">
        <v>1</v>
      </c>
      <c r="I387" s="35">
        <v>14528</v>
      </c>
      <c r="J387" s="35">
        <v>11271</v>
      </c>
      <c r="K387" s="35">
        <v>0</v>
      </c>
      <c r="L387" s="35">
        <v>893</v>
      </c>
      <c r="M387" s="35">
        <v>26692</v>
      </c>
      <c r="N387" s="24"/>
      <c r="O387" s="34">
        <v>0</v>
      </c>
      <c r="P387" s="34">
        <v>0</v>
      </c>
      <c r="Q387" s="36">
        <v>0.09</v>
      </c>
      <c r="R387" s="36">
        <v>2.7844992918704178E-3</v>
      </c>
      <c r="S387" s="37">
        <f t="shared" si="5"/>
        <v>0</v>
      </c>
      <c r="T387" s="24"/>
      <c r="U387" s="38">
        <v>25799</v>
      </c>
      <c r="V387" s="38">
        <v>0</v>
      </c>
      <c r="W387" s="38">
        <v>0</v>
      </c>
      <c r="X387" s="38">
        <v>893</v>
      </c>
      <c r="Y387" s="38">
        <v>26692</v>
      </c>
      <c r="Z387" s="24"/>
      <c r="AA387" s="39"/>
    </row>
    <row r="388" spans="1:27" x14ac:dyDescent="0.25">
      <c r="A388" s="31">
        <v>470</v>
      </c>
      <c r="B388" s="32">
        <v>470165342</v>
      </c>
      <c r="C388" s="33" t="s">
        <v>240</v>
      </c>
      <c r="D388" s="31">
        <v>165</v>
      </c>
      <c r="E388" s="33" t="s">
        <v>28</v>
      </c>
      <c r="F388" s="31">
        <v>342</v>
      </c>
      <c r="G388" s="33" t="s">
        <v>228</v>
      </c>
      <c r="H388" s="34">
        <v>5</v>
      </c>
      <c r="I388" s="35">
        <v>9256</v>
      </c>
      <c r="J388" s="35">
        <v>5136</v>
      </c>
      <c r="K388" s="35">
        <v>0</v>
      </c>
      <c r="L388" s="35">
        <v>893</v>
      </c>
      <c r="M388" s="35">
        <v>15285</v>
      </c>
      <c r="N388" s="24"/>
      <c r="O388" s="34">
        <v>0</v>
      </c>
      <c r="P388" s="34">
        <v>0</v>
      </c>
      <c r="Q388" s="36">
        <v>0.09</v>
      </c>
      <c r="R388" s="36">
        <v>1.5599602012041768E-3</v>
      </c>
      <c r="S388" s="37">
        <f t="shared" si="5"/>
        <v>0</v>
      </c>
      <c r="T388" s="24"/>
      <c r="U388" s="38">
        <v>71960</v>
      </c>
      <c r="V388" s="38">
        <v>0</v>
      </c>
      <c r="W388" s="38">
        <v>0</v>
      </c>
      <c r="X388" s="38">
        <v>4465</v>
      </c>
      <c r="Y388" s="38">
        <v>76425</v>
      </c>
      <c r="Z388" s="24"/>
      <c r="AA388" s="39"/>
    </row>
    <row r="389" spans="1:27" x14ac:dyDescent="0.25">
      <c r="A389" s="31">
        <v>470</v>
      </c>
      <c r="B389" s="32">
        <v>470165344</v>
      </c>
      <c r="C389" s="33" t="s">
        <v>240</v>
      </c>
      <c r="D389" s="31">
        <v>165</v>
      </c>
      <c r="E389" s="33" t="s">
        <v>28</v>
      </c>
      <c r="F389" s="31">
        <v>344</v>
      </c>
      <c r="G389" s="33" t="s">
        <v>243</v>
      </c>
      <c r="H389" s="34">
        <v>3</v>
      </c>
      <c r="I389" s="35">
        <v>9001</v>
      </c>
      <c r="J389" s="35">
        <v>3013</v>
      </c>
      <c r="K389" s="35">
        <v>0</v>
      </c>
      <c r="L389" s="35">
        <v>893</v>
      </c>
      <c r="M389" s="35">
        <v>12907</v>
      </c>
      <c r="N389" s="24"/>
      <c r="O389" s="34">
        <v>0</v>
      </c>
      <c r="P389" s="34">
        <v>0</v>
      </c>
      <c r="Q389" s="36">
        <v>0.09</v>
      </c>
      <c r="R389" s="36">
        <v>7.8776585079043772E-4</v>
      </c>
      <c r="S389" s="37">
        <f t="shared" si="5"/>
        <v>0</v>
      </c>
      <c r="T389" s="24"/>
      <c r="U389" s="38">
        <v>36042</v>
      </c>
      <c r="V389" s="38">
        <v>0</v>
      </c>
      <c r="W389" s="38">
        <v>0</v>
      </c>
      <c r="X389" s="38">
        <v>2679</v>
      </c>
      <c r="Y389" s="38">
        <v>38721</v>
      </c>
      <c r="Z389" s="24"/>
      <c r="AA389" s="39"/>
    </row>
    <row r="390" spans="1:27" x14ac:dyDescent="0.25">
      <c r="A390" s="31">
        <v>470</v>
      </c>
      <c r="B390" s="32">
        <v>470165347</v>
      </c>
      <c r="C390" s="33" t="s">
        <v>240</v>
      </c>
      <c r="D390" s="31">
        <v>165</v>
      </c>
      <c r="E390" s="33" t="s">
        <v>28</v>
      </c>
      <c r="F390" s="31">
        <v>347</v>
      </c>
      <c r="G390" s="33" t="s">
        <v>106</v>
      </c>
      <c r="H390" s="34">
        <v>2</v>
      </c>
      <c r="I390" s="35">
        <v>12474</v>
      </c>
      <c r="J390" s="35">
        <v>5404</v>
      </c>
      <c r="K390" s="35">
        <v>0</v>
      </c>
      <c r="L390" s="35">
        <v>893</v>
      </c>
      <c r="M390" s="35">
        <v>18771</v>
      </c>
      <c r="N390" s="24"/>
      <c r="O390" s="34">
        <v>0</v>
      </c>
      <c r="P390" s="34">
        <v>0</v>
      </c>
      <c r="Q390" s="36">
        <v>0.09</v>
      </c>
      <c r="R390" s="36">
        <v>4.470451979129899E-3</v>
      </c>
      <c r="S390" s="37">
        <f t="shared" si="5"/>
        <v>0</v>
      </c>
      <c r="T390" s="24"/>
      <c r="U390" s="38">
        <v>35756</v>
      </c>
      <c r="V390" s="38">
        <v>0</v>
      </c>
      <c r="W390" s="38">
        <v>0</v>
      </c>
      <c r="X390" s="38">
        <v>1786</v>
      </c>
      <c r="Y390" s="38">
        <v>37542</v>
      </c>
      <c r="Z390" s="24"/>
      <c r="AA390" s="39"/>
    </row>
    <row r="391" spans="1:27" x14ac:dyDescent="0.25">
      <c r="A391" s="31">
        <v>474</v>
      </c>
      <c r="B391" s="32">
        <v>474097057</v>
      </c>
      <c r="C391" s="33" t="s">
        <v>244</v>
      </c>
      <c r="D391" s="31">
        <v>97</v>
      </c>
      <c r="E391" s="33" t="s">
        <v>245</v>
      </c>
      <c r="F391" s="31">
        <v>57</v>
      </c>
      <c r="G391" s="33" t="s">
        <v>23</v>
      </c>
      <c r="H391" s="34">
        <v>1</v>
      </c>
      <c r="I391" s="35">
        <v>14107</v>
      </c>
      <c r="J391" s="35">
        <v>716</v>
      </c>
      <c r="K391" s="35">
        <v>0</v>
      </c>
      <c r="L391" s="35">
        <v>893</v>
      </c>
      <c r="M391" s="35">
        <v>15716</v>
      </c>
      <c r="N391" s="24"/>
      <c r="O391" s="34">
        <v>0</v>
      </c>
      <c r="P391" s="34">
        <v>0</v>
      </c>
      <c r="Q391" s="36">
        <v>0.18</v>
      </c>
      <c r="R391" s="36">
        <v>0.14219879555979525</v>
      </c>
      <c r="S391" s="37">
        <f t="shared" si="5"/>
        <v>0</v>
      </c>
      <c r="T391" s="24"/>
      <c r="U391" s="38">
        <v>14823</v>
      </c>
      <c r="V391" s="38">
        <v>0</v>
      </c>
      <c r="W391" s="38">
        <v>0</v>
      </c>
      <c r="X391" s="38">
        <v>893</v>
      </c>
      <c r="Y391" s="38">
        <v>15716</v>
      </c>
      <c r="Z391" s="24"/>
      <c r="AA391" s="39"/>
    </row>
    <row r="392" spans="1:27" x14ac:dyDescent="0.25">
      <c r="A392" s="31">
        <v>474</v>
      </c>
      <c r="B392" s="32">
        <v>474097064</v>
      </c>
      <c r="C392" s="33" t="s">
        <v>244</v>
      </c>
      <c r="D392" s="31">
        <v>97</v>
      </c>
      <c r="E392" s="33" t="s">
        <v>245</v>
      </c>
      <c r="F392" s="31">
        <v>64</v>
      </c>
      <c r="G392" s="33" t="s">
        <v>121</v>
      </c>
      <c r="H392" s="34">
        <v>1</v>
      </c>
      <c r="I392" s="35">
        <v>8410</v>
      </c>
      <c r="J392" s="35">
        <v>1342</v>
      </c>
      <c r="K392" s="35">
        <v>0</v>
      </c>
      <c r="L392" s="35">
        <v>893</v>
      </c>
      <c r="M392" s="35">
        <v>10645</v>
      </c>
      <c r="N392" s="24"/>
      <c r="O392" s="34">
        <v>0</v>
      </c>
      <c r="P392" s="34">
        <v>0</v>
      </c>
      <c r="Q392" s="36">
        <v>0.18</v>
      </c>
      <c r="R392" s="36">
        <v>3.2604198099425087E-2</v>
      </c>
      <c r="S392" s="37">
        <f t="shared" si="5"/>
        <v>0</v>
      </c>
      <c r="T392" s="24"/>
      <c r="U392" s="38">
        <v>9752</v>
      </c>
      <c r="V392" s="38">
        <v>0</v>
      </c>
      <c r="W392" s="38">
        <v>0</v>
      </c>
      <c r="X392" s="38">
        <v>893</v>
      </c>
      <c r="Y392" s="38">
        <v>10645</v>
      </c>
      <c r="Z392" s="24"/>
      <c r="AA392" s="39"/>
    </row>
    <row r="393" spans="1:27" x14ac:dyDescent="0.25">
      <c r="A393" s="31">
        <v>474</v>
      </c>
      <c r="B393" s="32">
        <v>474097097</v>
      </c>
      <c r="C393" s="33" t="s">
        <v>244</v>
      </c>
      <c r="D393" s="31">
        <v>97</v>
      </c>
      <c r="E393" s="33" t="s">
        <v>245</v>
      </c>
      <c r="F393" s="31">
        <v>97</v>
      </c>
      <c r="G393" s="33" t="s">
        <v>245</v>
      </c>
      <c r="H393" s="34">
        <v>228</v>
      </c>
      <c r="I393" s="35">
        <v>11575</v>
      </c>
      <c r="J393" s="35">
        <v>5</v>
      </c>
      <c r="K393" s="35">
        <v>0</v>
      </c>
      <c r="L393" s="35">
        <v>893</v>
      </c>
      <c r="M393" s="35">
        <v>12473</v>
      </c>
      <c r="N393" s="24"/>
      <c r="O393" s="34">
        <v>0</v>
      </c>
      <c r="P393" s="34">
        <v>0</v>
      </c>
      <c r="Q393" s="36">
        <v>0.18</v>
      </c>
      <c r="R393" s="36">
        <v>3.8521323325205213E-2</v>
      </c>
      <c r="S393" s="37">
        <f t="shared" si="5"/>
        <v>0</v>
      </c>
      <c r="T393" s="24"/>
      <c r="U393" s="38">
        <v>2640240</v>
      </c>
      <c r="V393" s="38">
        <v>0</v>
      </c>
      <c r="W393" s="38">
        <v>0</v>
      </c>
      <c r="X393" s="38">
        <v>203604</v>
      </c>
      <c r="Y393" s="38">
        <v>2843844</v>
      </c>
      <c r="Z393" s="24"/>
      <c r="AA393" s="39"/>
    </row>
    <row r="394" spans="1:27" x14ac:dyDescent="0.25">
      <c r="A394" s="31">
        <v>474</v>
      </c>
      <c r="B394" s="32">
        <v>474097103</v>
      </c>
      <c r="C394" s="33" t="s">
        <v>244</v>
      </c>
      <c r="D394" s="31">
        <v>97</v>
      </c>
      <c r="E394" s="33" t="s">
        <v>245</v>
      </c>
      <c r="F394" s="31">
        <v>103</v>
      </c>
      <c r="G394" s="33" t="s">
        <v>246</v>
      </c>
      <c r="H394" s="34">
        <v>25</v>
      </c>
      <c r="I394" s="35">
        <v>10620</v>
      </c>
      <c r="J394" s="35">
        <v>273</v>
      </c>
      <c r="K394" s="35">
        <v>0</v>
      </c>
      <c r="L394" s="35">
        <v>893</v>
      </c>
      <c r="M394" s="35">
        <v>11786</v>
      </c>
      <c r="N394" s="24"/>
      <c r="O394" s="34">
        <v>0</v>
      </c>
      <c r="P394" s="34">
        <v>0</v>
      </c>
      <c r="Q394" s="36">
        <v>0.18</v>
      </c>
      <c r="R394" s="36">
        <v>1.046530280106279E-2</v>
      </c>
      <c r="S394" s="37">
        <f t="shared" si="5"/>
        <v>0</v>
      </c>
      <c r="T394" s="24"/>
      <c r="U394" s="38">
        <v>272325</v>
      </c>
      <c r="V394" s="38">
        <v>0</v>
      </c>
      <c r="W394" s="38">
        <v>0</v>
      </c>
      <c r="X394" s="38">
        <v>22325</v>
      </c>
      <c r="Y394" s="38">
        <v>294650</v>
      </c>
      <c r="Z394" s="24"/>
      <c r="AA394" s="39"/>
    </row>
    <row r="395" spans="1:27" x14ac:dyDescent="0.25">
      <c r="A395" s="31">
        <v>474</v>
      </c>
      <c r="B395" s="32">
        <v>474097153</v>
      </c>
      <c r="C395" s="33" t="s">
        <v>244</v>
      </c>
      <c r="D395" s="31">
        <v>97</v>
      </c>
      <c r="E395" s="33" t="s">
        <v>245</v>
      </c>
      <c r="F395" s="31">
        <v>153</v>
      </c>
      <c r="G395" s="33" t="s">
        <v>124</v>
      </c>
      <c r="H395" s="34">
        <v>39</v>
      </c>
      <c r="I395" s="35">
        <v>10629</v>
      </c>
      <c r="J395" s="35">
        <v>561</v>
      </c>
      <c r="K395" s="35">
        <v>0</v>
      </c>
      <c r="L395" s="35">
        <v>893</v>
      </c>
      <c r="M395" s="35">
        <v>12083</v>
      </c>
      <c r="N395" s="24"/>
      <c r="O395" s="34">
        <v>0</v>
      </c>
      <c r="P395" s="34">
        <v>0</v>
      </c>
      <c r="Q395" s="36">
        <v>0.09</v>
      </c>
      <c r="R395" s="36">
        <v>1.4259551848993513E-2</v>
      </c>
      <c r="S395" s="37">
        <f t="shared" ref="S395:S458" si="6">IFERROR(W395/(H395-O395),0)</f>
        <v>0</v>
      </c>
      <c r="T395" s="24"/>
      <c r="U395" s="38">
        <v>436410</v>
      </c>
      <c r="V395" s="38">
        <v>0</v>
      </c>
      <c r="W395" s="38">
        <v>0</v>
      </c>
      <c r="X395" s="38">
        <v>34827</v>
      </c>
      <c r="Y395" s="38">
        <v>471237</v>
      </c>
      <c r="Z395" s="24"/>
      <c r="AA395" s="39"/>
    </row>
    <row r="396" spans="1:27" x14ac:dyDescent="0.25">
      <c r="A396" s="31">
        <v>474</v>
      </c>
      <c r="B396" s="32">
        <v>474097162</v>
      </c>
      <c r="C396" s="33" t="s">
        <v>244</v>
      </c>
      <c r="D396" s="31">
        <v>97</v>
      </c>
      <c r="E396" s="33" t="s">
        <v>245</v>
      </c>
      <c r="F396" s="31">
        <v>162</v>
      </c>
      <c r="G396" s="33" t="s">
        <v>179</v>
      </c>
      <c r="H396" s="34">
        <v>11</v>
      </c>
      <c r="I396" s="35">
        <v>9819</v>
      </c>
      <c r="J396" s="35">
        <v>2598</v>
      </c>
      <c r="K396" s="35">
        <v>0</v>
      </c>
      <c r="L396" s="35">
        <v>893</v>
      </c>
      <c r="M396" s="35">
        <v>13310</v>
      </c>
      <c r="N396" s="24"/>
      <c r="O396" s="34">
        <v>0</v>
      </c>
      <c r="P396" s="34">
        <v>0</v>
      </c>
      <c r="Q396" s="36">
        <v>0.09</v>
      </c>
      <c r="R396" s="36">
        <v>1.131272331133807E-2</v>
      </c>
      <c r="S396" s="37">
        <f t="shared" si="6"/>
        <v>0</v>
      </c>
      <c r="T396" s="24"/>
      <c r="U396" s="38">
        <v>136587</v>
      </c>
      <c r="V396" s="38">
        <v>0</v>
      </c>
      <c r="W396" s="38">
        <v>0</v>
      </c>
      <c r="X396" s="38">
        <v>9823</v>
      </c>
      <c r="Y396" s="38">
        <v>146410</v>
      </c>
      <c r="Z396" s="24"/>
      <c r="AA396" s="39"/>
    </row>
    <row r="397" spans="1:27" x14ac:dyDescent="0.25">
      <c r="A397" s="31">
        <v>474</v>
      </c>
      <c r="B397" s="32">
        <v>474097343</v>
      </c>
      <c r="C397" s="33" t="s">
        <v>244</v>
      </c>
      <c r="D397" s="31">
        <v>97</v>
      </c>
      <c r="E397" s="33" t="s">
        <v>245</v>
      </c>
      <c r="F397" s="31">
        <v>343</v>
      </c>
      <c r="G397" s="33" t="s">
        <v>247</v>
      </c>
      <c r="H397" s="34">
        <v>30</v>
      </c>
      <c r="I397" s="35">
        <v>10563</v>
      </c>
      <c r="J397" s="35">
        <v>1110</v>
      </c>
      <c r="K397" s="35">
        <v>0</v>
      </c>
      <c r="L397" s="35">
        <v>893</v>
      </c>
      <c r="M397" s="35">
        <v>12566</v>
      </c>
      <c r="N397" s="24"/>
      <c r="O397" s="34">
        <v>0</v>
      </c>
      <c r="P397" s="34">
        <v>0</v>
      </c>
      <c r="Q397" s="36">
        <v>0.18</v>
      </c>
      <c r="R397" s="36">
        <v>2.0713195708904397E-2</v>
      </c>
      <c r="S397" s="37">
        <f t="shared" si="6"/>
        <v>0</v>
      </c>
      <c r="T397" s="24"/>
      <c r="U397" s="38">
        <v>350190</v>
      </c>
      <c r="V397" s="38">
        <v>0</v>
      </c>
      <c r="W397" s="38">
        <v>0</v>
      </c>
      <c r="X397" s="38">
        <v>26790</v>
      </c>
      <c r="Y397" s="38">
        <v>376980</v>
      </c>
      <c r="Z397" s="24"/>
      <c r="AA397" s="39"/>
    </row>
    <row r="398" spans="1:27" x14ac:dyDescent="0.25">
      <c r="A398" s="31">
        <v>474</v>
      </c>
      <c r="B398" s="32">
        <v>474097600</v>
      </c>
      <c r="C398" s="33" t="s">
        <v>244</v>
      </c>
      <c r="D398" s="31">
        <v>97</v>
      </c>
      <c r="E398" s="33" t="s">
        <v>245</v>
      </c>
      <c r="F398" s="31">
        <v>600</v>
      </c>
      <c r="G398" s="33" t="s">
        <v>157</v>
      </c>
      <c r="H398" s="34">
        <v>1</v>
      </c>
      <c r="I398" s="35">
        <v>8410</v>
      </c>
      <c r="J398" s="35">
        <v>3440</v>
      </c>
      <c r="K398" s="35">
        <v>0</v>
      </c>
      <c r="L398" s="35">
        <v>893</v>
      </c>
      <c r="M398" s="35">
        <v>12743</v>
      </c>
      <c r="N398" s="24"/>
      <c r="O398" s="34">
        <v>0</v>
      </c>
      <c r="P398" s="34">
        <v>0</v>
      </c>
      <c r="Q398" s="36">
        <v>0.09</v>
      </c>
      <c r="R398" s="36">
        <v>4.0688382097505658E-3</v>
      </c>
      <c r="S398" s="37">
        <f t="shared" si="6"/>
        <v>0</v>
      </c>
      <c r="T398" s="24"/>
      <c r="U398" s="38">
        <v>11850</v>
      </c>
      <c r="V398" s="38">
        <v>0</v>
      </c>
      <c r="W398" s="38">
        <v>0</v>
      </c>
      <c r="X398" s="38">
        <v>893</v>
      </c>
      <c r="Y398" s="38">
        <v>12743</v>
      </c>
      <c r="Z398" s="24"/>
      <c r="AA398" s="39"/>
    </row>
    <row r="399" spans="1:27" x14ac:dyDescent="0.25">
      <c r="A399" s="31">
        <v>474</v>
      </c>
      <c r="B399" s="32">
        <v>474097610</v>
      </c>
      <c r="C399" s="33" t="s">
        <v>244</v>
      </c>
      <c r="D399" s="31">
        <v>97</v>
      </c>
      <c r="E399" s="33" t="s">
        <v>245</v>
      </c>
      <c r="F399" s="31">
        <v>610</v>
      </c>
      <c r="G399" s="33" t="s">
        <v>158</v>
      </c>
      <c r="H399" s="34">
        <v>7</v>
      </c>
      <c r="I399" s="35">
        <v>10744</v>
      </c>
      <c r="J399" s="35">
        <v>2082</v>
      </c>
      <c r="K399" s="35">
        <v>0</v>
      </c>
      <c r="L399" s="35">
        <v>893</v>
      </c>
      <c r="M399" s="35">
        <v>13719</v>
      </c>
      <c r="N399" s="24"/>
      <c r="O399" s="34">
        <v>0</v>
      </c>
      <c r="P399" s="34">
        <v>0</v>
      </c>
      <c r="Q399" s="36">
        <v>0.09</v>
      </c>
      <c r="R399" s="36">
        <v>5.0509149506050618E-3</v>
      </c>
      <c r="S399" s="37">
        <f t="shared" si="6"/>
        <v>0</v>
      </c>
      <c r="T399" s="24"/>
      <c r="U399" s="38">
        <v>89782</v>
      </c>
      <c r="V399" s="38">
        <v>0</v>
      </c>
      <c r="W399" s="38">
        <v>0</v>
      </c>
      <c r="X399" s="38">
        <v>6251</v>
      </c>
      <c r="Y399" s="38">
        <v>96033</v>
      </c>
      <c r="Z399" s="24"/>
      <c r="AA399" s="39"/>
    </row>
    <row r="400" spans="1:27" x14ac:dyDescent="0.25">
      <c r="A400" s="31">
        <v>474</v>
      </c>
      <c r="B400" s="32">
        <v>474097616</v>
      </c>
      <c r="C400" s="33" t="s">
        <v>244</v>
      </c>
      <c r="D400" s="31">
        <v>97</v>
      </c>
      <c r="E400" s="33" t="s">
        <v>245</v>
      </c>
      <c r="F400" s="31">
        <v>616</v>
      </c>
      <c r="G400" s="33" t="s">
        <v>133</v>
      </c>
      <c r="H400" s="34">
        <v>1</v>
      </c>
      <c r="I400" s="35">
        <v>10127</v>
      </c>
      <c r="J400" s="35">
        <v>3414</v>
      </c>
      <c r="K400" s="35">
        <v>0</v>
      </c>
      <c r="L400" s="35">
        <v>893</v>
      </c>
      <c r="M400" s="35">
        <v>14434</v>
      </c>
      <c r="N400" s="24"/>
      <c r="O400" s="34">
        <v>0</v>
      </c>
      <c r="P400" s="34">
        <v>0</v>
      </c>
      <c r="Q400" s="36">
        <v>0.09</v>
      </c>
      <c r="R400" s="36">
        <v>3.2734441536858144E-2</v>
      </c>
      <c r="S400" s="37">
        <f t="shared" si="6"/>
        <v>0</v>
      </c>
      <c r="T400" s="24"/>
      <c r="U400" s="38">
        <v>13541</v>
      </c>
      <c r="V400" s="38">
        <v>0</v>
      </c>
      <c r="W400" s="38">
        <v>0</v>
      </c>
      <c r="X400" s="38">
        <v>893</v>
      </c>
      <c r="Y400" s="38">
        <v>14434</v>
      </c>
      <c r="Z400" s="24"/>
      <c r="AA400" s="39"/>
    </row>
    <row r="401" spans="1:27" x14ac:dyDescent="0.25">
      <c r="A401" s="31">
        <v>474</v>
      </c>
      <c r="B401" s="32">
        <v>474097720</v>
      </c>
      <c r="C401" s="33" t="s">
        <v>244</v>
      </c>
      <c r="D401" s="31">
        <v>97</v>
      </c>
      <c r="E401" s="33" t="s">
        <v>245</v>
      </c>
      <c r="F401" s="31">
        <v>720</v>
      </c>
      <c r="G401" s="33" t="s">
        <v>60</v>
      </c>
      <c r="H401" s="34">
        <v>7</v>
      </c>
      <c r="I401" s="35">
        <v>9946</v>
      </c>
      <c r="J401" s="35">
        <v>2146</v>
      </c>
      <c r="K401" s="35">
        <v>0</v>
      </c>
      <c r="L401" s="35">
        <v>893</v>
      </c>
      <c r="M401" s="35">
        <v>12985</v>
      </c>
      <c r="N401" s="24"/>
      <c r="O401" s="34">
        <v>0</v>
      </c>
      <c r="P401" s="34">
        <v>0</v>
      </c>
      <c r="Q401" s="36">
        <v>0.09</v>
      </c>
      <c r="R401" s="36">
        <v>9.1990223938049082E-3</v>
      </c>
      <c r="S401" s="37">
        <f t="shared" si="6"/>
        <v>0</v>
      </c>
      <c r="T401" s="24"/>
      <c r="U401" s="38">
        <v>84644</v>
      </c>
      <c r="V401" s="38">
        <v>0</v>
      </c>
      <c r="W401" s="38">
        <v>0</v>
      </c>
      <c r="X401" s="38">
        <v>6251</v>
      </c>
      <c r="Y401" s="38">
        <v>90895</v>
      </c>
      <c r="Z401" s="24"/>
      <c r="AA401" s="39"/>
    </row>
    <row r="402" spans="1:27" x14ac:dyDescent="0.25">
      <c r="A402" s="31">
        <v>474</v>
      </c>
      <c r="B402" s="32">
        <v>474097735</v>
      </c>
      <c r="C402" s="33" t="s">
        <v>244</v>
      </c>
      <c r="D402" s="31">
        <v>97</v>
      </c>
      <c r="E402" s="33" t="s">
        <v>245</v>
      </c>
      <c r="F402" s="31">
        <v>735</v>
      </c>
      <c r="G402" s="33" t="s">
        <v>138</v>
      </c>
      <c r="H402" s="34">
        <v>24</v>
      </c>
      <c r="I402" s="35">
        <v>9871</v>
      </c>
      <c r="J402" s="35">
        <v>3950</v>
      </c>
      <c r="K402" s="35">
        <v>0</v>
      </c>
      <c r="L402" s="35">
        <v>893</v>
      </c>
      <c r="M402" s="35">
        <v>14714</v>
      </c>
      <c r="N402" s="24"/>
      <c r="O402" s="34">
        <v>0</v>
      </c>
      <c r="P402" s="34">
        <v>0</v>
      </c>
      <c r="Q402" s="36">
        <v>0.09</v>
      </c>
      <c r="R402" s="36">
        <v>2.12082841420623E-2</v>
      </c>
      <c r="S402" s="37">
        <f t="shared" si="6"/>
        <v>0</v>
      </c>
      <c r="T402" s="24"/>
      <c r="U402" s="38">
        <v>331704</v>
      </c>
      <c r="V402" s="38">
        <v>0</v>
      </c>
      <c r="W402" s="38">
        <v>0</v>
      </c>
      <c r="X402" s="38">
        <v>21432</v>
      </c>
      <c r="Y402" s="38">
        <v>353136</v>
      </c>
      <c r="Z402" s="24"/>
      <c r="AA402" s="39"/>
    </row>
    <row r="403" spans="1:27" x14ac:dyDescent="0.25">
      <c r="A403" s="31">
        <v>474</v>
      </c>
      <c r="B403" s="32">
        <v>474097753</v>
      </c>
      <c r="C403" s="33" t="s">
        <v>244</v>
      </c>
      <c r="D403" s="31">
        <v>97</v>
      </c>
      <c r="E403" s="33" t="s">
        <v>245</v>
      </c>
      <c r="F403" s="31">
        <v>753</v>
      </c>
      <c r="G403" s="33" t="s">
        <v>248</v>
      </c>
      <c r="H403" s="34">
        <v>18</v>
      </c>
      <c r="I403" s="35">
        <v>9866</v>
      </c>
      <c r="J403" s="35">
        <v>3855</v>
      </c>
      <c r="K403" s="35">
        <v>0</v>
      </c>
      <c r="L403" s="35">
        <v>893</v>
      </c>
      <c r="M403" s="35">
        <v>14614</v>
      </c>
      <c r="N403" s="24"/>
      <c r="O403" s="34">
        <v>0</v>
      </c>
      <c r="P403" s="34">
        <v>0</v>
      </c>
      <c r="Q403" s="36">
        <v>0.09</v>
      </c>
      <c r="R403" s="36">
        <v>1.1348664545163907E-2</v>
      </c>
      <c r="S403" s="37">
        <f t="shared" si="6"/>
        <v>0</v>
      </c>
      <c r="T403" s="24"/>
      <c r="U403" s="38">
        <v>246978</v>
      </c>
      <c r="V403" s="38">
        <v>0</v>
      </c>
      <c r="W403" s="38">
        <v>0</v>
      </c>
      <c r="X403" s="38">
        <v>16074</v>
      </c>
      <c r="Y403" s="38">
        <v>263052</v>
      </c>
      <c r="Z403" s="24"/>
      <c r="AA403" s="39"/>
    </row>
    <row r="404" spans="1:27" x14ac:dyDescent="0.25">
      <c r="A404" s="31">
        <v>474</v>
      </c>
      <c r="B404" s="32">
        <v>474097775</v>
      </c>
      <c r="C404" s="33" t="s">
        <v>244</v>
      </c>
      <c r="D404" s="31">
        <v>97</v>
      </c>
      <c r="E404" s="33" t="s">
        <v>245</v>
      </c>
      <c r="F404" s="31">
        <v>775</v>
      </c>
      <c r="G404" s="33" t="s">
        <v>77</v>
      </c>
      <c r="H404" s="34">
        <v>4</v>
      </c>
      <c r="I404" s="35">
        <v>9784</v>
      </c>
      <c r="J404" s="35">
        <v>1856</v>
      </c>
      <c r="K404" s="35">
        <v>0</v>
      </c>
      <c r="L404" s="35">
        <v>893</v>
      </c>
      <c r="M404" s="35">
        <v>12533</v>
      </c>
      <c r="N404" s="24"/>
      <c r="O404" s="34">
        <v>0</v>
      </c>
      <c r="P404" s="34">
        <v>0</v>
      </c>
      <c r="Q404" s="36">
        <v>0.09</v>
      </c>
      <c r="R404" s="36">
        <v>5.1505972961002171E-3</v>
      </c>
      <c r="S404" s="37">
        <f t="shared" si="6"/>
        <v>0</v>
      </c>
      <c r="T404" s="24"/>
      <c r="U404" s="38">
        <v>46560</v>
      </c>
      <c r="V404" s="38">
        <v>0</v>
      </c>
      <c r="W404" s="38">
        <v>0</v>
      </c>
      <c r="X404" s="38">
        <v>3572</v>
      </c>
      <c r="Y404" s="38">
        <v>50132</v>
      </c>
      <c r="Z404" s="24"/>
      <c r="AA404" s="39"/>
    </row>
    <row r="405" spans="1:27" x14ac:dyDescent="0.25">
      <c r="A405" s="31">
        <v>478</v>
      </c>
      <c r="B405" s="32">
        <v>478352064</v>
      </c>
      <c r="C405" s="33" t="s">
        <v>249</v>
      </c>
      <c r="D405" s="31">
        <v>352</v>
      </c>
      <c r="E405" s="33" t="s">
        <v>198</v>
      </c>
      <c r="F405" s="31">
        <v>64</v>
      </c>
      <c r="G405" s="33" t="s">
        <v>121</v>
      </c>
      <c r="H405" s="34">
        <v>3</v>
      </c>
      <c r="I405" s="35">
        <v>8997</v>
      </c>
      <c r="J405" s="35">
        <v>1435</v>
      </c>
      <c r="K405" s="35">
        <v>0</v>
      </c>
      <c r="L405" s="35">
        <v>893</v>
      </c>
      <c r="M405" s="35">
        <v>11325</v>
      </c>
      <c r="N405" s="24"/>
      <c r="O405" s="34">
        <v>0</v>
      </c>
      <c r="P405" s="34">
        <v>0</v>
      </c>
      <c r="Q405" s="36">
        <v>0.18</v>
      </c>
      <c r="R405" s="36">
        <v>3.2604198099425087E-2</v>
      </c>
      <c r="S405" s="37">
        <f t="shared" si="6"/>
        <v>0</v>
      </c>
      <c r="T405" s="24"/>
      <c r="U405" s="38">
        <v>31296</v>
      </c>
      <c r="V405" s="38">
        <v>0</v>
      </c>
      <c r="W405" s="38">
        <v>0</v>
      </c>
      <c r="X405" s="38">
        <v>2679</v>
      </c>
      <c r="Y405" s="38">
        <v>33975</v>
      </c>
      <c r="Z405" s="24"/>
      <c r="AA405" s="39"/>
    </row>
    <row r="406" spans="1:27" x14ac:dyDescent="0.25">
      <c r="A406" s="31">
        <v>478</v>
      </c>
      <c r="B406" s="32">
        <v>478352097</v>
      </c>
      <c r="C406" s="33" t="s">
        <v>249</v>
      </c>
      <c r="D406" s="31">
        <v>352</v>
      </c>
      <c r="E406" s="33" t="s">
        <v>198</v>
      </c>
      <c r="F406" s="31">
        <v>97</v>
      </c>
      <c r="G406" s="33" t="s">
        <v>245</v>
      </c>
      <c r="H406" s="34">
        <v>4</v>
      </c>
      <c r="I406" s="35">
        <v>11278</v>
      </c>
      <c r="J406" s="35">
        <v>5</v>
      </c>
      <c r="K406" s="35">
        <v>0</v>
      </c>
      <c r="L406" s="35">
        <v>893</v>
      </c>
      <c r="M406" s="35">
        <v>12176</v>
      </c>
      <c r="N406" s="24"/>
      <c r="O406" s="34">
        <v>0</v>
      </c>
      <c r="P406" s="34">
        <v>0</v>
      </c>
      <c r="Q406" s="36">
        <v>0.18</v>
      </c>
      <c r="R406" s="36">
        <v>3.8521323325205213E-2</v>
      </c>
      <c r="S406" s="37">
        <f t="shared" si="6"/>
        <v>0</v>
      </c>
      <c r="T406" s="24"/>
      <c r="U406" s="38">
        <v>45132</v>
      </c>
      <c r="V406" s="38">
        <v>0</v>
      </c>
      <c r="W406" s="38">
        <v>0</v>
      </c>
      <c r="X406" s="38">
        <v>3572</v>
      </c>
      <c r="Y406" s="38">
        <v>48704</v>
      </c>
      <c r="Z406" s="24"/>
      <c r="AA406" s="39"/>
    </row>
    <row r="407" spans="1:27" x14ac:dyDescent="0.25">
      <c r="A407" s="31">
        <v>478</v>
      </c>
      <c r="B407" s="32">
        <v>478352125</v>
      </c>
      <c r="C407" s="33" t="s">
        <v>249</v>
      </c>
      <c r="D407" s="31">
        <v>352</v>
      </c>
      <c r="E407" s="33" t="s">
        <v>198</v>
      </c>
      <c r="F407" s="31">
        <v>125</v>
      </c>
      <c r="G407" s="33" t="s">
        <v>154</v>
      </c>
      <c r="H407" s="34">
        <v>18</v>
      </c>
      <c r="I407" s="35">
        <v>9537</v>
      </c>
      <c r="J407" s="35">
        <v>4693</v>
      </c>
      <c r="K407" s="35">
        <v>0</v>
      </c>
      <c r="L407" s="35">
        <v>893</v>
      </c>
      <c r="M407" s="35">
        <v>15123</v>
      </c>
      <c r="N407" s="24"/>
      <c r="O407" s="34">
        <v>0</v>
      </c>
      <c r="P407" s="34">
        <v>0</v>
      </c>
      <c r="Q407" s="36">
        <v>0.09</v>
      </c>
      <c r="R407" s="36">
        <v>1.7362784303461391E-2</v>
      </c>
      <c r="S407" s="37">
        <f t="shared" si="6"/>
        <v>0</v>
      </c>
      <c r="T407" s="24"/>
      <c r="U407" s="38">
        <v>256140</v>
      </c>
      <c r="V407" s="38">
        <v>0</v>
      </c>
      <c r="W407" s="38">
        <v>0</v>
      </c>
      <c r="X407" s="38">
        <v>16074</v>
      </c>
      <c r="Y407" s="38">
        <v>272214</v>
      </c>
      <c r="Z407" s="24"/>
      <c r="AA407" s="39"/>
    </row>
    <row r="408" spans="1:27" x14ac:dyDescent="0.25">
      <c r="A408" s="31">
        <v>478</v>
      </c>
      <c r="B408" s="32">
        <v>478352153</v>
      </c>
      <c r="C408" s="33" t="s">
        <v>249</v>
      </c>
      <c r="D408" s="31">
        <v>352</v>
      </c>
      <c r="E408" s="33" t="s">
        <v>198</v>
      </c>
      <c r="F408" s="31">
        <v>153</v>
      </c>
      <c r="G408" s="33" t="s">
        <v>124</v>
      </c>
      <c r="H408" s="34">
        <v>56</v>
      </c>
      <c r="I408" s="35">
        <v>9920</v>
      </c>
      <c r="J408" s="35">
        <v>524</v>
      </c>
      <c r="K408" s="35">
        <v>0</v>
      </c>
      <c r="L408" s="35">
        <v>893</v>
      </c>
      <c r="M408" s="35">
        <v>11337</v>
      </c>
      <c r="N408" s="24"/>
      <c r="O408" s="34">
        <v>0</v>
      </c>
      <c r="P408" s="34">
        <v>0</v>
      </c>
      <c r="Q408" s="36">
        <v>0.09</v>
      </c>
      <c r="R408" s="36">
        <v>1.4259551848993513E-2</v>
      </c>
      <c r="S408" s="37">
        <f t="shared" si="6"/>
        <v>0</v>
      </c>
      <c r="T408" s="24"/>
      <c r="U408" s="38">
        <v>584864</v>
      </c>
      <c r="V408" s="38">
        <v>0</v>
      </c>
      <c r="W408" s="38">
        <v>0</v>
      </c>
      <c r="X408" s="38">
        <v>50008</v>
      </c>
      <c r="Y408" s="38">
        <v>634872</v>
      </c>
      <c r="Z408" s="24"/>
      <c r="AA408" s="39"/>
    </row>
    <row r="409" spans="1:27" x14ac:dyDescent="0.25">
      <c r="A409" s="31">
        <v>478</v>
      </c>
      <c r="B409" s="32">
        <v>478352158</v>
      </c>
      <c r="C409" s="33" t="s">
        <v>249</v>
      </c>
      <c r="D409" s="31">
        <v>352</v>
      </c>
      <c r="E409" s="33" t="s">
        <v>198</v>
      </c>
      <c r="F409" s="31">
        <v>158</v>
      </c>
      <c r="G409" s="33" t="s">
        <v>125</v>
      </c>
      <c r="H409" s="34">
        <v>55</v>
      </c>
      <c r="I409" s="35">
        <v>9810</v>
      </c>
      <c r="J409" s="35">
        <v>4833</v>
      </c>
      <c r="K409" s="35">
        <v>0</v>
      </c>
      <c r="L409" s="35">
        <v>893</v>
      </c>
      <c r="M409" s="35">
        <v>15536</v>
      </c>
      <c r="N409" s="24"/>
      <c r="O409" s="34">
        <v>0</v>
      </c>
      <c r="P409" s="34">
        <v>0</v>
      </c>
      <c r="Q409" s="36">
        <v>0.09</v>
      </c>
      <c r="R409" s="36">
        <v>3.4283383797519967E-2</v>
      </c>
      <c r="S409" s="37">
        <f t="shared" si="6"/>
        <v>0</v>
      </c>
      <c r="T409" s="24"/>
      <c r="U409" s="38">
        <v>805365</v>
      </c>
      <c r="V409" s="38">
        <v>0</v>
      </c>
      <c r="W409" s="38">
        <v>0</v>
      </c>
      <c r="X409" s="38">
        <v>49115</v>
      </c>
      <c r="Y409" s="38">
        <v>854480</v>
      </c>
      <c r="Z409" s="24"/>
      <c r="AA409" s="39"/>
    </row>
    <row r="410" spans="1:27" x14ac:dyDescent="0.25">
      <c r="A410" s="31">
        <v>478</v>
      </c>
      <c r="B410" s="32">
        <v>478352162</v>
      </c>
      <c r="C410" s="33" t="s">
        <v>249</v>
      </c>
      <c r="D410" s="31">
        <v>352</v>
      </c>
      <c r="E410" s="33" t="s">
        <v>198</v>
      </c>
      <c r="F410" s="31">
        <v>162</v>
      </c>
      <c r="G410" s="33" t="s">
        <v>179</v>
      </c>
      <c r="H410" s="34">
        <v>9</v>
      </c>
      <c r="I410" s="35">
        <v>9898</v>
      </c>
      <c r="J410" s="35">
        <v>2619</v>
      </c>
      <c r="K410" s="35">
        <v>0</v>
      </c>
      <c r="L410" s="35">
        <v>893</v>
      </c>
      <c r="M410" s="35">
        <v>13410</v>
      </c>
      <c r="N410" s="24"/>
      <c r="O410" s="34">
        <v>0</v>
      </c>
      <c r="P410" s="34">
        <v>0</v>
      </c>
      <c r="Q410" s="36">
        <v>0.09</v>
      </c>
      <c r="R410" s="36">
        <v>1.131272331133807E-2</v>
      </c>
      <c r="S410" s="37">
        <f t="shared" si="6"/>
        <v>0</v>
      </c>
      <c r="T410" s="24"/>
      <c r="U410" s="38">
        <v>112653</v>
      </c>
      <c r="V410" s="38">
        <v>0</v>
      </c>
      <c r="W410" s="38">
        <v>0</v>
      </c>
      <c r="X410" s="38">
        <v>8037</v>
      </c>
      <c r="Y410" s="38">
        <v>120690</v>
      </c>
      <c r="Z410" s="24"/>
      <c r="AA410" s="39"/>
    </row>
    <row r="411" spans="1:27" x14ac:dyDescent="0.25">
      <c r="A411" s="31">
        <v>478</v>
      </c>
      <c r="B411" s="32">
        <v>478352170</v>
      </c>
      <c r="C411" s="33" t="s">
        <v>249</v>
      </c>
      <c r="D411" s="31">
        <v>352</v>
      </c>
      <c r="E411" s="33" t="s">
        <v>198</v>
      </c>
      <c r="F411" s="31">
        <v>170</v>
      </c>
      <c r="G411" s="33" t="s">
        <v>87</v>
      </c>
      <c r="H411" s="34">
        <v>1</v>
      </c>
      <c r="I411" s="35">
        <v>8424</v>
      </c>
      <c r="J411" s="35">
        <v>3289</v>
      </c>
      <c r="K411" s="35">
        <v>0</v>
      </c>
      <c r="L411" s="35">
        <v>893</v>
      </c>
      <c r="M411" s="35">
        <v>12606</v>
      </c>
      <c r="N411" s="24"/>
      <c r="O411" s="34">
        <v>0</v>
      </c>
      <c r="P411" s="34">
        <v>0</v>
      </c>
      <c r="Q411" s="36">
        <v>0.09</v>
      </c>
      <c r="R411" s="36">
        <v>9.0223799236266403E-2</v>
      </c>
      <c r="S411" s="37">
        <f t="shared" si="6"/>
        <v>-29.053979954048419</v>
      </c>
      <c r="T411" s="24"/>
      <c r="U411" s="38">
        <v>11713</v>
      </c>
      <c r="V411" s="38">
        <v>0</v>
      </c>
      <c r="W411" s="38">
        <v>-29.053979954048419</v>
      </c>
      <c r="X411" s="38">
        <v>893</v>
      </c>
      <c r="Y411" s="38">
        <v>12576.946020045951</v>
      </c>
      <c r="Z411" s="24"/>
      <c r="AA411" s="39"/>
    </row>
    <row r="412" spans="1:27" x14ac:dyDescent="0.25">
      <c r="A412" s="31">
        <v>478</v>
      </c>
      <c r="B412" s="32">
        <v>478352174</v>
      </c>
      <c r="C412" s="33" t="s">
        <v>249</v>
      </c>
      <c r="D412" s="31">
        <v>352</v>
      </c>
      <c r="E412" s="33" t="s">
        <v>198</v>
      </c>
      <c r="F412" s="31">
        <v>174</v>
      </c>
      <c r="G412" s="33" t="s">
        <v>126</v>
      </c>
      <c r="H412" s="34">
        <v>5</v>
      </c>
      <c r="I412" s="35">
        <v>9800</v>
      </c>
      <c r="J412" s="35">
        <v>3886</v>
      </c>
      <c r="K412" s="35">
        <v>0</v>
      </c>
      <c r="L412" s="35">
        <v>893</v>
      </c>
      <c r="M412" s="35">
        <v>14579</v>
      </c>
      <c r="N412" s="24"/>
      <c r="O412" s="34">
        <v>0</v>
      </c>
      <c r="P412" s="34">
        <v>0</v>
      </c>
      <c r="Q412" s="36">
        <v>0.09</v>
      </c>
      <c r="R412" s="36">
        <v>3.6796139657894536E-2</v>
      </c>
      <c r="S412" s="37">
        <f t="shared" si="6"/>
        <v>0</v>
      </c>
      <c r="T412" s="24"/>
      <c r="U412" s="38">
        <v>68430</v>
      </c>
      <c r="V412" s="38">
        <v>0</v>
      </c>
      <c r="W412" s="38">
        <v>0</v>
      </c>
      <c r="X412" s="38">
        <v>4465</v>
      </c>
      <c r="Y412" s="38">
        <v>72895</v>
      </c>
      <c r="Z412" s="24"/>
      <c r="AA412" s="39"/>
    </row>
    <row r="413" spans="1:27" x14ac:dyDescent="0.25">
      <c r="A413" s="31">
        <v>478</v>
      </c>
      <c r="B413" s="32">
        <v>478352288</v>
      </c>
      <c r="C413" s="33" t="s">
        <v>249</v>
      </c>
      <c r="D413" s="31">
        <v>352</v>
      </c>
      <c r="E413" s="33" t="s">
        <v>198</v>
      </c>
      <c r="F413" s="31">
        <v>288</v>
      </c>
      <c r="G413" s="33" t="s">
        <v>91</v>
      </c>
      <c r="H413" s="34">
        <v>2</v>
      </c>
      <c r="I413" s="35">
        <v>8424</v>
      </c>
      <c r="J413" s="35">
        <v>5145</v>
      </c>
      <c r="K413" s="35">
        <v>0</v>
      </c>
      <c r="L413" s="35">
        <v>893</v>
      </c>
      <c r="M413" s="35">
        <v>14462</v>
      </c>
      <c r="N413" s="24"/>
      <c r="O413" s="34">
        <v>0</v>
      </c>
      <c r="P413" s="34">
        <v>0</v>
      </c>
      <c r="Q413" s="36">
        <v>0.09</v>
      </c>
      <c r="R413" s="36">
        <v>1.3000222646152246E-3</v>
      </c>
      <c r="S413" s="37">
        <f t="shared" si="6"/>
        <v>0</v>
      </c>
      <c r="T413" s="24"/>
      <c r="U413" s="38">
        <v>27138</v>
      </c>
      <c r="V413" s="38">
        <v>0</v>
      </c>
      <c r="W413" s="38">
        <v>0</v>
      </c>
      <c r="X413" s="38">
        <v>1786</v>
      </c>
      <c r="Y413" s="38">
        <v>28924</v>
      </c>
      <c r="Z413" s="24"/>
      <c r="AA413" s="39"/>
    </row>
    <row r="414" spans="1:27" x14ac:dyDescent="0.25">
      <c r="A414" s="31">
        <v>478</v>
      </c>
      <c r="B414" s="32">
        <v>478352326</v>
      </c>
      <c r="C414" s="33" t="s">
        <v>249</v>
      </c>
      <c r="D414" s="31">
        <v>352</v>
      </c>
      <c r="E414" s="33" t="s">
        <v>198</v>
      </c>
      <c r="F414" s="31">
        <v>326</v>
      </c>
      <c r="G414" s="33" t="s">
        <v>156</v>
      </c>
      <c r="H414" s="34">
        <v>6</v>
      </c>
      <c r="I414" s="35">
        <v>8768</v>
      </c>
      <c r="J414" s="35">
        <v>3318</v>
      </c>
      <c r="K414" s="35">
        <v>0</v>
      </c>
      <c r="L414" s="35">
        <v>893</v>
      </c>
      <c r="M414" s="35">
        <v>12979</v>
      </c>
      <c r="N414" s="24"/>
      <c r="O414" s="34">
        <v>0</v>
      </c>
      <c r="P414" s="34">
        <v>0</v>
      </c>
      <c r="Q414" s="36">
        <v>0.09</v>
      </c>
      <c r="R414" s="36">
        <v>2.679064807740778E-3</v>
      </c>
      <c r="S414" s="37">
        <f t="shared" si="6"/>
        <v>0</v>
      </c>
      <c r="T414" s="24"/>
      <c r="U414" s="38">
        <v>72516</v>
      </c>
      <c r="V414" s="38">
        <v>0</v>
      </c>
      <c r="W414" s="38">
        <v>0</v>
      </c>
      <c r="X414" s="38">
        <v>5358</v>
      </c>
      <c r="Y414" s="38">
        <v>77874</v>
      </c>
      <c r="Z414" s="24"/>
      <c r="AA414" s="39"/>
    </row>
    <row r="415" spans="1:27" x14ac:dyDescent="0.25">
      <c r="A415" s="31">
        <v>478</v>
      </c>
      <c r="B415" s="32">
        <v>478352348</v>
      </c>
      <c r="C415" s="33" t="s">
        <v>249</v>
      </c>
      <c r="D415" s="31">
        <v>352</v>
      </c>
      <c r="E415" s="33" t="s">
        <v>198</v>
      </c>
      <c r="F415" s="31">
        <v>348</v>
      </c>
      <c r="G415" s="33" t="s">
        <v>132</v>
      </c>
      <c r="H415" s="34">
        <v>12</v>
      </c>
      <c r="I415" s="35">
        <v>10069</v>
      </c>
      <c r="J415" s="35">
        <v>81</v>
      </c>
      <c r="K415" s="35">
        <v>0</v>
      </c>
      <c r="L415" s="35">
        <v>893</v>
      </c>
      <c r="M415" s="35">
        <v>11043</v>
      </c>
      <c r="N415" s="24"/>
      <c r="O415" s="34">
        <v>0</v>
      </c>
      <c r="P415" s="34">
        <v>0</v>
      </c>
      <c r="Q415" s="36">
        <v>0.09</v>
      </c>
      <c r="R415" s="36">
        <v>6.566826196699932E-2</v>
      </c>
      <c r="S415" s="37">
        <f t="shared" si="6"/>
        <v>0</v>
      </c>
      <c r="T415" s="24"/>
      <c r="U415" s="38">
        <v>121800</v>
      </c>
      <c r="V415" s="38">
        <v>0</v>
      </c>
      <c r="W415" s="38">
        <v>0</v>
      </c>
      <c r="X415" s="38">
        <v>10716</v>
      </c>
      <c r="Y415" s="38">
        <v>132516</v>
      </c>
      <c r="Z415" s="24"/>
      <c r="AA415" s="39"/>
    </row>
    <row r="416" spans="1:27" x14ac:dyDescent="0.25">
      <c r="A416" s="31">
        <v>478</v>
      </c>
      <c r="B416" s="32">
        <v>478352352</v>
      </c>
      <c r="C416" s="33" t="s">
        <v>249</v>
      </c>
      <c r="D416" s="31">
        <v>352</v>
      </c>
      <c r="E416" s="33" t="s">
        <v>198</v>
      </c>
      <c r="F416" s="31">
        <v>352</v>
      </c>
      <c r="G416" s="33" t="s">
        <v>198</v>
      </c>
      <c r="H416" s="34">
        <v>5</v>
      </c>
      <c r="I416" s="35">
        <v>9112</v>
      </c>
      <c r="J416" s="35">
        <v>4484</v>
      </c>
      <c r="K416" s="35">
        <v>0</v>
      </c>
      <c r="L416" s="35">
        <v>893</v>
      </c>
      <c r="M416" s="35">
        <v>14489</v>
      </c>
      <c r="N416" s="24"/>
      <c r="O416" s="34">
        <v>0</v>
      </c>
      <c r="P416" s="34">
        <v>0</v>
      </c>
      <c r="Q416" s="36">
        <v>0.09</v>
      </c>
      <c r="R416" s="36">
        <v>6.7980000000000011E-3</v>
      </c>
      <c r="S416" s="37">
        <f t="shared" si="6"/>
        <v>0</v>
      </c>
      <c r="T416" s="24"/>
      <c r="U416" s="38">
        <v>67980</v>
      </c>
      <c r="V416" s="38">
        <v>0</v>
      </c>
      <c r="W416" s="38">
        <v>0</v>
      </c>
      <c r="X416" s="38">
        <v>4465</v>
      </c>
      <c r="Y416" s="38">
        <v>72445</v>
      </c>
      <c r="Z416" s="24"/>
      <c r="AA416" s="39"/>
    </row>
    <row r="417" spans="1:27" x14ac:dyDescent="0.25">
      <c r="A417" s="31">
        <v>478</v>
      </c>
      <c r="B417" s="32">
        <v>478352600</v>
      </c>
      <c r="C417" s="33" t="s">
        <v>249</v>
      </c>
      <c r="D417" s="31">
        <v>352</v>
      </c>
      <c r="E417" s="33" t="s">
        <v>198</v>
      </c>
      <c r="F417" s="31">
        <v>600</v>
      </c>
      <c r="G417" s="33" t="s">
        <v>157</v>
      </c>
      <c r="H417" s="34">
        <v>22</v>
      </c>
      <c r="I417" s="35">
        <v>10018</v>
      </c>
      <c r="J417" s="35">
        <v>4097</v>
      </c>
      <c r="K417" s="35">
        <v>0</v>
      </c>
      <c r="L417" s="35">
        <v>893</v>
      </c>
      <c r="M417" s="35">
        <v>15008</v>
      </c>
      <c r="N417" s="24"/>
      <c r="O417" s="34">
        <v>0</v>
      </c>
      <c r="P417" s="34">
        <v>0</v>
      </c>
      <c r="Q417" s="36">
        <v>0.09</v>
      </c>
      <c r="R417" s="36">
        <v>4.0688382097505658E-3</v>
      </c>
      <c r="S417" s="37">
        <f t="shared" si="6"/>
        <v>0</v>
      </c>
      <c r="T417" s="24"/>
      <c r="U417" s="38">
        <v>310530</v>
      </c>
      <c r="V417" s="38">
        <v>0</v>
      </c>
      <c r="W417" s="38">
        <v>0</v>
      </c>
      <c r="X417" s="38">
        <v>19646</v>
      </c>
      <c r="Y417" s="38">
        <v>330176</v>
      </c>
      <c r="Z417" s="24"/>
      <c r="AA417" s="39"/>
    </row>
    <row r="418" spans="1:27" x14ac:dyDescent="0.25">
      <c r="A418" s="31">
        <v>478</v>
      </c>
      <c r="B418" s="32">
        <v>478352610</v>
      </c>
      <c r="C418" s="33" t="s">
        <v>249</v>
      </c>
      <c r="D418" s="31">
        <v>352</v>
      </c>
      <c r="E418" s="33" t="s">
        <v>198</v>
      </c>
      <c r="F418" s="31">
        <v>610</v>
      </c>
      <c r="G418" s="33" t="s">
        <v>158</v>
      </c>
      <c r="H418" s="34">
        <v>4</v>
      </c>
      <c r="I418" s="35">
        <v>9284</v>
      </c>
      <c r="J418" s="35">
        <v>1799</v>
      </c>
      <c r="K418" s="35">
        <v>0</v>
      </c>
      <c r="L418" s="35">
        <v>893</v>
      </c>
      <c r="M418" s="35">
        <v>11976</v>
      </c>
      <c r="N418" s="24"/>
      <c r="O418" s="34">
        <v>0</v>
      </c>
      <c r="P418" s="34">
        <v>0</v>
      </c>
      <c r="Q418" s="36">
        <v>0.09</v>
      </c>
      <c r="R418" s="36">
        <v>5.0509149506050618E-3</v>
      </c>
      <c r="S418" s="37">
        <f t="shared" si="6"/>
        <v>0</v>
      </c>
      <c r="T418" s="24"/>
      <c r="U418" s="38">
        <v>44332</v>
      </c>
      <c r="V418" s="38">
        <v>0</v>
      </c>
      <c r="W418" s="38">
        <v>0</v>
      </c>
      <c r="X418" s="38">
        <v>3572</v>
      </c>
      <c r="Y418" s="38">
        <v>47904</v>
      </c>
      <c r="Z418" s="24"/>
      <c r="AA418" s="39"/>
    </row>
    <row r="419" spans="1:27" x14ac:dyDescent="0.25">
      <c r="A419" s="31">
        <v>478</v>
      </c>
      <c r="B419" s="32">
        <v>478352616</v>
      </c>
      <c r="C419" s="33" t="s">
        <v>249</v>
      </c>
      <c r="D419" s="31">
        <v>352</v>
      </c>
      <c r="E419" s="33" t="s">
        <v>198</v>
      </c>
      <c r="F419" s="31">
        <v>616</v>
      </c>
      <c r="G419" s="33" t="s">
        <v>133</v>
      </c>
      <c r="H419" s="34">
        <v>59</v>
      </c>
      <c r="I419" s="35">
        <v>9885</v>
      </c>
      <c r="J419" s="35">
        <v>3333</v>
      </c>
      <c r="K419" s="35">
        <v>0</v>
      </c>
      <c r="L419" s="35">
        <v>893</v>
      </c>
      <c r="M419" s="35">
        <v>14111</v>
      </c>
      <c r="N419" s="24"/>
      <c r="O419" s="34">
        <v>0</v>
      </c>
      <c r="P419" s="34">
        <v>0</v>
      </c>
      <c r="Q419" s="36">
        <v>0.09</v>
      </c>
      <c r="R419" s="36">
        <v>3.2734441536858144E-2</v>
      </c>
      <c r="S419" s="37">
        <f t="shared" si="6"/>
        <v>0</v>
      </c>
      <c r="T419" s="24"/>
      <c r="U419" s="38">
        <v>779862</v>
      </c>
      <c r="V419" s="38">
        <v>0</v>
      </c>
      <c r="W419" s="38">
        <v>0</v>
      </c>
      <c r="X419" s="38">
        <v>52687</v>
      </c>
      <c r="Y419" s="38">
        <v>832549</v>
      </c>
      <c r="Z419" s="24"/>
      <c r="AA419" s="39"/>
    </row>
    <row r="420" spans="1:27" x14ac:dyDescent="0.25">
      <c r="A420" s="31">
        <v>478</v>
      </c>
      <c r="B420" s="32">
        <v>478352620</v>
      </c>
      <c r="C420" s="33" t="s">
        <v>249</v>
      </c>
      <c r="D420" s="31">
        <v>352</v>
      </c>
      <c r="E420" s="33" t="s">
        <v>198</v>
      </c>
      <c r="F420" s="31">
        <v>620</v>
      </c>
      <c r="G420" s="33" t="s">
        <v>134</v>
      </c>
      <c r="H420" s="34">
        <v>2</v>
      </c>
      <c r="I420" s="35">
        <v>9571</v>
      </c>
      <c r="J420" s="35">
        <v>4106</v>
      </c>
      <c r="K420" s="35">
        <v>0</v>
      </c>
      <c r="L420" s="35">
        <v>893</v>
      </c>
      <c r="M420" s="35">
        <v>14570</v>
      </c>
      <c r="N420" s="24"/>
      <c r="O420" s="34">
        <v>0</v>
      </c>
      <c r="P420" s="34">
        <v>0</v>
      </c>
      <c r="Q420" s="36">
        <v>0.09</v>
      </c>
      <c r="R420" s="36">
        <v>2.2962301024932737E-2</v>
      </c>
      <c r="S420" s="37">
        <f t="shared" si="6"/>
        <v>0</v>
      </c>
      <c r="T420" s="24"/>
      <c r="U420" s="38">
        <v>27354</v>
      </c>
      <c r="V420" s="38">
        <v>0</v>
      </c>
      <c r="W420" s="38">
        <v>0</v>
      </c>
      <c r="X420" s="38">
        <v>1786</v>
      </c>
      <c r="Y420" s="38">
        <v>29140</v>
      </c>
      <c r="Z420" s="24"/>
      <c r="AA420" s="39"/>
    </row>
    <row r="421" spans="1:27" x14ac:dyDescent="0.25">
      <c r="A421" s="31">
        <v>478</v>
      </c>
      <c r="B421" s="32">
        <v>478352640</v>
      </c>
      <c r="C421" s="33" t="s">
        <v>249</v>
      </c>
      <c r="D421" s="31">
        <v>352</v>
      </c>
      <c r="E421" s="33" t="s">
        <v>198</v>
      </c>
      <c r="F421" s="31">
        <v>640</v>
      </c>
      <c r="G421" s="33" t="s">
        <v>250</v>
      </c>
      <c r="H421" s="34">
        <v>4</v>
      </c>
      <c r="I421" s="35">
        <v>10144</v>
      </c>
      <c r="J421" s="35">
        <v>7651</v>
      </c>
      <c r="K421" s="35">
        <v>0</v>
      </c>
      <c r="L421" s="35">
        <v>893</v>
      </c>
      <c r="M421" s="35">
        <v>18688</v>
      </c>
      <c r="N421" s="24"/>
      <c r="O421" s="34">
        <v>0</v>
      </c>
      <c r="P421" s="34">
        <v>0</v>
      </c>
      <c r="Q421" s="36">
        <v>0.09</v>
      </c>
      <c r="R421" s="36">
        <v>2.6517836667039412E-3</v>
      </c>
      <c r="S421" s="37">
        <f t="shared" si="6"/>
        <v>0</v>
      </c>
      <c r="T421" s="24"/>
      <c r="U421" s="38">
        <v>71180</v>
      </c>
      <c r="V421" s="38">
        <v>0</v>
      </c>
      <c r="W421" s="38">
        <v>0</v>
      </c>
      <c r="X421" s="38">
        <v>3572</v>
      </c>
      <c r="Y421" s="38">
        <v>74752</v>
      </c>
      <c r="Z421" s="24"/>
      <c r="AA421" s="39"/>
    </row>
    <row r="422" spans="1:27" x14ac:dyDescent="0.25">
      <c r="A422" s="31">
        <v>478</v>
      </c>
      <c r="B422" s="32">
        <v>478352673</v>
      </c>
      <c r="C422" s="33" t="s">
        <v>249</v>
      </c>
      <c r="D422" s="31">
        <v>352</v>
      </c>
      <c r="E422" s="33" t="s">
        <v>198</v>
      </c>
      <c r="F422" s="31">
        <v>673</v>
      </c>
      <c r="G422" s="33" t="s">
        <v>159</v>
      </c>
      <c r="H422" s="34">
        <v>34</v>
      </c>
      <c r="I422" s="35">
        <v>9634</v>
      </c>
      <c r="J422" s="35">
        <v>4573</v>
      </c>
      <c r="K422" s="35">
        <v>0</v>
      </c>
      <c r="L422" s="35">
        <v>893</v>
      </c>
      <c r="M422" s="35">
        <v>15100</v>
      </c>
      <c r="N422" s="24"/>
      <c r="O422" s="34">
        <v>0</v>
      </c>
      <c r="P422" s="34">
        <v>0</v>
      </c>
      <c r="Q422" s="36">
        <v>0.09</v>
      </c>
      <c r="R422" s="36">
        <v>2.1570994958928082E-2</v>
      </c>
      <c r="S422" s="37">
        <f t="shared" si="6"/>
        <v>0</v>
      </c>
      <c r="T422" s="24"/>
      <c r="U422" s="38">
        <v>483038</v>
      </c>
      <c r="V422" s="38">
        <v>0</v>
      </c>
      <c r="W422" s="38">
        <v>0</v>
      </c>
      <c r="X422" s="38">
        <v>30362</v>
      </c>
      <c r="Y422" s="38">
        <v>513400</v>
      </c>
      <c r="Z422" s="24"/>
      <c r="AA422" s="39"/>
    </row>
    <row r="423" spans="1:27" x14ac:dyDescent="0.25">
      <c r="A423" s="31">
        <v>478</v>
      </c>
      <c r="B423" s="32">
        <v>478352720</v>
      </c>
      <c r="C423" s="33" t="s">
        <v>249</v>
      </c>
      <c r="D423" s="31">
        <v>352</v>
      </c>
      <c r="E423" s="33" t="s">
        <v>198</v>
      </c>
      <c r="F423" s="31">
        <v>720</v>
      </c>
      <c r="G423" s="33" t="s">
        <v>60</v>
      </c>
      <c r="H423" s="34">
        <v>5</v>
      </c>
      <c r="I423" s="35">
        <v>9714</v>
      </c>
      <c r="J423" s="35">
        <v>2096</v>
      </c>
      <c r="K423" s="35">
        <v>0</v>
      </c>
      <c r="L423" s="35">
        <v>893</v>
      </c>
      <c r="M423" s="35">
        <v>12703</v>
      </c>
      <c r="N423" s="24"/>
      <c r="O423" s="34">
        <v>0</v>
      </c>
      <c r="P423" s="34">
        <v>0</v>
      </c>
      <c r="Q423" s="36">
        <v>0.09</v>
      </c>
      <c r="R423" s="36">
        <v>9.1990223938049082E-3</v>
      </c>
      <c r="S423" s="37">
        <f t="shared" si="6"/>
        <v>0</v>
      </c>
      <c r="T423" s="24"/>
      <c r="U423" s="38">
        <v>59050</v>
      </c>
      <c r="V423" s="38">
        <v>0</v>
      </c>
      <c r="W423" s="38">
        <v>0</v>
      </c>
      <c r="X423" s="38">
        <v>4465</v>
      </c>
      <c r="Y423" s="38">
        <v>63515</v>
      </c>
      <c r="Z423" s="24"/>
      <c r="AA423" s="39"/>
    </row>
    <row r="424" spans="1:27" x14ac:dyDescent="0.25">
      <c r="A424" s="31">
        <v>478</v>
      </c>
      <c r="B424" s="32">
        <v>478352725</v>
      </c>
      <c r="C424" s="33" t="s">
        <v>249</v>
      </c>
      <c r="D424" s="31">
        <v>352</v>
      </c>
      <c r="E424" s="33" t="s">
        <v>198</v>
      </c>
      <c r="F424" s="31">
        <v>725</v>
      </c>
      <c r="G424" s="33" t="s">
        <v>136</v>
      </c>
      <c r="H424" s="34">
        <v>22</v>
      </c>
      <c r="I424" s="35">
        <v>9854</v>
      </c>
      <c r="J424" s="35">
        <v>2828</v>
      </c>
      <c r="K424" s="35">
        <v>0</v>
      </c>
      <c r="L424" s="35">
        <v>893</v>
      </c>
      <c r="M424" s="35">
        <v>13575</v>
      </c>
      <c r="N424" s="24"/>
      <c r="O424" s="34">
        <v>0</v>
      </c>
      <c r="P424" s="34">
        <v>0</v>
      </c>
      <c r="Q424" s="36">
        <v>0.09</v>
      </c>
      <c r="R424" s="36">
        <v>1.0919945339310106E-2</v>
      </c>
      <c r="S424" s="37">
        <f t="shared" si="6"/>
        <v>0</v>
      </c>
      <c r="T424" s="24"/>
      <c r="U424" s="38">
        <v>279004</v>
      </c>
      <c r="V424" s="38">
        <v>0</v>
      </c>
      <c r="W424" s="38">
        <v>0</v>
      </c>
      <c r="X424" s="38">
        <v>19646</v>
      </c>
      <c r="Y424" s="38">
        <v>298650</v>
      </c>
      <c r="Z424" s="24"/>
      <c r="AA424" s="39"/>
    </row>
    <row r="425" spans="1:27" x14ac:dyDescent="0.25">
      <c r="A425" s="31">
        <v>478</v>
      </c>
      <c r="B425" s="32">
        <v>478352730</v>
      </c>
      <c r="C425" s="33" t="s">
        <v>249</v>
      </c>
      <c r="D425" s="31">
        <v>352</v>
      </c>
      <c r="E425" s="33" t="s">
        <v>198</v>
      </c>
      <c r="F425" s="31">
        <v>730</v>
      </c>
      <c r="G425" s="33" t="s">
        <v>137</v>
      </c>
      <c r="H425" s="34">
        <v>1</v>
      </c>
      <c r="I425" s="35">
        <v>10144</v>
      </c>
      <c r="J425" s="35">
        <v>3546</v>
      </c>
      <c r="K425" s="35">
        <v>0</v>
      </c>
      <c r="L425" s="35">
        <v>893</v>
      </c>
      <c r="M425" s="35">
        <v>14583</v>
      </c>
      <c r="N425" s="24"/>
      <c r="O425" s="34">
        <v>0</v>
      </c>
      <c r="P425" s="34">
        <v>0</v>
      </c>
      <c r="Q425" s="36">
        <v>0.09</v>
      </c>
      <c r="R425" s="36">
        <v>1.0635694318321376E-2</v>
      </c>
      <c r="S425" s="37">
        <f t="shared" si="6"/>
        <v>0</v>
      </c>
      <c r="T425" s="24"/>
      <c r="U425" s="38">
        <v>13690</v>
      </c>
      <c r="V425" s="38">
        <v>0</v>
      </c>
      <c r="W425" s="38">
        <v>0</v>
      </c>
      <c r="X425" s="38">
        <v>893</v>
      </c>
      <c r="Y425" s="38">
        <v>14583</v>
      </c>
      <c r="Z425" s="24"/>
      <c r="AA425" s="39"/>
    </row>
    <row r="426" spans="1:27" x14ac:dyDescent="0.25">
      <c r="A426" s="31">
        <v>478</v>
      </c>
      <c r="B426" s="32">
        <v>478352735</v>
      </c>
      <c r="C426" s="33" t="s">
        <v>249</v>
      </c>
      <c r="D426" s="31">
        <v>352</v>
      </c>
      <c r="E426" s="33" t="s">
        <v>198</v>
      </c>
      <c r="F426" s="31">
        <v>735</v>
      </c>
      <c r="G426" s="33" t="s">
        <v>138</v>
      </c>
      <c r="H426" s="34">
        <v>39</v>
      </c>
      <c r="I426" s="35">
        <v>9820</v>
      </c>
      <c r="J426" s="35">
        <v>3930</v>
      </c>
      <c r="K426" s="35">
        <v>0</v>
      </c>
      <c r="L426" s="35">
        <v>893</v>
      </c>
      <c r="M426" s="35">
        <v>14643</v>
      </c>
      <c r="N426" s="24"/>
      <c r="O426" s="34">
        <v>0</v>
      </c>
      <c r="P426" s="34">
        <v>0</v>
      </c>
      <c r="Q426" s="36">
        <v>0.09</v>
      </c>
      <c r="R426" s="36">
        <v>2.12082841420623E-2</v>
      </c>
      <c r="S426" s="37">
        <f t="shared" si="6"/>
        <v>0</v>
      </c>
      <c r="T426" s="24"/>
      <c r="U426" s="38">
        <v>536250</v>
      </c>
      <c r="V426" s="38">
        <v>0</v>
      </c>
      <c r="W426" s="38">
        <v>0</v>
      </c>
      <c r="X426" s="38">
        <v>34827</v>
      </c>
      <c r="Y426" s="38">
        <v>571077</v>
      </c>
      <c r="Z426" s="24"/>
      <c r="AA426" s="39"/>
    </row>
    <row r="427" spans="1:27" x14ac:dyDescent="0.25">
      <c r="A427" s="31">
        <v>478</v>
      </c>
      <c r="B427" s="32">
        <v>478352753</v>
      </c>
      <c r="C427" s="33" t="s">
        <v>249</v>
      </c>
      <c r="D427" s="31">
        <v>352</v>
      </c>
      <c r="E427" s="33" t="s">
        <v>198</v>
      </c>
      <c r="F427" s="31">
        <v>753</v>
      </c>
      <c r="G427" s="33" t="s">
        <v>248</v>
      </c>
      <c r="H427" s="34">
        <v>5</v>
      </c>
      <c r="I427" s="35">
        <v>10762</v>
      </c>
      <c r="J427" s="35">
        <v>4205</v>
      </c>
      <c r="K427" s="35">
        <v>0</v>
      </c>
      <c r="L427" s="35">
        <v>893</v>
      </c>
      <c r="M427" s="35">
        <v>15860</v>
      </c>
      <c r="N427" s="24"/>
      <c r="O427" s="34">
        <v>0</v>
      </c>
      <c r="P427" s="34">
        <v>0</v>
      </c>
      <c r="Q427" s="36">
        <v>0.09</v>
      </c>
      <c r="R427" s="36">
        <v>1.1348664545163907E-2</v>
      </c>
      <c r="S427" s="37">
        <f t="shared" si="6"/>
        <v>0</v>
      </c>
      <c r="T427" s="24"/>
      <c r="U427" s="38">
        <v>74835</v>
      </c>
      <c r="V427" s="38">
        <v>0</v>
      </c>
      <c r="W427" s="38">
        <v>0</v>
      </c>
      <c r="X427" s="38">
        <v>4465</v>
      </c>
      <c r="Y427" s="38">
        <v>79300</v>
      </c>
      <c r="Z427" s="24"/>
      <c r="AA427" s="39"/>
    </row>
    <row r="428" spans="1:27" x14ac:dyDescent="0.25">
      <c r="A428" s="31">
        <v>478</v>
      </c>
      <c r="B428" s="32">
        <v>478352775</v>
      </c>
      <c r="C428" s="33" t="s">
        <v>249</v>
      </c>
      <c r="D428" s="31">
        <v>352</v>
      </c>
      <c r="E428" s="33" t="s">
        <v>198</v>
      </c>
      <c r="F428" s="31">
        <v>775</v>
      </c>
      <c r="G428" s="33" t="s">
        <v>77</v>
      </c>
      <c r="H428" s="34">
        <v>18</v>
      </c>
      <c r="I428" s="35">
        <v>9325</v>
      </c>
      <c r="J428" s="35">
        <v>1769</v>
      </c>
      <c r="K428" s="35">
        <v>0</v>
      </c>
      <c r="L428" s="35">
        <v>893</v>
      </c>
      <c r="M428" s="35">
        <v>11987</v>
      </c>
      <c r="N428" s="24"/>
      <c r="O428" s="34">
        <v>0</v>
      </c>
      <c r="P428" s="34">
        <v>0</v>
      </c>
      <c r="Q428" s="36">
        <v>0.09</v>
      </c>
      <c r="R428" s="36">
        <v>5.1505972961002171E-3</v>
      </c>
      <c r="S428" s="37">
        <f t="shared" si="6"/>
        <v>0</v>
      </c>
      <c r="T428" s="24"/>
      <c r="U428" s="38">
        <v>199692</v>
      </c>
      <c r="V428" s="38">
        <v>0</v>
      </c>
      <c r="W428" s="38">
        <v>0</v>
      </c>
      <c r="X428" s="38">
        <v>16074</v>
      </c>
      <c r="Y428" s="38">
        <v>215766</v>
      </c>
      <c r="Z428" s="24"/>
      <c r="AA428" s="39"/>
    </row>
    <row r="429" spans="1:27" x14ac:dyDescent="0.25">
      <c r="A429" s="31">
        <v>479</v>
      </c>
      <c r="B429" s="32">
        <v>479278005</v>
      </c>
      <c r="C429" s="33" t="s">
        <v>251</v>
      </c>
      <c r="D429" s="31">
        <v>278</v>
      </c>
      <c r="E429" s="33" t="s">
        <v>212</v>
      </c>
      <c r="F429" s="31">
        <v>5</v>
      </c>
      <c r="G429" s="33" t="s">
        <v>219</v>
      </c>
      <c r="H429" s="34">
        <v>7</v>
      </c>
      <c r="I429" s="35">
        <v>11044</v>
      </c>
      <c r="J429" s="35">
        <v>4444</v>
      </c>
      <c r="K429" s="35">
        <v>0</v>
      </c>
      <c r="L429" s="35">
        <v>893</v>
      </c>
      <c r="M429" s="35">
        <v>16381</v>
      </c>
      <c r="N429" s="24"/>
      <c r="O429" s="34">
        <v>0</v>
      </c>
      <c r="P429" s="34">
        <v>0</v>
      </c>
      <c r="Q429" s="36">
        <v>0.09</v>
      </c>
      <c r="R429" s="36">
        <v>1.2249302519059126E-2</v>
      </c>
      <c r="S429" s="37">
        <f t="shared" si="6"/>
        <v>0</v>
      </c>
      <c r="T429" s="24"/>
      <c r="U429" s="38">
        <v>108416</v>
      </c>
      <c r="V429" s="38">
        <v>0</v>
      </c>
      <c r="W429" s="38">
        <v>0</v>
      </c>
      <c r="X429" s="38">
        <v>6251</v>
      </c>
      <c r="Y429" s="38">
        <v>114667</v>
      </c>
      <c r="Z429" s="24"/>
      <c r="AA429" s="39"/>
    </row>
    <row r="430" spans="1:27" x14ac:dyDescent="0.25">
      <c r="A430" s="31">
        <v>479</v>
      </c>
      <c r="B430" s="32">
        <v>479278024</v>
      </c>
      <c r="C430" s="33" t="s">
        <v>251</v>
      </c>
      <c r="D430" s="31">
        <v>278</v>
      </c>
      <c r="E430" s="33" t="s">
        <v>212</v>
      </c>
      <c r="F430" s="31">
        <v>24</v>
      </c>
      <c r="G430" s="33" t="s">
        <v>252</v>
      </c>
      <c r="H430" s="34">
        <v>24</v>
      </c>
      <c r="I430" s="35">
        <v>10029</v>
      </c>
      <c r="J430" s="35">
        <v>2228</v>
      </c>
      <c r="K430" s="35">
        <v>0</v>
      </c>
      <c r="L430" s="35">
        <v>893</v>
      </c>
      <c r="M430" s="35">
        <v>13150</v>
      </c>
      <c r="N430" s="24"/>
      <c r="O430" s="34">
        <v>0</v>
      </c>
      <c r="P430" s="34">
        <v>0</v>
      </c>
      <c r="Q430" s="36">
        <v>0.09</v>
      </c>
      <c r="R430" s="36">
        <v>1.7302169898419453E-2</v>
      </c>
      <c r="S430" s="37">
        <f t="shared" si="6"/>
        <v>0</v>
      </c>
      <c r="T430" s="24"/>
      <c r="U430" s="38">
        <v>294168</v>
      </c>
      <c r="V430" s="38">
        <v>0</v>
      </c>
      <c r="W430" s="38">
        <v>0</v>
      </c>
      <c r="X430" s="38">
        <v>21432</v>
      </c>
      <c r="Y430" s="38">
        <v>315600</v>
      </c>
      <c r="Z430" s="24"/>
      <c r="AA430" s="39"/>
    </row>
    <row r="431" spans="1:27" x14ac:dyDescent="0.25">
      <c r="A431" s="31">
        <v>479</v>
      </c>
      <c r="B431" s="32">
        <v>479278061</v>
      </c>
      <c r="C431" s="33" t="s">
        <v>251</v>
      </c>
      <c r="D431" s="31">
        <v>278</v>
      </c>
      <c r="E431" s="33" t="s">
        <v>212</v>
      </c>
      <c r="F431" s="31">
        <v>61</v>
      </c>
      <c r="G431" s="33" t="s">
        <v>170</v>
      </c>
      <c r="H431" s="34">
        <v>28</v>
      </c>
      <c r="I431" s="35">
        <v>11627</v>
      </c>
      <c r="J431" s="35">
        <v>486</v>
      </c>
      <c r="K431" s="35">
        <v>0</v>
      </c>
      <c r="L431" s="35">
        <v>893</v>
      </c>
      <c r="M431" s="35">
        <v>13006</v>
      </c>
      <c r="N431" s="24"/>
      <c r="O431" s="34">
        <v>0</v>
      </c>
      <c r="P431" s="34">
        <v>0</v>
      </c>
      <c r="Q431" s="36">
        <v>0.09</v>
      </c>
      <c r="R431" s="36">
        <v>3.5407636371090213E-2</v>
      </c>
      <c r="S431" s="37">
        <f t="shared" si="6"/>
        <v>0</v>
      </c>
      <c r="T431" s="24"/>
      <c r="U431" s="38">
        <v>339164</v>
      </c>
      <c r="V431" s="38">
        <v>0</v>
      </c>
      <c r="W431" s="38">
        <v>0</v>
      </c>
      <c r="X431" s="38">
        <v>25004</v>
      </c>
      <c r="Y431" s="38">
        <v>364168</v>
      </c>
      <c r="Z431" s="24"/>
      <c r="AA431" s="39"/>
    </row>
    <row r="432" spans="1:27" x14ac:dyDescent="0.25">
      <c r="A432" s="31">
        <v>479</v>
      </c>
      <c r="B432" s="32">
        <v>479278086</v>
      </c>
      <c r="C432" s="33" t="s">
        <v>251</v>
      </c>
      <c r="D432" s="31">
        <v>278</v>
      </c>
      <c r="E432" s="33" t="s">
        <v>212</v>
      </c>
      <c r="F432" s="31">
        <v>86</v>
      </c>
      <c r="G432" s="33" t="s">
        <v>207</v>
      </c>
      <c r="H432" s="34">
        <v>9</v>
      </c>
      <c r="I432" s="35">
        <v>10360</v>
      </c>
      <c r="J432" s="35">
        <v>1605</v>
      </c>
      <c r="K432" s="35">
        <v>0</v>
      </c>
      <c r="L432" s="35">
        <v>893</v>
      </c>
      <c r="M432" s="35">
        <v>12858</v>
      </c>
      <c r="N432" s="24"/>
      <c r="O432" s="34">
        <v>0</v>
      </c>
      <c r="P432" s="34">
        <v>0</v>
      </c>
      <c r="Q432" s="36">
        <v>0.09</v>
      </c>
      <c r="R432" s="36">
        <v>5.746302416698898E-2</v>
      </c>
      <c r="S432" s="37">
        <f t="shared" si="6"/>
        <v>0</v>
      </c>
      <c r="T432" s="24"/>
      <c r="U432" s="38">
        <v>107685</v>
      </c>
      <c r="V432" s="38">
        <v>0</v>
      </c>
      <c r="W432" s="38">
        <v>0</v>
      </c>
      <c r="X432" s="38">
        <v>8037</v>
      </c>
      <c r="Y432" s="38">
        <v>115722</v>
      </c>
      <c r="Z432" s="24"/>
      <c r="AA432" s="39"/>
    </row>
    <row r="433" spans="1:27" x14ac:dyDescent="0.25">
      <c r="A433" s="31">
        <v>479</v>
      </c>
      <c r="B433" s="32">
        <v>479278087</v>
      </c>
      <c r="C433" s="33" t="s">
        <v>251</v>
      </c>
      <c r="D433" s="31">
        <v>278</v>
      </c>
      <c r="E433" s="33" t="s">
        <v>212</v>
      </c>
      <c r="F433" s="31">
        <v>87</v>
      </c>
      <c r="G433" s="33" t="s">
        <v>171</v>
      </c>
      <c r="H433" s="34">
        <v>5</v>
      </c>
      <c r="I433" s="35">
        <v>10214</v>
      </c>
      <c r="J433" s="35">
        <v>3911</v>
      </c>
      <c r="K433" s="35">
        <v>0</v>
      </c>
      <c r="L433" s="35">
        <v>893</v>
      </c>
      <c r="M433" s="35">
        <v>15018</v>
      </c>
      <c r="N433" s="24"/>
      <c r="O433" s="34">
        <v>0</v>
      </c>
      <c r="P433" s="34">
        <v>0</v>
      </c>
      <c r="Q433" s="36">
        <v>0.09</v>
      </c>
      <c r="R433" s="36">
        <v>3.6563441529555074E-3</v>
      </c>
      <c r="S433" s="37">
        <f t="shared" si="6"/>
        <v>0</v>
      </c>
      <c r="T433" s="24"/>
      <c r="U433" s="38">
        <v>70625</v>
      </c>
      <c r="V433" s="38">
        <v>0</v>
      </c>
      <c r="W433" s="38">
        <v>0</v>
      </c>
      <c r="X433" s="38">
        <v>4465</v>
      </c>
      <c r="Y433" s="38">
        <v>75090</v>
      </c>
      <c r="Z433" s="24"/>
      <c r="AA433" s="39"/>
    </row>
    <row r="434" spans="1:27" x14ac:dyDescent="0.25">
      <c r="A434" s="31">
        <v>479</v>
      </c>
      <c r="B434" s="32">
        <v>479278111</v>
      </c>
      <c r="C434" s="33" t="s">
        <v>251</v>
      </c>
      <c r="D434" s="31">
        <v>278</v>
      </c>
      <c r="E434" s="33" t="s">
        <v>212</v>
      </c>
      <c r="F434" s="31">
        <v>111</v>
      </c>
      <c r="G434" s="33" t="s">
        <v>253</v>
      </c>
      <c r="H434" s="34">
        <v>3</v>
      </c>
      <c r="I434" s="35">
        <v>10643</v>
      </c>
      <c r="J434" s="35">
        <v>3132</v>
      </c>
      <c r="K434" s="35">
        <v>0</v>
      </c>
      <c r="L434" s="35">
        <v>893</v>
      </c>
      <c r="M434" s="35">
        <v>14668</v>
      </c>
      <c r="N434" s="24"/>
      <c r="O434" s="34">
        <v>0</v>
      </c>
      <c r="P434" s="34">
        <v>0</v>
      </c>
      <c r="Q434" s="36">
        <v>0.09</v>
      </c>
      <c r="R434" s="36">
        <v>1.844667842667503E-2</v>
      </c>
      <c r="S434" s="37">
        <f t="shared" si="6"/>
        <v>0</v>
      </c>
      <c r="T434" s="24"/>
      <c r="U434" s="38">
        <v>41325</v>
      </c>
      <c r="V434" s="38">
        <v>0</v>
      </c>
      <c r="W434" s="38">
        <v>0</v>
      </c>
      <c r="X434" s="38">
        <v>2679</v>
      </c>
      <c r="Y434" s="38">
        <v>44004</v>
      </c>
      <c r="Z434" s="24"/>
      <c r="AA434" s="39"/>
    </row>
    <row r="435" spans="1:27" x14ac:dyDescent="0.25">
      <c r="A435" s="31">
        <v>479</v>
      </c>
      <c r="B435" s="32">
        <v>479278114</v>
      </c>
      <c r="C435" s="33" t="s">
        <v>251</v>
      </c>
      <c r="D435" s="31">
        <v>278</v>
      </c>
      <c r="E435" s="33" t="s">
        <v>212</v>
      </c>
      <c r="F435" s="31">
        <v>114</v>
      </c>
      <c r="G435" s="33" t="s">
        <v>51</v>
      </c>
      <c r="H435" s="34">
        <v>11</v>
      </c>
      <c r="I435" s="35">
        <v>10701</v>
      </c>
      <c r="J435" s="35">
        <v>2943</v>
      </c>
      <c r="K435" s="35">
        <v>0</v>
      </c>
      <c r="L435" s="35">
        <v>893</v>
      </c>
      <c r="M435" s="35">
        <v>14537</v>
      </c>
      <c r="N435" s="24"/>
      <c r="O435" s="34">
        <v>0</v>
      </c>
      <c r="P435" s="34">
        <v>0</v>
      </c>
      <c r="Q435" s="36">
        <v>0.18</v>
      </c>
      <c r="R435" s="36">
        <v>4.6207917835684474E-2</v>
      </c>
      <c r="S435" s="37">
        <f t="shared" si="6"/>
        <v>0</v>
      </c>
      <c r="T435" s="24"/>
      <c r="U435" s="38">
        <v>150084</v>
      </c>
      <c r="V435" s="38">
        <v>0</v>
      </c>
      <c r="W435" s="38">
        <v>0</v>
      </c>
      <c r="X435" s="38">
        <v>9823</v>
      </c>
      <c r="Y435" s="38">
        <v>159907</v>
      </c>
      <c r="Z435" s="24"/>
      <c r="AA435" s="39"/>
    </row>
    <row r="436" spans="1:27" x14ac:dyDescent="0.25">
      <c r="A436" s="31">
        <v>479</v>
      </c>
      <c r="B436" s="32">
        <v>479278117</v>
      </c>
      <c r="C436" s="33" t="s">
        <v>251</v>
      </c>
      <c r="D436" s="31">
        <v>278</v>
      </c>
      <c r="E436" s="33" t="s">
        <v>212</v>
      </c>
      <c r="F436" s="31">
        <v>117</v>
      </c>
      <c r="G436" s="33" t="s">
        <v>53</v>
      </c>
      <c r="H436" s="34">
        <v>12</v>
      </c>
      <c r="I436" s="35">
        <v>9772</v>
      </c>
      <c r="J436" s="35">
        <v>4561</v>
      </c>
      <c r="K436" s="35">
        <v>0</v>
      </c>
      <c r="L436" s="35">
        <v>893</v>
      </c>
      <c r="M436" s="35">
        <v>15226</v>
      </c>
      <c r="N436" s="24"/>
      <c r="O436" s="34">
        <v>0</v>
      </c>
      <c r="P436" s="34">
        <v>0</v>
      </c>
      <c r="Q436" s="36">
        <v>0.09</v>
      </c>
      <c r="R436" s="36">
        <v>6.8884271623990911E-2</v>
      </c>
      <c r="S436" s="37">
        <f t="shared" si="6"/>
        <v>0</v>
      </c>
      <c r="T436" s="24"/>
      <c r="U436" s="38">
        <v>171996</v>
      </c>
      <c r="V436" s="38">
        <v>0</v>
      </c>
      <c r="W436" s="38">
        <v>0</v>
      </c>
      <c r="X436" s="38">
        <v>10716</v>
      </c>
      <c r="Y436" s="38">
        <v>182712</v>
      </c>
      <c r="Z436" s="24"/>
      <c r="AA436" s="39"/>
    </row>
    <row r="437" spans="1:27" x14ac:dyDescent="0.25">
      <c r="A437" s="31">
        <v>479</v>
      </c>
      <c r="B437" s="32">
        <v>479278137</v>
      </c>
      <c r="C437" s="33" t="s">
        <v>251</v>
      </c>
      <c r="D437" s="31">
        <v>278</v>
      </c>
      <c r="E437" s="33" t="s">
        <v>212</v>
      </c>
      <c r="F437" s="31">
        <v>137</v>
      </c>
      <c r="G437" s="33" t="s">
        <v>210</v>
      </c>
      <c r="H437" s="34">
        <v>20</v>
      </c>
      <c r="I437" s="35">
        <v>11476</v>
      </c>
      <c r="J437" s="35">
        <v>211</v>
      </c>
      <c r="K437" s="35">
        <v>0</v>
      </c>
      <c r="L437" s="35">
        <v>893</v>
      </c>
      <c r="M437" s="35">
        <v>12580</v>
      </c>
      <c r="N437" s="24"/>
      <c r="O437" s="34">
        <v>0</v>
      </c>
      <c r="P437" s="34">
        <v>0</v>
      </c>
      <c r="Q437" s="36">
        <v>0.18</v>
      </c>
      <c r="R437" s="36">
        <v>0.13350469953396557</v>
      </c>
      <c r="S437" s="37">
        <f t="shared" si="6"/>
        <v>0</v>
      </c>
      <c r="T437" s="24"/>
      <c r="U437" s="38">
        <v>233740</v>
      </c>
      <c r="V437" s="38">
        <v>0</v>
      </c>
      <c r="W437" s="38">
        <v>0</v>
      </c>
      <c r="X437" s="38">
        <v>17860</v>
      </c>
      <c r="Y437" s="38">
        <v>251600</v>
      </c>
      <c r="Z437" s="24"/>
      <c r="AA437" s="39"/>
    </row>
    <row r="438" spans="1:27" x14ac:dyDescent="0.25">
      <c r="A438" s="31">
        <v>479</v>
      </c>
      <c r="B438" s="32">
        <v>479278159</v>
      </c>
      <c r="C438" s="33" t="s">
        <v>251</v>
      </c>
      <c r="D438" s="31">
        <v>278</v>
      </c>
      <c r="E438" s="33" t="s">
        <v>212</v>
      </c>
      <c r="F438" s="31">
        <v>159</v>
      </c>
      <c r="G438" s="33" t="s">
        <v>172</v>
      </c>
      <c r="H438" s="34">
        <v>5</v>
      </c>
      <c r="I438" s="35">
        <v>9269</v>
      </c>
      <c r="J438" s="35">
        <v>4381</v>
      </c>
      <c r="K438" s="35">
        <v>0</v>
      </c>
      <c r="L438" s="35">
        <v>893</v>
      </c>
      <c r="M438" s="35">
        <v>14543</v>
      </c>
      <c r="N438" s="24"/>
      <c r="O438" s="34">
        <v>0</v>
      </c>
      <c r="P438" s="34">
        <v>0</v>
      </c>
      <c r="Q438" s="36">
        <v>0.09</v>
      </c>
      <c r="R438" s="36">
        <v>3.5513828288354721E-3</v>
      </c>
      <c r="S438" s="37">
        <f t="shared" si="6"/>
        <v>0</v>
      </c>
      <c r="T438" s="24"/>
      <c r="U438" s="38">
        <v>68250</v>
      </c>
      <c r="V438" s="38">
        <v>0</v>
      </c>
      <c r="W438" s="38">
        <v>0</v>
      </c>
      <c r="X438" s="38">
        <v>4465</v>
      </c>
      <c r="Y438" s="38">
        <v>72715</v>
      </c>
      <c r="Z438" s="24"/>
      <c r="AA438" s="39"/>
    </row>
    <row r="439" spans="1:27" x14ac:dyDescent="0.25">
      <c r="A439" s="31">
        <v>479</v>
      </c>
      <c r="B439" s="32">
        <v>479278161</v>
      </c>
      <c r="C439" s="33" t="s">
        <v>251</v>
      </c>
      <c r="D439" s="31">
        <v>278</v>
      </c>
      <c r="E439" s="33" t="s">
        <v>212</v>
      </c>
      <c r="F439" s="31">
        <v>161</v>
      </c>
      <c r="G439" s="33" t="s">
        <v>173</v>
      </c>
      <c r="H439" s="34">
        <v>5</v>
      </c>
      <c r="I439" s="35">
        <v>9784</v>
      </c>
      <c r="J439" s="35">
        <v>4174</v>
      </c>
      <c r="K439" s="35">
        <v>0</v>
      </c>
      <c r="L439" s="35">
        <v>893</v>
      </c>
      <c r="M439" s="35">
        <v>14851</v>
      </c>
      <c r="N439" s="24"/>
      <c r="O439" s="34">
        <v>0</v>
      </c>
      <c r="P439" s="34">
        <v>0</v>
      </c>
      <c r="Q439" s="36">
        <v>0.09</v>
      </c>
      <c r="R439" s="36">
        <v>6.8412917513762696E-3</v>
      </c>
      <c r="S439" s="37">
        <f t="shared" si="6"/>
        <v>0</v>
      </c>
      <c r="T439" s="24"/>
      <c r="U439" s="38">
        <v>69790</v>
      </c>
      <c r="V439" s="38">
        <v>0</v>
      </c>
      <c r="W439" s="38">
        <v>0</v>
      </c>
      <c r="X439" s="38">
        <v>4465</v>
      </c>
      <c r="Y439" s="38">
        <v>74255</v>
      </c>
      <c r="Z439" s="24"/>
      <c r="AA439" s="39"/>
    </row>
    <row r="440" spans="1:27" x14ac:dyDescent="0.25">
      <c r="A440" s="31">
        <v>479</v>
      </c>
      <c r="B440" s="32">
        <v>479278191</v>
      </c>
      <c r="C440" s="33" t="s">
        <v>251</v>
      </c>
      <c r="D440" s="31">
        <v>278</v>
      </c>
      <c r="E440" s="33" t="s">
        <v>212</v>
      </c>
      <c r="F440" s="31">
        <v>191</v>
      </c>
      <c r="G440" s="33" t="s">
        <v>254</v>
      </c>
      <c r="H440" s="34">
        <v>3</v>
      </c>
      <c r="I440" s="35">
        <v>8983</v>
      </c>
      <c r="J440" s="35">
        <v>3156</v>
      </c>
      <c r="K440" s="35">
        <v>0</v>
      </c>
      <c r="L440" s="35">
        <v>893</v>
      </c>
      <c r="M440" s="35">
        <v>13032</v>
      </c>
      <c r="N440" s="24"/>
      <c r="O440" s="34">
        <v>0</v>
      </c>
      <c r="P440" s="34">
        <v>0</v>
      </c>
      <c r="Q440" s="36">
        <v>0.09</v>
      </c>
      <c r="R440" s="36">
        <v>2.3748364544868807E-2</v>
      </c>
      <c r="S440" s="37">
        <f t="shared" si="6"/>
        <v>0</v>
      </c>
      <c r="T440" s="24"/>
      <c r="U440" s="38">
        <v>36417</v>
      </c>
      <c r="V440" s="38">
        <v>0</v>
      </c>
      <c r="W440" s="38">
        <v>0</v>
      </c>
      <c r="X440" s="38">
        <v>2679</v>
      </c>
      <c r="Y440" s="38">
        <v>39096</v>
      </c>
      <c r="Z440" s="24"/>
      <c r="AA440" s="39"/>
    </row>
    <row r="441" spans="1:27" x14ac:dyDescent="0.25">
      <c r="A441" s="31">
        <v>479</v>
      </c>
      <c r="B441" s="32">
        <v>479278210</v>
      </c>
      <c r="C441" s="33" t="s">
        <v>251</v>
      </c>
      <c r="D441" s="31">
        <v>278</v>
      </c>
      <c r="E441" s="33" t="s">
        <v>212</v>
      </c>
      <c r="F441" s="31">
        <v>210</v>
      </c>
      <c r="G441" s="33" t="s">
        <v>54</v>
      </c>
      <c r="H441" s="34">
        <v>43</v>
      </c>
      <c r="I441" s="35">
        <v>10240</v>
      </c>
      <c r="J441" s="35">
        <v>3478</v>
      </c>
      <c r="K441" s="35">
        <v>0</v>
      </c>
      <c r="L441" s="35">
        <v>893</v>
      </c>
      <c r="M441" s="35">
        <v>14611</v>
      </c>
      <c r="N441" s="24"/>
      <c r="O441" s="34">
        <v>0</v>
      </c>
      <c r="P441" s="34">
        <v>0</v>
      </c>
      <c r="Q441" s="36">
        <v>0.09</v>
      </c>
      <c r="R441" s="36">
        <v>6.410239842210394E-2</v>
      </c>
      <c r="S441" s="37">
        <f t="shared" si="6"/>
        <v>0</v>
      </c>
      <c r="T441" s="24"/>
      <c r="U441" s="38">
        <v>589874</v>
      </c>
      <c r="V441" s="38">
        <v>0</v>
      </c>
      <c r="W441" s="38">
        <v>0</v>
      </c>
      <c r="X441" s="38">
        <v>38399</v>
      </c>
      <c r="Y441" s="38">
        <v>628273</v>
      </c>
      <c r="Z441" s="24"/>
      <c r="AA441" s="39"/>
    </row>
    <row r="442" spans="1:27" x14ac:dyDescent="0.25">
      <c r="A442" s="31">
        <v>479</v>
      </c>
      <c r="B442" s="32">
        <v>479278227</v>
      </c>
      <c r="C442" s="33" t="s">
        <v>251</v>
      </c>
      <c r="D442" s="31">
        <v>278</v>
      </c>
      <c r="E442" s="33" t="s">
        <v>212</v>
      </c>
      <c r="F442" s="31">
        <v>227</v>
      </c>
      <c r="G442" s="33" t="s">
        <v>255</v>
      </c>
      <c r="H442" s="34">
        <v>4</v>
      </c>
      <c r="I442" s="35">
        <v>9841</v>
      </c>
      <c r="J442" s="35">
        <v>2202</v>
      </c>
      <c r="K442" s="35">
        <v>0</v>
      </c>
      <c r="L442" s="35">
        <v>893</v>
      </c>
      <c r="M442" s="35">
        <v>12936</v>
      </c>
      <c r="N442" s="24"/>
      <c r="O442" s="34">
        <v>0</v>
      </c>
      <c r="P442" s="34">
        <v>0</v>
      </c>
      <c r="Q442" s="36">
        <v>0.18</v>
      </c>
      <c r="R442" s="36">
        <v>9.4350401494686133E-3</v>
      </c>
      <c r="S442" s="37">
        <f t="shared" si="6"/>
        <v>0</v>
      </c>
      <c r="T442" s="24"/>
      <c r="U442" s="38">
        <v>48172</v>
      </c>
      <c r="V442" s="38">
        <v>0</v>
      </c>
      <c r="W442" s="38">
        <v>0</v>
      </c>
      <c r="X442" s="38">
        <v>3572</v>
      </c>
      <c r="Y442" s="38">
        <v>51744</v>
      </c>
      <c r="Z442" s="24"/>
      <c r="AA442" s="39"/>
    </row>
    <row r="443" spans="1:27" x14ac:dyDescent="0.25">
      <c r="A443" s="31">
        <v>479</v>
      </c>
      <c r="B443" s="32">
        <v>479278278</v>
      </c>
      <c r="C443" s="33" t="s">
        <v>251</v>
      </c>
      <c r="D443" s="31">
        <v>278</v>
      </c>
      <c r="E443" s="33" t="s">
        <v>212</v>
      </c>
      <c r="F443" s="31">
        <v>278</v>
      </c>
      <c r="G443" s="33" t="s">
        <v>212</v>
      </c>
      <c r="H443" s="34">
        <v>45</v>
      </c>
      <c r="I443" s="35">
        <v>10425</v>
      </c>
      <c r="J443" s="35">
        <v>3003</v>
      </c>
      <c r="K443" s="35">
        <v>0</v>
      </c>
      <c r="L443" s="35">
        <v>893</v>
      </c>
      <c r="M443" s="35">
        <v>14321</v>
      </c>
      <c r="N443" s="24"/>
      <c r="O443" s="34">
        <v>0</v>
      </c>
      <c r="P443" s="34">
        <v>0</v>
      </c>
      <c r="Q443" s="36">
        <v>0.09</v>
      </c>
      <c r="R443" s="36">
        <v>5.5084336961865453E-2</v>
      </c>
      <c r="S443" s="37">
        <f t="shared" si="6"/>
        <v>0</v>
      </c>
      <c r="T443" s="24"/>
      <c r="U443" s="38">
        <v>604260</v>
      </c>
      <c r="V443" s="38">
        <v>0</v>
      </c>
      <c r="W443" s="38">
        <v>0</v>
      </c>
      <c r="X443" s="38">
        <v>40185</v>
      </c>
      <c r="Y443" s="38">
        <v>644445</v>
      </c>
      <c r="Z443" s="24"/>
      <c r="AA443" s="39"/>
    </row>
    <row r="444" spans="1:27" x14ac:dyDescent="0.25">
      <c r="A444" s="31">
        <v>479</v>
      </c>
      <c r="B444" s="32">
        <v>479278281</v>
      </c>
      <c r="C444" s="33" t="s">
        <v>251</v>
      </c>
      <c r="D444" s="31">
        <v>278</v>
      </c>
      <c r="E444" s="33" t="s">
        <v>212</v>
      </c>
      <c r="F444" s="31">
        <v>281</v>
      </c>
      <c r="G444" s="33" t="s">
        <v>169</v>
      </c>
      <c r="H444" s="34">
        <v>50</v>
      </c>
      <c r="I444" s="35">
        <v>11858</v>
      </c>
      <c r="J444" s="35">
        <v>17</v>
      </c>
      <c r="K444" s="35">
        <v>0</v>
      </c>
      <c r="L444" s="35">
        <v>893</v>
      </c>
      <c r="M444" s="35">
        <v>12768</v>
      </c>
      <c r="N444" s="24"/>
      <c r="O444" s="34">
        <v>0</v>
      </c>
      <c r="P444" s="34">
        <v>0</v>
      </c>
      <c r="Q444" s="36">
        <v>0.18</v>
      </c>
      <c r="R444" s="36">
        <v>0.12736719988123807</v>
      </c>
      <c r="S444" s="37">
        <f t="shared" si="6"/>
        <v>0</v>
      </c>
      <c r="T444" s="24"/>
      <c r="U444" s="38">
        <v>593750</v>
      </c>
      <c r="V444" s="38">
        <v>0</v>
      </c>
      <c r="W444" s="38">
        <v>0</v>
      </c>
      <c r="X444" s="38">
        <v>44650</v>
      </c>
      <c r="Y444" s="38">
        <v>638400</v>
      </c>
      <c r="Z444" s="24"/>
      <c r="AA444" s="39"/>
    </row>
    <row r="445" spans="1:27" x14ac:dyDescent="0.25">
      <c r="A445" s="31">
        <v>479</v>
      </c>
      <c r="B445" s="32">
        <v>479278309</v>
      </c>
      <c r="C445" s="33" t="s">
        <v>251</v>
      </c>
      <c r="D445" s="31">
        <v>278</v>
      </c>
      <c r="E445" s="33" t="s">
        <v>212</v>
      </c>
      <c r="F445" s="31">
        <v>309</v>
      </c>
      <c r="G445" s="33" t="s">
        <v>256</v>
      </c>
      <c r="H445" s="34">
        <v>3</v>
      </c>
      <c r="I445" s="35">
        <v>10269</v>
      </c>
      <c r="J445" s="35">
        <v>1099</v>
      </c>
      <c r="K445" s="35">
        <v>0</v>
      </c>
      <c r="L445" s="35">
        <v>893</v>
      </c>
      <c r="M445" s="35">
        <v>12261</v>
      </c>
      <c r="N445" s="24"/>
      <c r="O445" s="34">
        <v>0</v>
      </c>
      <c r="P445" s="34">
        <v>0</v>
      </c>
      <c r="Q445" s="36">
        <v>0.09</v>
      </c>
      <c r="R445" s="36">
        <v>2.0601230749720911E-3</v>
      </c>
      <c r="S445" s="37">
        <f t="shared" si="6"/>
        <v>0</v>
      </c>
      <c r="T445" s="24"/>
      <c r="U445" s="38">
        <v>34104</v>
      </c>
      <c r="V445" s="38">
        <v>0</v>
      </c>
      <c r="W445" s="38">
        <v>0</v>
      </c>
      <c r="X445" s="38">
        <v>2679</v>
      </c>
      <c r="Y445" s="38">
        <v>36783</v>
      </c>
      <c r="Z445" s="24"/>
      <c r="AA445" s="39"/>
    </row>
    <row r="446" spans="1:27" x14ac:dyDescent="0.25">
      <c r="A446" s="31">
        <v>479</v>
      </c>
      <c r="B446" s="32">
        <v>479278325</v>
      </c>
      <c r="C446" s="33" t="s">
        <v>251</v>
      </c>
      <c r="D446" s="31">
        <v>278</v>
      </c>
      <c r="E446" s="33" t="s">
        <v>212</v>
      </c>
      <c r="F446" s="31">
        <v>325</v>
      </c>
      <c r="G446" s="33" t="s">
        <v>220</v>
      </c>
      <c r="H446" s="34">
        <v>8</v>
      </c>
      <c r="I446" s="35">
        <v>11128</v>
      </c>
      <c r="J446" s="35">
        <v>1391</v>
      </c>
      <c r="K446" s="35">
        <v>0</v>
      </c>
      <c r="L446" s="35">
        <v>893</v>
      </c>
      <c r="M446" s="35">
        <v>13412</v>
      </c>
      <c r="N446" s="24"/>
      <c r="O446" s="34">
        <v>0</v>
      </c>
      <c r="P446" s="34">
        <v>0</v>
      </c>
      <c r="Q446" s="36">
        <v>0.09</v>
      </c>
      <c r="R446" s="36">
        <v>1.5539250114140287E-2</v>
      </c>
      <c r="S446" s="37">
        <f t="shared" si="6"/>
        <v>0</v>
      </c>
      <c r="T446" s="24"/>
      <c r="U446" s="38">
        <v>100152</v>
      </c>
      <c r="V446" s="38">
        <v>0</v>
      </c>
      <c r="W446" s="38">
        <v>0</v>
      </c>
      <c r="X446" s="38">
        <v>7144</v>
      </c>
      <c r="Y446" s="38">
        <v>107296</v>
      </c>
      <c r="Z446" s="24"/>
      <c r="AA446" s="39"/>
    </row>
    <row r="447" spans="1:27" x14ac:dyDescent="0.25">
      <c r="A447" s="31">
        <v>479</v>
      </c>
      <c r="B447" s="32">
        <v>479278332</v>
      </c>
      <c r="C447" s="33" t="s">
        <v>251</v>
      </c>
      <c r="D447" s="31">
        <v>278</v>
      </c>
      <c r="E447" s="33" t="s">
        <v>212</v>
      </c>
      <c r="F447" s="31">
        <v>332</v>
      </c>
      <c r="G447" s="33" t="s">
        <v>221</v>
      </c>
      <c r="H447" s="34">
        <v>9</v>
      </c>
      <c r="I447" s="35">
        <v>9920</v>
      </c>
      <c r="J447" s="35">
        <v>907</v>
      </c>
      <c r="K447" s="35">
        <v>0</v>
      </c>
      <c r="L447" s="35">
        <v>893</v>
      </c>
      <c r="M447" s="35">
        <v>11720</v>
      </c>
      <c r="N447" s="24"/>
      <c r="O447" s="34">
        <v>0</v>
      </c>
      <c r="P447" s="34">
        <v>0</v>
      </c>
      <c r="Q447" s="36">
        <v>0.09</v>
      </c>
      <c r="R447" s="36">
        <v>2.0233203533025001E-2</v>
      </c>
      <c r="S447" s="37">
        <f t="shared" si="6"/>
        <v>0</v>
      </c>
      <c r="T447" s="24"/>
      <c r="U447" s="38">
        <v>97443</v>
      </c>
      <c r="V447" s="38">
        <v>0</v>
      </c>
      <c r="W447" s="38">
        <v>0</v>
      </c>
      <c r="X447" s="38">
        <v>8037</v>
      </c>
      <c r="Y447" s="38">
        <v>105480</v>
      </c>
      <c r="Z447" s="24"/>
      <c r="AA447" s="39"/>
    </row>
    <row r="448" spans="1:27" x14ac:dyDescent="0.25">
      <c r="A448" s="31">
        <v>479</v>
      </c>
      <c r="B448" s="32">
        <v>479278605</v>
      </c>
      <c r="C448" s="33" t="s">
        <v>251</v>
      </c>
      <c r="D448" s="31">
        <v>278</v>
      </c>
      <c r="E448" s="33" t="s">
        <v>212</v>
      </c>
      <c r="F448" s="31">
        <v>605</v>
      </c>
      <c r="G448" s="33" t="s">
        <v>216</v>
      </c>
      <c r="H448" s="34">
        <v>53</v>
      </c>
      <c r="I448" s="35">
        <v>10003</v>
      </c>
      <c r="J448" s="35">
        <v>7475</v>
      </c>
      <c r="K448" s="35">
        <v>0</v>
      </c>
      <c r="L448" s="35">
        <v>893</v>
      </c>
      <c r="M448" s="35">
        <v>18371</v>
      </c>
      <c r="N448" s="24"/>
      <c r="O448" s="34">
        <v>0</v>
      </c>
      <c r="P448" s="34">
        <v>0</v>
      </c>
      <c r="Q448" s="36">
        <v>0.09</v>
      </c>
      <c r="R448" s="36">
        <v>5.9596476431975104E-2</v>
      </c>
      <c r="S448" s="37">
        <f t="shared" si="6"/>
        <v>0</v>
      </c>
      <c r="T448" s="24"/>
      <c r="U448" s="38">
        <v>926334</v>
      </c>
      <c r="V448" s="38">
        <v>0</v>
      </c>
      <c r="W448" s="38">
        <v>0</v>
      </c>
      <c r="X448" s="38">
        <v>47329</v>
      </c>
      <c r="Y448" s="38">
        <v>973663</v>
      </c>
      <c r="Z448" s="24"/>
      <c r="AA448" s="39"/>
    </row>
    <row r="449" spans="1:27" x14ac:dyDescent="0.25">
      <c r="A449" s="31">
        <v>479</v>
      </c>
      <c r="B449" s="32">
        <v>479278635</v>
      </c>
      <c r="C449" s="33" t="s">
        <v>251</v>
      </c>
      <c r="D449" s="31">
        <v>278</v>
      </c>
      <c r="E449" s="33" t="s">
        <v>212</v>
      </c>
      <c r="F449" s="31">
        <v>635</v>
      </c>
      <c r="G449" s="33" t="s">
        <v>70</v>
      </c>
      <c r="H449" s="34">
        <v>2</v>
      </c>
      <c r="I449" s="35">
        <v>9269</v>
      </c>
      <c r="J449" s="35">
        <v>4776</v>
      </c>
      <c r="K449" s="35">
        <v>0</v>
      </c>
      <c r="L449" s="35">
        <v>893</v>
      </c>
      <c r="M449" s="35">
        <v>14938</v>
      </c>
      <c r="N449" s="24"/>
      <c r="O449" s="34">
        <v>0</v>
      </c>
      <c r="P449" s="34">
        <v>0</v>
      </c>
      <c r="Q449" s="36">
        <v>0.09</v>
      </c>
      <c r="R449" s="36">
        <v>1.4539723075321732E-2</v>
      </c>
      <c r="S449" s="37">
        <f t="shared" si="6"/>
        <v>0</v>
      </c>
      <c r="T449" s="24"/>
      <c r="U449" s="38">
        <v>28090</v>
      </c>
      <c r="V449" s="38">
        <v>0</v>
      </c>
      <c r="W449" s="38">
        <v>0</v>
      </c>
      <c r="X449" s="38">
        <v>1786</v>
      </c>
      <c r="Y449" s="38">
        <v>29876</v>
      </c>
      <c r="Z449" s="24"/>
      <c r="AA449" s="39"/>
    </row>
    <row r="450" spans="1:27" x14ac:dyDescent="0.25">
      <c r="A450" s="31">
        <v>479</v>
      </c>
      <c r="B450" s="32">
        <v>479278670</v>
      </c>
      <c r="C450" s="33" t="s">
        <v>251</v>
      </c>
      <c r="D450" s="31">
        <v>278</v>
      </c>
      <c r="E450" s="33" t="s">
        <v>212</v>
      </c>
      <c r="F450" s="31">
        <v>670</v>
      </c>
      <c r="G450" s="33" t="s">
        <v>56</v>
      </c>
      <c r="H450" s="34">
        <v>20</v>
      </c>
      <c r="I450" s="35">
        <v>9952</v>
      </c>
      <c r="J450" s="35">
        <v>8976</v>
      </c>
      <c r="K450" s="35">
        <v>0</v>
      </c>
      <c r="L450" s="35">
        <v>893</v>
      </c>
      <c r="M450" s="35">
        <v>19821</v>
      </c>
      <c r="N450" s="24"/>
      <c r="O450" s="34">
        <v>0</v>
      </c>
      <c r="P450" s="34">
        <v>0</v>
      </c>
      <c r="Q450" s="36">
        <v>0.09</v>
      </c>
      <c r="R450" s="36">
        <v>9.8032235374316046E-2</v>
      </c>
      <c r="S450" s="37">
        <f t="shared" si="6"/>
        <v>-1550.8587617587518</v>
      </c>
      <c r="T450" s="24"/>
      <c r="U450" s="38">
        <v>378560</v>
      </c>
      <c r="V450" s="38">
        <v>0</v>
      </c>
      <c r="W450" s="38">
        <v>-31017.175235175037</v>
      </c>
      <c r="X450" s="38">
        <v>17860</v>
      </c>
      <c r="Y450" s="38">
        <v>365402.82476482494</v>
      </c>
      <c r="Z450" s="24"/>
      <c r="AA450" s="39"/>
    </row>
    <row r="451" spans="1:27" x14ac:dyDescent="0.25">
      <c r="A451" s="31">
        <v>479</v>
      </c>
      <c r="B451" s="32">
        <v>479278672</v>
      </c>
      <c r="C451" s="33" t="s">
        <v>251</v>
      </c>
      <c r="D451" s="31">
        <v>278</v>
      </c>
      <c r="E451" s="33" t="s">
        <v>212</v>
      </c>
      <c r="F451" s="31">
        <v>672</v>
      </c>
      <c r="G451" s="33" t="s">
        <v>258</v>
      </c>
      <c r="H451" s="34">
        <v>4</v>
      </c>
      <c r="I451" s="35">
        <v>11824</v>
      </c>
      <c r="J451" s="35">
        <v>4395</v>
      </c>
      <c r="K451" s="35">
        <v>0</v>
      </c>
      <c r="L451" s="35">
        <v>893</v>
      </c>
      <c r="M451" s="35">
        <v>17112</v>
      </c>
      <c r="N451" s="24"/>
      <c r="O451" s="34">
        <v>0</v>
      </c>
      <c r="P451" s="34">
        <v>0</v>
      </c>
      <c r="Q451" s="36">
        <v>0.09</v>
      </c>
      <c r="R451" s="36">
        <v>6.1915442128464811E-3</v>
      </c>
      <c r="S451" s="37">
        <f t="shared" si="6"/>
        <v>0</v>
      </c>
      <c r="T451" s="24"/>
      <c r="U451" s="38">
        <v>64876</v>
      </c>
      <c r="V451" s="38">
        <v>0</v>
      </c>
      <c r="W451" s="38">
        <v>0</v>
      </c>
      <c r="X451" s="38">
        <v>3572</v>
      </c>
      <c r="Y451" s="38">
        <v>68448</v>
      </c>
      <c r="Z451" s="24"/>
      <c r="AA451" s="39"/>
    </row>
    <row r="452" spans="1:27" x14ac:dyDescent="0.25">
      <c r="A452" s="31">
        <v>479</v>
      </c>
      <c r="B452" s="32">
        <v>479278674</v>
      </c>
      <c r="C452" s="33" t="s">
        <v>251</v>
      </c>
      <c r="D452" s="31">
        <v>278</v>
      </c>
      <c r="E452" s="33" t="s">
        <v>212</v>
      </c>
      <c r="F452" s="31">
        <v>674</v>
      </c>
      <c r="G452" s="33" t="s">
        <v>57</v>
      </c>
      <c r="H452" s="34">
        <v>4</v>
      </c>
      <c r="I452" s="35">
        <v>12780</v>
      </c>
      <c r="J452" s="35">
        <v>5684</v>
      </c>
      <c r="K452" s="35">
        <v>0</v>
      </c>
      <c r="L452" s="35">
        <v>893</v>
      </c>
      <c r="M452" s="35">
        <v>19357</v>
      </c>
      <c r="N452" s="24"/>
      <c r="O452" s="34">
        <v>0</v>
      </c>
      <c r="P452" s="34">
        <v>0</v>
      </c>
      <c r="Q452" s="36">
        <v>0.09</v>
      </c>
      <c r="R452" s="36">
        <v>4.962417518504373E-2</v>
      </c>
      <c r="S452" s="37">
        <f t="shared" si="6"/>
        <v>0</v>
      </c>
      <c r="T452" s="24"/>
      <c r="U452" s="38">
        <v>73856</v>
      </c>
      <c r="V452" s="38">
        <v>0</v>
      </c>
      <c r="W452" s="38">
        <v>0</v>
      </c>
      <c r="X452" s="38">
        <v>3572</v>
      </c>
      <c r="Y452" s="38">
        <v>77428</v>
      </c>
      <c r="Z452" s="24"/>
      <c r="AA452" s="39"/>
    </row>
    <row r="453" spans="1:27" x14ac:dyDescent="0.25">
      <c r="A453" s="31">
        <v>479</v>
      </c>
      <c r="B453" s="32">
        <v>479278680</v>
      </c>
      <c r="C453" s="33" t="s">
        <v>251</v>
      </c>
      <c r="D453" s="31">
        <v>278</v>
      </c>
      <c r="E453" s="33" t="s">
        <v>212</v>
      </c>
      <c r="F453" s="31">
        <v>680</v>
      </c>
      <c r="G453" s="33" t="s">
        <v>174</v>
      </c>
      <c r="H453" s="34">
        <v>3</v>
      </c>
      <c r="I453" s="35">
        <v>10842</v>
      </c>
      <c r="J453" s="35">
        <v>3777</v>
      </c>
      <c r="K453" s="35">
        <v>0</v>
      </c>
      <c r="L453" s="35">
        <v>893</v>
      </c>
      <c r="M453" s="35">
        <v>15512</v>
      </c>
      <c r="N453" s="24"/>
      <c r="O453" s="34">
        <v>0</v>
      </c>
      <c r="P453" s="34">
        <v>0</v>
      </c>
      <c r="Q453" s="36">
        <v>0.09</v>
      </c>
      <c r="R453" s="36">
        <v>1.7766328492934843E-3</v>
      </c>
      <c r="S453" s="37">
        <f t="shared" si="6"/>
        <v>0</v>
      </c>
      <c r="T453" s="24"/>
      <c r="U453" s="38">
        <v>43857</v>
      </c>
      <c r="V453" s="38">
        <v>0</v>
      </c>
      <c r="W453" s="38">
        <v>0</v>
      </c>
      <c r="X453" s="38">
        <v>2679</v>
      </c>
      <c r="Y453" s="38">
        <v>46536</v>
      </c>
      <c r="Z453" s="24"/>
      <c r="AA453" s="39"/>
    </row>
    <row r="454" spans="1:27" x14ac:dyDescent="0.25">
      <c r="A454" s="31">
        <v>479</v>
      </c>
      <c r="B454" s="32">
        <v>479278683</v>
      </c>
      <c r="C454" s="33" t="s">
        <v>251</v>
      </c>
      <c r="D454" s="31">
        <v>278</v>
      </c>
      <c r="E454" s="33" t="s">
        <v>212</v>
      </c>
      <c r="F454" s="31">
        <v>683</v>
      </c>
      <c r="G454" s="33" t="s">
        <v>58</v>
      </c>
      <c r="H454" s="34">
        <v>9</v>
      </c>
      <c r="I454" s="35">
        <v>9269</v>
      </c>
      <c r="J454" s="35">
        <v>6469</v>
      </c>
      <c r="K454" s="35">
        <v>0</v>
      </c>
      <c r="L454" s="35">
        <v>893</v>
      </c>
      <c r="M454" s="35">
        <v>16631</v>
      </c>
      <c r="N454" s="24"/>
      <c r="O454" s="34">
        <v>0</v>
      </c>
      <c r="P454" s="34">
        <v>0</v>
      </c>
      <c r="Q454" s="36">
        <v>0.09</v>
      </c>
      <c r="R454" s="36">
        <v>2.7554152555144276E-2</v>
      </c>
      <c r="S454" s="37">
        <f t="shared" si="6"/>
        <v>0</v>
      </c>
      <c r="T454" s="24"/>
      <c r="U454" s="38">
        <v>141642</v>
      </c>
      <c r="V454" s="38">
        <v>0</v>
      </c>
      <c r="W454" s="38">
        <v>0</v>
      </c>
      <c r="X454" s="38">
        <v>8037</v>
      </c>
      <c r="Y454" s="38">
        <v>149679</v>
      </c>
      <c r="Z454" s="24"/>
      <c r="AA454" s="39"/>
    </row>
    <row r="455" spans="1:27" x14ac:dyDescent="0.25">
      <c r="A455" s="31">
        <v>479</v>
      </c>
      <c r="B455" s="32">
        <v>479278717</v>
      </c>
      <c r="C455" s="33" t="s">
        <v>251</v>
      </c>
      <c r="D455" s="31">
        <v>278</v>
      </c>
      <c r="E455" s="33" t="s">
        <v>212</v>
      </c>
      <c r="F455" s="31">
        <v>717</v>
      </c>
      <c r="G455" s="33" t="s">
        <v>59</v>
      </c>
      <c r="H455" s="34">
        <v>3</v>
      </c>
      <c r="I455" s="35">
        <v>11259</v>
      </c>
      <c r="J455" s="35">
        <v>5357</v>
      </c>
      <c r="K455" s="35">
        <v>0</v>
      </c>
      <c r="L455" s="35">
        <v>893</v>
      </c>
      <c r="M455" s="35">
        <v>17509</v>
      </c>
      <c r="N455" s="24"/>
      <c r="O455" s="34">
        <v>0</v>
      </c>
      <c r="P455" s="34">
        <v>0</v>
      </c>
      <c r="Q455" s="36">
        <v>0.09</v>
      </c>
      <c r="R455" s="36">
        <v>6.1314886660206895E-2</v>
      </c>
      <c r="S455" s="37">
        <f t="shared" si="6"/>
        <v>0</v>
      </c>
      <c r="T455" s="24"/>
      <c r="U455" s="38">
        <v>49848</v>
      </c>
      <c r="V455" s="38">
        <v>0</v>
      </c>
      <c r="W455" s="38">
        <v>0</v>
      </c>
      <c r="X455" s="38">
        <v>2679</v>
      </c>
      <c r="Y455" s="38">
        <v>52527</v>
      </c>
      <c r="Z455" s="24"/>
      <c r="AA455" s="39"/>
    </row>
    <row r="456" spans="1:27" x14ac:dyDescent="0.25">
      <c r="A456" s="31">
        <v>479</v>
      </c>
      <c r="B456" s="32">
        <v>479278755</v>
      </c>
      <c r="C456" s="33" t="s">
        <v>251</v>
      </c>
      <c r="D456" s="31">
        <v>278</v>
      </c>
      <c r="E456" s="33" t="s">
        <v>212</v>
      </c>
      <c r="F456" s="31">
        <v>755</v>
      </c>
      <c r="G456" s="33" t="s">
        <v>62</v>
      </c>
      <c r="H456" s="34">
        <v>2</v>
      </c>
      <c r="I456" s="35">
        <v>10127</v>
      </c>
      <c r="J456" s="35">
        <v>4370</v>
      </c>
      <c r="K456" s="35">
        <v>0</v>
      </c>
      <c r="L456" s="35">
        <v>893</v>
      </c>
      <c r="M456" s="35">
        <v>15390</v>
      </c>
      <c r="N456" s="24"/>
      <c r="O456" s="34">
        <v>0</v>
      </c>
      <c r="P456" s="34">
        <v>0</v>
      </c>
      <c r="Q456" s="36">
        <v>0.09</v>
      </c>
      <c r="R456" s="36">
        <v>1.3353202021532744E-2</v>
      </c>
      <c r="S456" s="37">
        <f t="shared" si="6"/>
        <v>0</v>
      </c>
      <c r="T456" s="24"/>
      <c r="U456" s="38">
        <v>28994</v>
      </c>
      <c r="V456" s="38">
        <v>0</v>
      </c>
      <c r="W456" s="38">
        <v>0</v>
      </c>
      <c r="X456" s="38">
        <v>1786</v>
      </c>
      <c r="Y456" s="38">
        <v>30780</v>
      </c>
      <c r="Z456" s="24"/>
      <c r="AA456" s="39"/>
    </row>
    <row r="457" spans="1:27" x14ac:dyDescent="0.25">
      <c r="A457" s="31">
        <v>479</v>
      </c>
      <c r="B457" s="32">
        <v>479278766</v>
      </c>
      <c r="C457" s="33" t="s">
        <v>251</v>
      </c>
      <c r="D457" s="31">
        <v>278</v>
      </c>
      <c r="E457" s="33" t="s">
        <v>212</v>
      </c>
      <c r="F457" s="31">
        <v>766</v>
      </c>
      <c r="G457" s="33" t="s">
        <v>259</v>
      </c>
      <c r="H457" s="34">
        <v>3</v>
      </c>
      <c r="I457" s="35">
        <v>10842</v>
      </c>
      <c r="J457" s="35">
        <v>3785</v>
      </c>
      <c r="K457" s="35">
        <v>0</v>
      </c>
      <c r="L457" s="35">
        <v>893</v>
      </c>
      <c r="M457" s="35">
        <v>15520</v>
      </c>
      <c r="N457" s="24"/>
      <c r="O457" s="34">
        <v>0</v>
      </c>
      <c r="P457" s="34">
        <v>0</v>
      </c>
      <c r="Q457" s="36">
        <v>0.09</v>
      </c>
      <c r="R457" s="36">
        <v>3.959455646313957E-3</v>
      </c>
      <c r="S457" s="37">
        <f t="shared" si="6"/>
        <v>0</v>
      </c>
      <c r="T457" s="24"/>
      <c r="U457" s="38">
        <v>43881</v>
      </c>
      <c r="V457" s="38">
        <v>0</v>
      </c>
      <c r="W457" s="38">
        <v>0</v>
      </c>
      <c r="X457" s="38">
        <v>2679</v>
      </c>
      <c r="Y457" s="38">
        <v>46560</v>
      </c>
      <c r="Z457" s="24"/>
      <c r="AA457" s="39"/>
    </row>
    <row r="458" spans="1:27" x14ac:dyDescent="0.25">
      <c r="A458" s="31">
        <v>481</v>
      </c>
      <c r="B458" s="32">
        <v>481035035</v>
      </c>
      <c r="C458" s="33" t="s">
        <v>260</v>
      </c>
      <c r="D458" s="31">
        <v>35</v>
      </c>
      <c r="E458" s="33" t="s">
        <v>22</v>
      </c>
      <c r="F458" s="31">
        <v>35</v>
      </c>
      <c r="G458" s="33" t="s">
        <v>22</v>
      </c>
      <c r="H458" s="34">
        <v>894</v>
      </c>
      <c r="I458" s="35">
        <v>11919</v>
      </c>
      <c r="J458" s="35">
        <v>4184</v>
      </c>
      <c r="K458" s="35">
        <v>0</v>
      </c>
      <c r="L458" s="35">
        <v>893</v>
      </c>
      <c r="M458" s="35">
        <v>16996</v>
      </c>
      <c r="N458" s="24"/>
      <c r="O458" s="34">
        <v>0</v>
      </c>
      <c r="P458" s="34">
        <v>0</v>
      </c>
      <c r="Q458" s="36">
        <v>0.18</v>
      </c>
      <c r="R458" s="36">
        <v>0.1582084907439498</v>
      </c>
      <c r="S458" s="37">
        <f t="shared" si="6"/>
        <v>0</v>
      </c>
      <c r="T458" s="24"/>
      <c r="U458" s="38">
        <v>14396082</v>
      </c>
      <c r="V458" s="38">
        <v>0</v>
      </c>
      <c r="W458" s="38">
        <v>0</v>
      </c>
      <c r="X458" s="38">
        <v>798342</v>
      </c>
      <c r="Y458" s="38">
        <v>15194424</v>
      </c>
      <c r="Z458" s="24"/>
      <c r="AA458" s="39"/>
    </row>
    <row r="459" spans="1:27" x14ac:dyDescent="0.25">
      <c r="A459" s="31">
        <v>481</v>
      </c>
      <c r="B459" s="32">
        <v>481035044</v>
      </c>
      <c r="C459" s="33" t="s">
        <v>260</v>
      </c>
      <c r="D459" s="31">
        <v>35</v>
      </c>
      <c r="E459" s="33" t="s">
        <v>22</v>
      </c>
      <c r="F459" s="31">
        <v>44</v>
      </c>
      <c r="G459" s="33" t="s">
        <v>35</v>
      </c>
      <c r="H459" s="34">
        <v>8</v>
      </c>
      <c r="I459" s="35">
        <v>10999</v>
      </c>
      <c r="J459" s="35">
        <v>256</v>
      </c>
      <c r="K459" s="35">
        <v>0</v>
      </c>
      <c r="L459" s="35">
        <v>893</v>
      </c>
      <c r="M459" s="35">
        <v>12148</v>
      </c>
      <c r="N459" s="24"/>
      <c r="O459" s="34">
        <v>0</v>
      </c>
      <c r="P459" s="34">
        <v>0</v>
      </c>
      <c r="Q459" s="36">
        <v>0.09</v>
      </c>
      <c r="R459" s="36">
        <v>5.5522851392677805E-2</v>
      </c>
      <c r="S459" s="37">
        <f t="shared" ref="S459:S522" si="7">IFERROR(W459/(H459-O459),0)</f>
        <v>0</v>
      </c>
      <c r="T459" s="24"/>
      <c r="U459" s="38">
        <v>90040</v>
      </c>
      <c r="V459" s="38">
        <v>0</v>
      </c>
      <c r="W459" s="38">
        <v>0</v>
      </c>
      <c r="X459" s="38">
        <v>7144</v>
      </c>
      <c r="Y459" s="38">
        <v>97184</v>
      </c>
      <c r="Z459" s="24"/>
      <c r="AA459" s="39"/>
    </row>
    <row r="460" spans="1:27" x14ac:dyDescent="0.25">
      <c r="A460" s="31">
        <v>481</v>
      </c>
      <c r="B460" s="32">
        <v>481035050</v>
      </c>
      <c r="C460" s="33" t="s">
        <v>260</v>
      </c>
      <c r="D460" s="31">
        <v>35</v>
      </c>
      <c r="E460" s="33" t="s">
        <v>22</v>
      </c>
      <c r="F460" s="31">
        <v>50</v>
      </c>
      <c r="G460" s="33" t="s">
        <v>112</v>
      </c>
      <c r="H460" s="34">
        <v>2</v>
      </c>
      <c r="I460" s="35">
        <v>11443</v>
      </c>
      <c r="J460" s="35">
        <v>5391</v>
      </c>
      <c r="K460" s="35">
        <v>0</v>
      </c>
      <c r="L460" s="35">
        <v>893</v>
      </c>
      <c r="M460" s="35">
        <v>17727</v>
      </c>
      <c r="N460" s="24"/>
      <c r="O460" s="34">
        <v>0</v>
      </c>
      <c r="P460" s="34">
        <v>0</v>
      </c>
      <c r="Q460" s="36">
        <v>0.09</v>
      </c>
      <c r="R460" s="36">
        <v>4.1965569977282591E-3</v>
      </c>
      <c r="S460" s="37">
        <f t="shared" si="7"/>
        <v>0</v>
      </c>
      <c r="T460" s="24"/>
      <c r="U460" s="38">
        <v>33668</v>
      </c>
      <c r="V460" s="38">
        <v>0</v>
      </c>
      <c r="W460" s="38">
        <v>0</v>
      </c>
      <c r="X460" s="38">
        <v>1786</v>
      </c>
      <c r="Y460" s="38">
        <v>35454</v>
      </c>
      <c r="Z460" s="24"/>
      <c r="AA460" s="39"/>
    </row>
    <row r="461" spans="1:27" x14ac:dyDescent="0.25">
      <c r="A461" s="31">
        <v>481</v>
      </c>
      <c r="B461" s="32">
        <v>481035073</v>
      </c>
      <c r="C461" s="33" t="s">
        <v>260</v>
      </c>
      <c r="D461" s="31">
        <v>35</v>
      </c>
      <c r="E461" s="33" t="s">
        <v>22</v>
      </c>
      <c r="F461" s="31">
        <v>73</v>
      </c>
      <c r="G461" s="33" t="s">
        <v>37</v>
      </c>
      <c r="H461" s="34">
        <v>2</v>
      </c>
      <c r="I461" s="35">
        <v>11443</v>
      </c>
      <c r="J461" s="35">
        <v>8903</v>
      </c>
      <c r="K461" s="35">
        <v>0</v>
      </c>
      <c r="L461" s="35">
        <v>893</v>
      </c>
      <c r="M461" s="35">
        <v>21239</v>
      </c>
      <c r="N461" s="24"/>
      <c r="O461" s="34">
        <v>0</v>
      </c>
      <c r="P461" s="34">
        <v>0</v>
      </c>
      <c r="Q461" s="36">
        <v>0.09</v>
      </c>
      <c r="R461" s="36">
        <v>5.5269306272486482E-3</v>
      </c>
      <c r="S461" s="37">
        <f t="shared" si="7"/>
        <v>0</v>
      </c>
      <c r="T461" s="24"/>
      <c r="U461" s="38">
        <v>40692</v>
      </c>
      <c r="V461" s="38">
        <v>0</v>
      </c>
      <c r="W461" s="38">
        <v>0</v>
      </c>
      <c r="X461" s="38">
        <v>1786</v>
      </c>
      <c r="Y461" s="38">
        <v>42478</v>
      </c>
      <c r="Z461" s="24"/>
      <c r="AA461" s="39"/>
    </row>
    <row r="462" spans="1:27" x14ac:dyDescent="0.25">
      <c r="A462" s="31">
        <v>481</v>
      </c>
      <c r="B462" s="32">
        <v>481035212</v>
      </c>
      <c r="C462" s="33" t="s">
        <v>260</v>
      </c>
      <c r="D462" s="31">
        <v>35</v>
      </c>
      <c r="E462" s="33" t="s">
        <v>22</v>
      </c>
      <c r="F462" s="31">
        <v>212</v>
      </c>
      <c r="G462" s="33" t="s">
        <v>41</v>
      </c>
      <c r="H462" s="34">
        <v>2</v>
      </c>
      <c r="I462" s="35">
        <v>11419</v>
      </c>
      <c r="J462" s="35">
        <v>1889</v>
      </c>
      <c r="K462" s="35">
        <v>0</v>
      </c>
      <c r="L462" s="35">
        <v>893</v>
      </c>
      <c r="M462" s="35">
        <v>14201</v>
      </c>
      <c r="N462" s="24"/>
      <c r="O462" s="34">
        <v>0</v>
      </c>
      <c r="P462" s="34">
        <v>0</v>
      </c>
      <c r="Q462" s="36">
        <v>0.09</v>
      </c>
      <c r="R462" s="36">
        <v>3.7285674335451796E-2</v>
      </c>
      <c r="S462" s="37">
        <f t="shared" si="7"/>
        <v>0</v>
      </c>
      <c r="T462" s="24"/>
      <c r="U462" s="38">
        <v>26616</v>
      </c>
      <c r="V462" s="38">
        <v>0</v>
      </c>
      <c r="W462" s="38">
        <v>0</v>
      </c>
      <c r="X462" s="38">
        <v>1786</v>
      </c>
      <c r="Y462" s="38">
        <v>28402</v>
      </c>
      <c r="Z462" s="24"/>
      <c r="AA462" s="39"/>
    </row>
    <row r="463" spans="1:27" x14ac:dyDescent="0.25">
      <c r="A463" s="31">
        <v>481</v>
      </c>
      <c r="B463" s="32">
        <v>481035220</v>
      </c>
      <c r="C463" s="33" t="s">
        <v>260</v>
      </c>
      <c r="D463" s="31">
        <v>35</v>
      </c>
      <c r="E463" s="33" t="s">
        <v>22</v>
      </c>
      <c r="F463" s="31">
        <v>220</v>
      </c>
      <c r="G463" s="33" t="s">
        <v>42</v>
      </c>
      <c r="H463" s="34">
        <v>5</v>
      </c>
      <c r="I463" s="35">
        <v>11374</v>
      </c>
      <c r="J463" s="35">
        <v>4625</v>
      </c>
      <c r="K463" s="35">
        <v>0</v>
      </c>
      <c r="L463" s="35">
        <v>893</v>
      </c>
      <c r="M463" s="35">
        <v>16892</v>
      </c>
      <c r="N463" s="24"/>
      <c r="O463" s="34">
        <v>0</v>
      </c>
      <c r="P463" s="34">
        <v>0</v>
      </c>
      <c r="Q463" s="36">
        <v>0.09</v>
      </c>
      <c r="R463" s="36">
        <v>1.629144528717839E-2</v>
      </c>
      <c r="S463" s="37">
        <f t="shared" si="7"/>
        <v>0</v>
      </c>
      <c r="T463" s="24"/>
      <c r="U463" s="38">
        <v>79995</v>
      </c>
      <c r="V463" s="38">
        <v>0</v>
      </c>
      <c r="W463" s="38">
        <v>0</v>
      </c>
      <c r="X463" s="38">
        <v>4465</v>
      </c>
      <c r="Y463" s="38">
        <v>84460</v>
      </c>
      <c r="Z463" s="24"/>
      <c r="AA463" s="39"/>
    </row>
    <row r="464" spans="1:27" x14ac:dyDescent="0.25">
      <c r="A464" s="31">
        <v>481</v>
      </c>
      <c r="B464" s="32">
        <v>481035243</v>
      </c>
      <c r="C464" s="33" t="s">
        <v>260</v>
      </c>
      <c r="D464" s="31">
        <v>35</v>
      </c>
      <c r="E464" s="33" t="s">
        <v>22</v>
      </c>
      <c r="F464" s="31">
        <v>243</v>
      </c>
      <c r="G464" s="33" t="s">
        <v>74</v>
      </c>
      <c r="H464" s="34">
        <v>2</v>
      </c>
      <c r="I464" s="35">
        <v>13453</v>
      </c>
      <c r="J464" s="35">
        <v>3175</v>
      </c>
      <c r="K464" s="35">
        <v>0</v>
      </c>
      <c r="L464" s="35">
        <v>893</v>
      </c>
      <c r="M464" s="35">
        <v>17521</v>
      </c>
      <c r="N464" s="24"/>
      <c r="O464" s="34">
        <v>0</v>
      </c>
      <c r="P464" s="34">
        <v>0</v>
      </c>
      <c r="Q464" s="36">
        <v>0.09</v>
      </c>
      <c r="R464" s="36">
        <v>5.5550847643881752E-3</v>
      </c>
      <c r="S464" s="37">
        <f t="shared" si="7"/>
        <v>0</v>
      </c>
      <c r="T464" s="24"/>
      <c r="U464" s="38">
        <v>33256</v>
      </c>
      <c r="V464" s="38">
        <v>0</v>
      </c>
      <c r="W464" s="38">
        <v>0</v>
      </c>
      <c r="X464" s="38">
        <v>1786</v>
      </c>
      <c r="Y464" s="38">
        <v>35042</v>
      </c>
      <c r="Z464" s="24"/>
      <c r="AA464" s="39"/>
    </row>
    <row r="465" spans="1:27" x14ac:dyDescent="0.25">
      <c r="A465" s="31">
        <v>481</v>
      </c>
      <c r="B465" s="32">
        <v>481035244</v>
      </c>
      <c r="C465" s="33" t="s">
        <v>260</v>
      </c>
      <c r="D465" s="31">
        <v>35</v>
      </c>
      <c r="E465" s="33" t="s">
        <v>22</v>
      </c>
      <c r="F465" s="31">
        <v>244</v>
      </c>
      <c r="G465" s="33" t="s">
        <v>43</v>
      </c>
      <c r="H465" s="34">
        <v>17</v>
      </c>
      <c r="I465" s="35">
        <v>11661</v>
      </c>
      <c r="J465" s="35">
        <v>4721</v>
      </c>
      <c r="K465" s="35">
        <v>0</v>
      </c>
      <c r="L465" s="35">
        <v>893</v>
      </c>
      <c r="M465" s="35">
        <v>17275</v>
      </c>
      <c r="N465" s="24"/>
      <c r="O465" s="34">
        <v>0</v>
      </c>
      <c r="P465" s="34">
        <v>0</v>
      </c>
      <c r="Q465" s="36">
        <v>0.18</v>
      </c>
      <c r="R465" s="36">
        <v>0.10491002846208129</v>
      </c>
      <c r="S465" s="37">
        <f t="shared" si="7"/>
        <v>0</v>
      </c>
      <c r="T465" s="24"/>
      <c r="U465" s="38">
        <v>278494</v>
      </c>
      <c r="V465" s="38">
        <v>0</v>
      </c>
      <c r="W465" s="38">
        <v>0</v>
      </c>
      <c r="X465" s="38">
        <v>15181</v>
      </c>
      <c r="Y465" s="38">
        <v>293675</v>
      </c>
      <c r="Z465" s="24"/>
      <c r="AA465" s="39"/>
    </row>
    <row r="466" spans="1:27" x14ac:dyDescent="0.25">
      <c r="A466" s="31">
        <v>481</v>
      </c>
      <c r="B466" s="32">
        <v>481035285</v>
      </c>
      <c r="C466" s="33" t="s">
        <v>260</v>
      </c>
      <c r="D466" s="31">
        <v>35</v>
      </c>
      <c r="E466" s="33" t="s">
        <v>22</v>
      </c>
      <c r="F466" s="31">
        <v>285</v>
      </c>
      <c r="G466" s="33" t="s">
        <v>44</v>
      </c>
      <c r="H466" s="34">
        <v>3</v>
      </c>
      <c r="I466" s="35">
        <v>12504</v>
      </c>
      <c r="J466" s="35">
        <v>3830</v>
      </c>
      <c r="K466" s="35">
        <v>0</v>
      </c>
      <c r="L466" s="35">
        <v>893</v>
      </c>
      <c r="M466" s="35">
        <v>17227</v>
      </c>
      <c r="N466" s="24"/>
      <c r="O466" s="34">
        <v>0</v>
      </c>
      <c r="P466" s="34">
        <v>0</v>
      </c>
      <c r="Q466" s="36">
        <v>0.09</v>
      </c>
      <c r="R466" s="36">
        <v>4.0935904686526546E-2</v>
      </c>
      <c r="S466" s="37">
        <f t="shared" si="7"/>
        <v>0</v>
      </c>
      <c r="T466" s="24"/>
      <c r="U466" s="38">
        <v>49002</v>
      </c>
      <c r="V466" s="38">
        <v>0</v>
      </c>
      <c r="W466" s="38">
        <v>0</v>
      </c>
      <c r="X466" s="38">
        <v>2679</v>
      </c>
      <c r="Y466" s="38">
        <v>51681</v>
      </c>
      <c r="Z466" s="24"/>
      <c r="AA466" s="39"/>
    </row>
    <row r="467" spans="1:27" x14ac:dyDescent="0.25">
      <c r="A467" s="31">
        <v>481</v>
      </c>
      <c r="B467" s="32">
        <v>481035307</v>
      </c>
      <c r="C467" s="33" t="s">
        <v>260</v>
      </c>
      <c r="D467" s="31">
        <v>35</v>
      </c>
      <c r="E467" s="33" t="s">
        <v>22</v>
      </c>
      <c r="F467" s="31">
        <v>307</v>
      </c>
      <c r="G467" s="33" t="s">
        <v>76</v>
      </c>
      <c r="H467" s="34">
        <v>2</v>
      </c>
      <c r="I467" s="35">
        <v>6708</v>
      </c>
      <c r="J467" s="35">
        <v>2570</v>
      </c>
      <c r="K467" s="35">
        <v>0</v>
      </c>
      <c r="L467" s="35">
        <v>893</v>
      </c>
      <c r="M467" s="35">
        <v>10171</v>
      </c>
      <c r="N467" s="24"/>
      <c r="O467" s="34">
        <v>0</v>
      </c>
      <c r="P467" s="34">
        <v>0</v>
      </c>
      <c r="Q467" s="36">
        <v>0.09</v>
      </c>
      <c r="R467" s="36">
        <v>1.0355085778056217E-2</v>
      </c>
      <c r="S467" s="37">
        <f t="shared" si="7"/>
        <v>0</v>
      </c>
      <c r="T467" s="24"/>
      <c r="U467" s="38">
        <v>18556</v>
      </c>
      <c r="V467" s="38">
        <v>0</v>
      </c>
      <c r="W467" s="38">
        <v>0</v>
      </c>
      <c r="X467" s="38">
        <v>1786</v>
      </c>
      <c r="Y467" s="38">
        <v>20342</v>
      </c>
      <c r="Z467" s="24"/>
      <c r="AA467" s="39"/>
    </row>
    <row r="468" spans="1:27" x14ac:dyDescent="0.25">
      <c r="A468" s="31">
        <v>481</v>
      </c>
      <c r="B468" s="32">
        <v>481035350</v>
      </c>
      <c r="C468" s="33" t="s">
        <v>260</v>
      </c>
      <c r="D468" s="31">
        <v>35</v>
      </c>
      <c r="E468" s="33" t="s">
        <v>22</v>
      </c>
      <c r="F468" s="31">
        <v>350</v>
      </c>
      <c r="G468" s="33" t="s">
        <v>197</v>
      </c>
      <c r="H468" s="34">
        <v>3</v>
      </c>
      <c r="I468" s="35">
        <v>7575</v>
      </c>
      <c r="J468" s="35">
        <v>4440</v>
      </c>
      <c r="K468" s="35">
        <v>0</v>
      </c>
      <c r="L468" s="35">
        <v>893</v>
      </c>
      <c r="M468" s="35">
        <v>12908</v>
      </c>
      <c r="N468" s="24"/>
      <c r="O468" s="34">
        <v>0</v>
      </c>
      <c r="P468" s="34">
        <v>0</v>
      </c>
      <c r="Q468" s="36">
        <v>0.09</v>
      </c>
      <c r="R468" s="36">
        <v>2.8569197387249581E-2</v>
      </c>
      <c r="S468" s="37">
        <f t="shared" si="7"/>
        <v>0</v>
      </c>
      <c r="T468" s="24"/>
      <c r="U468" s="38">
        <v>36045</v>
      </c>
      <c r="V468" s="38">
        <v>0</v>
      </c>
      <c r="W468" s="38">
        <v>0</v>
      </c>
      <c r="X468" s="38">
        <v>2679</v>
      </c>
      <c r="Y468" s="38">
        <v>38724</v>
      </c>
      <c r="Z468" s="24"/>
      <c r="AA468" s="39"/>
    </row>
    <row r="469" spans="1:27" x14ac:dyDescent="0.25">
      <c r="A469" s="31">
        <v>481</v>
      </c>
      <c r="B469" s="32">
        <v>481035780</v>
      </c>
      <c r="C469" s="33" t="s">
        <v>260</v>
      </c>
      <c r="D469" s="31">
        <v>35</v>
      </c>
      <c r="E469" s="33" t="s">
        <v>22</v>
      </c>
      <c r="F469" s="31">
        <v>780</v>
      </c>
      <c r="G469" s="33" t="s">
        <v>261</v>
      </c>
      <c r="H469" s="34">
        <v>1</v>
      </c>
      <c r="I469" s="35">
        <v>9311</v>
      </c>
      <c r="J469" s="35">
        <v>1535</v>
      </c>
      <c r="K469" s="35">
        <v>0</v>
      </c>
      <c r="L469" s="35">
        <v>893</v>
      </c>
      <c r="M469" s="35">
        <v>11739</v>
      </c>
      <c r="N469" s="24"/>
      <c r="O469" s="34">
        <v>0</v>
      </c>
      <c r="P469" s="34">
        <v>0</v>
      </c>
      <c r="Q469" s="36">
        <v>0.09</v>
      </c>
      <c r="R469" s="36">
        <v>1.4449206806613405E-2</v>
      </c>
      <c r="S469" s="37">
        <f t="shared" si="7"/>
        <v>0</v>
      </c>
      <c r="T469" s="24"/>
      <c r="U469" s="38">
        <v>10846</v>
      </c>
      <c r="V469" s="38">
        <v>0</v>
      </c>
      <c r="W469" s="38">
        <v>0</v>
      </c>
      <c r="X469" s="38">
        <v>893</v>
      </c>
      <c r="Y469" s="38">
        <v>11739</v>
      </c>
      <c r="Z469" s="24"/>
      <c r="AA469" s="39"/>
    </row>
    <row r="470" spans="1:27" x14ac:dyDescent="0.25">
      <c r="A470" s="31">
        <v>482</v>
      </c>
      <c r="B470" s="32">
        <v>482204007</v>
      </c>
      <c r="C470" s="33" t="s">
        <v>262</v>
      </c>
      <c r="D470" s="31">
        <v>204</v>
      </c>
      <c r="E470" s="33" t="s">
        <v>263</v>
      </c>
      <c r="F470" s="31">
        <v>7</v>
      </c>
      <c r="G470" s="33" t="s">
        <v>224</v>
      </c>
      <c r="H470" s="34">
        <v>45</v>
      </c>
      <c r="I470" s="35">
        <v>8968</v>
      </c>
      <c r="J470" s="35">
        <v>3491</v>
      </c>
      <c r="K470" s="35">
        <v>0</v>
      </c>
      <c r="L470" s="35">
        <v>893</v>
      </c>
      <c r="M470" s="35">
        <v>13352</v>
      </c>
      <c r="N470" s="24"/>
      <c r="O470" s="34">
        <v>0</v>
      </c>
      <c r="P470" s="34">
        <v>0</v>
      </c>
      <c r="Q470" s="36">
        <v>0.09</v>
      </c>
      <c r="R470" s="36">
        <v>1.8021868319836744E-2</v>
      </c>
      <c r="S470" s="37">
        <f t="shared" si="7"/>
        <v>0</v>
      </c>
      <c r="T470" s="24"/>
      <c r="U470" s="38">
        <v>560655</v>
      </c>
      <c r="V470" s="38">
        <v>0</v>
      </c>
      <c r="W470" s="38">
        <v>0</v>
      </c>
      <c r="X470" s="38">
        <v>40185</v>
      </c>
      <c r="Y470" s="38">
        <v>600840</v>
      </c>
      <c r="Z470" s="24"/>
      <c r="AA470" s="39"/>
    </row>
    <row r="471" spans="1:27" x14ac:dyDescent="0.25">
      <c r="A471" s="31">
        <v>482</v>
      </c>
      <c r="B471" s="32">
        <v>482204105</v>
      </c>
      <c r="C471" s="33" t="s">
        <v>262</v>
      </c>
      <c r="D471" s="31">
        <v>204</v>
      </c>
      <c r="E471" s="33" t="s">
        <v>263</v>
      </c>
      <c r="F471" s="31">
        <v>105</v>
      </c>
      <c r="G471" s="33" t="s">
        <v>264</v>
      </c>
      <c r="H471" s="34">
        <v>2</v>
      </c>
      <c r="I471" s="35">
        <v>8580</v>
      </c>
      <c r="J471" s="35">
        <v>2958</v>
      </c>
      <c r="K471" s="35">
        <v>0</v>
      </c>
      <c r="L471" s="35">
        <v>893</v>
      </c>
      <c r="M471" s="35">
        <v>12431</v>
      </c>
      <c r="N471" s="24"/>
      <c r="O471" s="34">
        <v>0</v>
      </c>
      <c r="P471" s="34">
        <v>0</v>
      </c>
      <c r="Q471" s="36">
        <v>0.09</v>
      </c>
      <c r="R471" s="36">
        <v>2.0486740623300442E-3</v>
      </c>
      <c r="S471" s="37">
        <f t="shared" si="7"/>
        <v>0</v>
      </c>
      <c r="T471" s="24"/>
      <c r="U471" s="38">
        <v>23076</v>
      </c>
      <c r="V471" s="38">
        <v>0</v>
      </c>
      <c r="W471" s="38">
        <v>0</v>
      </c>
      <c r="X471" s="38">
        <v>1786</v>
      </c>
      <c r="Y471" s="38">
        <v>24862</v>
      </c>
      <c r="Z471" s="24"/>
      <c r="AA471" s="39"/>
    </row>
    <row r="472" spans="1:27" x14ac:dyDescent="0.25">
      <c r="A472" s="31">
        <v>482</v>
      </c>
      <c r="B472" s="32">
        <v>482204204</v>
      </c>
      <c r="C472" s="33" t="s">
        <v>262</v>
      </c>
      <c r="D472" s="31">
        <v>204</v>
      </c>
      <c r="E472" s="33" t="s">
        <v>263</v>
      </c>
      <c r="F472" s="31">
        <v>204</v>
      </c>
      <c r="G472" s="33" t="s">
        <v>263</v>
      </c>
      <c r="H472" s="34">
        <v>167</v>
      </c>
      <c r="I472" s="35">
        <v>8852</v>
      </c>
      <c r="J472" s="35">
        <v>5512</v>
      </c>
      <c r="K472" s="35">
        <v>0</v>
      </c>
      <c r="L472" s="35">
        <v>893</v>
      </c>
      <c r="M472" s="35">
        <v>15257</v>
      </c>
      <c r="N472" s="24"/>
      <c r="O472" s="34">
        <v>0</v>
      </c>
      <c r="P472" s="34">
        <v>0</v>
      </c>
      <c r="Q472" s="36">
        <v>0.09</v>
      </c>
      <c r="R472" s="36">
        <v>6.3022367974310364E-2</v>
      </c>
      <c r="S472" s="37">
        <f t="shared" si="7"/>
        <v>0</v>
      </c>
      <c r="T472" s="24"/>
      <c r="U472" s="38">
        <v>2398788</v>
      </c>
      <c r="V472" s="38">
        <v>0</v>
      </c>
      <c r="W472" s="38">
        <v>0</v>
      </c>
      <c r="X472" s="38">
        <v>149131</v>
      </c>
      <c r="Y472" s="38">
        <v>2547919</v>
      </c>
      <c r="Z472" s="24"/>
      <c r="AA472" s="39"/>
    </row>
    <row r="473" spans="1:27" x14ac:dyDescent="0.25">
      <c r="A473" s="31">
        <v>482</v>
      </c>
      <c r="B473" s="32">
        <v>482204745</v>
      </c>
      <c r="C473" s="33" t="s">
        <v>262</v>
      </c>
      <c r="D473" s="31">
        <v>204</v>
      </c>
      <c r="E473" s="33" t="s">
        <v>263</v>
      </c>
      <c r="F473" s="31">
        <v>745</v>
      </c>
      <c r="G473" s="33" t="s">
        <v>225</v>
      </c>
      <c r="H473" s="34">
        <v>22</v>
      </c>
      <c r="I473" s="35">
        <v>8884</v>
      </c>
      <c r="J473" s="35">
        <v>4039</v>
      </c>
      <c r="K473" s="35">
        <v>0</v>
      </c>
      <c r="L473" s="35">
        <v>893</v>
      </c>
      <c r="M473" s="35">
        <v>13816</v>
      </c>
      <c r="N473" s="24"/>
      <c r="O473" s="34">
        <v>0</v>
      </c>
      <c r="P473" s="34">
        <v>0</v>
      </c>
      <c r="Q473" s="36">
        <v>0.09</v>
      </c>
      <c r="R473" s="36">
        <v>9.090040292443374E-3</v>
      </c>
      <c r="S473" s="37">
        <f t="shared" si="7"/>
        <v>0</v>
      </c>
      <c r="T473" s="24"/>
      <c r="U473" s="38">
        <v>284306</v>
      </c>
      <c r="V473" s="38">
        <v>0</v>
      </c>
      <c r="W473" s="38">
        <v>0</v>
      </c>
      <c r="X473" s="38">
        <v>19646</v>
      </c>
      <c r="Y473" s="38">
        <v>303952</v>
      </c>
      <c r="Z473" s="24"/>
      <c r="AA473" s="39"/>
    </row>
    <row r="474" spans="1:27" x14ac:dyDescent="0.25">
      <c r="A474" s="31">
        <v>482</v>
      </c>
      <c r="B474" s="32">
        <v>482204773</v>
      </c>
      <c r="C474" s="33" t="s">
        <v>262</v>
      </c>
      <c r="D474" s="31">
        <v>204</v>
      </c>
      <c r="E474" s="33" t="s">
        <v>263</v>
      </c>
      <c r="F474" s="31">
        <v>773</v>
      </c>
      <c r="G474" s="33" t="s">
        <v>265</v>
      </c>
      <c r="H474" s="34">
        <v>52</v>
      </c>
      <c r="I474" s="35">
        <v>9390</v>
      </c>
      <c r="J474" s="35">
        <v>4370</v>
      </c>
      <c r="K474" s="35">
        <v>0</v>
      </c>
      <c r="L474" s="35">
        <v>893</v>
      </c>
      <c r="M474" s="35">
        <v>14653</v>
      </c>
      <c r="N474" s="24"/>
      <c r="O474" s="34">
        <v>0</v>
      </c>
      <c r="P474" s="34">
        <v>0</v>
      </c>
      <c r="Q474" s="36">
        <v>0.09</v>
      </c>
      <c r="R474" s="36">
        <v>1.913204240354946E-2</v>
      </c>
      <c r="S474" s="37">
        <f t="shared" si="7"/>
        <v>0</v>
      </c>
      <c r="T474" s="24"/>
      <c r="U474" s="38">
        <v>715520</v>
      </c>
      <c r="V474" s="38">
        <v>0</v>
      </c>
      <c r="W474" s="38">
        <v>0</v>
      </c>
      <c r="X474" s="38">
        <v>46436</v>
      </c>
      <c r="Y474" s="38">
        <v>761956</v>
      </c>
      <c r="Z474" s="24"/>
      <c r="AA474" s="39"/>
    </row>
    <row r="475" spans="1:27" x14ac:dyDescent="0.25">
      <c r="A475" s="31">
        <v>483</v>
      </c>
      <c r="B475" s="32">
        <v>483239020</v>
      </c>
      <c r="C475" s="33" t="s">
        <v>266</v>
      </c>
      <c r="D475" s="31">
        <v>239</v>
      </c>
      <c r="E475" s="33" t="s">
        <v>267</v>
      </c>
      <c r="F475" s="31">
        <v>20</v>
      </c>
      <c r="G475" s="33" t="s">
        <v>142</v>
      </c>
      <c r="H475" s="34">
        <v>6</v>
      </c>
      <c r="I475" s="35">
        <v>8811</v>
      </c>
      <c r="J475" s="35">
        <v>2547</v>
      </c>
      <c r="K475" s="35">
        <v>0</v>
      </c>
      <c r="L475" s="35">
        <v>893</v>
      </c>
      <c r="M475" s="35">
        <v>12251</v>
      </c>
      <c r="N475" s="24"/>
      <c r="O475" s="34">
        <v>0</v>
      </c>
      <c r="P475" s="34">
        <v>0</v>
      </c>
      <c r="Q475" s="36">
        <v>0.09</v>
      </c>
      <c r="R475" s="36">
        <v>3.951492320287639E-2</v>
      </c>
      <c r="S475" s="37">
        <f t="shared" si="7"/>
        <v>0</v>
      </c>
      <c r="T475" s="24"/>
      <c r="U475" s="38">
        <v>68148</v>
      </c>
      <c r="V475" s="38">
        <v>0</v>
      </c>
      <c r="W475" s="38">
        <v>0</v>
      </c>
      <c r="X475" s="38">
        <v>5358</v>
      </c>
      <c r="Y475" s="38">
        <v>73506</v>
      </c>
      <c r="Z475" s="24"/>
      <c r="AA475" s="39"/>
    </row>
    <row r="476" spans="1:27" x14ac:dyDescent="0.25">
      <c r="A476" s="31">
        <v>483</v>
      </c>
      <c r="B476" s="32">
        <v>483239036</v>
      </c>
      <c r="C476" s="33" t="s">
        <v>266</v>
      </c>
      <c r="D476" s="31">
        <v>239</v>
      </c>
      <c r="E476" s="33" t="s">
        <v>267</v>
      </c>
      <c r="F476" s="31">
        <v>36</v>
      </c>
      <c r="G476" s="33" t="s">
        <v>143</v>
      </c>
      <c r="H476" s="34">
        <v>32</v>
      </c>
      <c r="I476" s="35">
        <v>10127</v>
      </c>
      <c r="J476" s="35">
        <v>4455</v>
      </c>
      <c r="K476" s="35">
        <v>0</v>
      </c>
      <c r="L476" s="35">
        <v>893</v>
      </c>
      <c r="M476" s="35">
        <v>15475</v>
      </c>
      <c r="N476" s="24"/>
      <c r="O476" s="34">
        <v>0</v>
      </c>
      <c r="P476" s="34">
        <v>0</v>
      </c>
      <c r="Q476" s="36">
        <v>0.09</v>
      </c>
      <c r="R476" s="36">
        <v>7.4364534925783238E-2</v>
      </c>
      <c r="S476" s="37">
        <f t="shared" si="7"/>
        <v>0</v>
      </c>
      <c r="T476" s="24"/>
      <c r="U476" s="38">
        <v>466624</v>
      </c>
      <c r="V476" s="38">
        <v>0</v>
      </c>
      <c r="W476" s="38">
        <v>0</v>
      </c>
      <c r="X476" s="38">
        <v>28576</v>
      </c>
      <c r="Y476" s="38">
        <v>495200</v>
      </c>
      <c r="Z476" s="24"/>
      <c r="AA476" s="39"/>
    </row>
    <row r="477" spans="1:27" x14ac:dyDescent="0.25">
      <c r="A477" s="31">
        <v>483</v>
      </c>
      <c r="B477" s="32">
        <v>483239052</v>
      </c>
      <c r="C477" s="33" t="s">
        <v>266</v>
      </c>
      <c r="D477" s="31">
        <v>239</v>
      </c>
      <c r="E477" s="33" t="s">
        <v>267</v>
      </c>
      <c r="F477" s="31">
        <v>52</v>
      </c>
      <c r="G477" s="33" t="s">
        <v>268</v>
      </c>
      <c r="H477" s="34">
        <v>34</v>
      </c>
      <c r="I477" s="35">
        <v>10167</v>
      </c>
      <c r="J477" s="35">
        <v>3097</v>
      </c>
      <c r="K477" s="35">
        <v>0</v>
      </c>
      <c r="L477" s="35">
        <v>893</v>
      </c>
      <c r="M477" s="35">
        <v>14157</v>
      </c>
      <c r="N477" s="24"/>
      <c r="O477" s="34">
        <v>0</v>
      </c>
      <c r="P477" s="34">
        <v>0</v>
      </c>
      <c r="Q477" s="36">
        <v>0.09</v>
      </c>
      <c r="R477" s="36">
        <v>3.0723708248478417E-2</v>
      </c>
      <c r="S477" s="37">
        <f t="shared" si="7"/>
        <v>0</v>
      </c>
      <c r="T477" s="24"/>
      <c r="U477" s="38">
        <v>450976</v>
      </c>
      <c r="V477" s="38">
        <v>0</v>
      </c>
      <c r="W477" s="38">
        <v>0</v>
      </c>
      <c r="X477" s="38">
        <v>30362</v>
      </c>
      <c r="Y477" s="38">
        <v>481338</v>
      </c>
      <c r="Z477" s="24"/>
      <c r="AA477" s="39"/>
    </row>
    <row r="478" spans="1:27" x14ac:dyDescent="0.25">
      <c r="A478" s="31">
        <v>483</v>
      </c>
      <c r="B478" s="32">
        <v>483239082</v>
      </c>
      <c r="C478" s="33" t="s">
        <v>266</v>
      </c>
      <c r="D478" s="31">
        <v>239</v>
      </c>
      <c r="E478" s="33" t="s">
        <v>267</v>
      </c>
      <c r="F478" s="31">
        <v>82</v>
      </c>
      <c r="G478" s="33" t="s">
        <v>269</v>
      </c>
      <c r="H478" s="34">
        <v>7</v>
      </c>
      <c r="I478" s="35">
        <v>12665</v>
      </c>
      <c r="J478" s="35">
        <v>4049</v>
      </c>
      <c r="K478" s="35">
        <v>0</v>
      </c>
      <c r="L478" s="35">
        <v>893</v>
      </c>
      <c r="M478" s="35">
        <v>17607</v>
      </c>
      <c r="N478" s="24"/>
      <c r="O478" s="34">
        <v>0</v>
      </c>
      <c r="P478" s="34">
        <v>0</v>
      </c>
      <c r="Q478" s="36">
        <v>0.09</v>
      </c>
      <c r="R478" s="36">
        <v>5.8766539512043314E-3</v>
      </c>
      <c r="S478" s="37">
        <f t="shared" si="7"/>
        <v>0</v>
      </c>
      <c r="T478" s="24"/>
      <c r="U478" s="38">
        <v>116998</v>
      </c>
      <c r="V478" s="38">
        <v>0</v>
      </c>
      <c r="W478" s="38">
        <v>0</v>
      </c>
      <c r="X478" s="38">
        <v>6251</v>
      </c>
      <c r="Y478" s="38">
        <v>123249</v>
      </c>
      <c r="Z478" s="24"/>
      <c r="AA478" s="39"/>
    </row>
    <row r="479" spans="1:27" x14ac:dyDescent="0.25">
      <c r="A479" s="31">
        <v>483</v>
      </c>
      <c r="B479" s="32">
        <v>483239096</v>
      </c>
      <c r="C479" s="33" t="s">
        <v>266</v>
      </c>
      <c r="D479" s="31">
        <v>239</v>
      </c>
      <c r="E479" s="33" t="s">
        <v>267</v>
      </c>
      <c r="F479" s="31">
        <v>96</v>
      </c>
      <c r="G479" s="33" t="s">
        <v>234</v>
      </c>
      <c r="H479" s="34">
        <v>4</v>
      </c>
      <c r="I479" s="35">
        <v>8636</v>
      </c>
      <c r="J479" s="35">
        <v>4668</v>
      </c>
      <c r="K479" s="35">
        <v>0</v>
      </c>
      <c r="L479" s="35">
        <v>893</v>
      </c>
      <c r="M479" s="35">
        <v>14197</v>
      </c>
      <c r="N479" s="24"/>
      <c r="O479" s="34">
        <v>0</v>
      </c>
      <c r="P479" s="34">
        <v>0</v>
      </c>
      <c r="Q479" s="36">
        <v>0.09</v>
      </c>
      <c r="R479" s="36">
        <v>2.6066401974351325E-2</v>
      </c>
      <c r="S479" s="37">
        <f t="shared" si="7"/>
        <v>0</v>
      </c>
      <c r="T479" s="24"/>
      <c r="U479" s="38">
        <v>53216</v>
      </c>
      <c r="V479" s="38">
        <v>0</v>
      </c>
      <c r="W479" s="38">
        <v>0</v>
      </c>
      <c r="X479" s="38">
        <v>3572</v>
      </c>
      <c r="Y479" s="38">
        <v>56788</v>
      </c>
      <c r="Z479" s="24"/>
      <c r="AA479" s="39"/>
    </row>
    <row r="480" spans="1:27" x14ac:dyDescent="0.25">
      <c r="A480" s="31">
        <v>483</v>
      </c>
      <c r="B480" s="32">
        <v>483239118</v>
      </c>
      <c r="C480" s="33" t="s">
        <v>266</v>
      </c>
      <c r="D480" s="31">
        <v>239</v>
      </c>
      <c r="E480" s="33" t="s">
        <v>267</v>
      </c>
      <c r="F480" s="31">
        <v>118</v>
      </c>
      <c r="G480" s="33" t="s">
        <v>270</v>
      </c>
      <c r="H480" s="34">
        <v>2</v>
      </c>
      <c r="I480" s="35">
        <v>8987</v>
      </c>
      <c r="J480" s="35">
        <v>2090</v>
      </c>
      <c r="K480" s="35">
        <v>0</v>
      </c>
      <c r="L480" s="35">
        <v>893</v>
      </c>
      <c r="M480" s="35">
        <v>11970</v>
      </c>
      <c r="N480" s="24"/>
      <c r="O480" s="34">
        <v>0</v>
      </c>
      <c r="P480" s="34">
        <v>0</v>
      </c>
      <c r="Q480" s="36">
        <v>0.09</v>
      </c>
      <c r="R480" s="36">
        <v>2.6969960553963517E-3</v>
      </c>
      <c r="S480" s="37">
        <f t="shared" si="7"/>
        <v>0</v>
      </c>
      <c r="T480" s="24"/>
      <c r="U480" s="38">
        <v>22154</v>
      </c>
      <c r="V480" s="38">
        <v>0</v>
      </c>
      <c r="W480" s="38">
        <v>0</v>
      </c>
      <c r="X480" s="38">
        <v>1786</v>
      </c>
      <c r="Y480" s="38">
        <v>23940</v>
      </c>
      <c r="Z480" s="24"/>
      <c r="AA480" s="39"/>
    </row>
    <row r="481" spans="1:27" x14ac:dyDescent="0.25">
      <c r="A481" s="31">
        <v>483</v>
      </c>
      <c r="B481" s="32">
        <v>483239145</v>
      </c>
      <c r="C481" s="33" t="s">
        <v>266</v>
      </c>
      <c r="D481" s="31">
        <v>239</v>
      </c>
      <c r="E481" s="33" t="s">
        <v>267</v>
      </c>
      <c r="F481" s="31">
        <v>145</v>
      </c>
      <c r="G481" s="33" t="s">
        <v>271</v>
      </c>
      <c r="H481" s="34">
        <v>10</v>
      </c>
      <c r="I481" s="35">
        <v>8870</v>
      </c>
      <c r="J481" s="35">
        <v>2689</v>
      </c>
      <c r="K481" s="35">
        <v>0</v>
      </c>
      <c r="L481" s="35">
        <v>893</v>
      </c>
      <c r="M481" s="35">
        <v>12452</v>
      </c>
      <c r="N481" s="24"/>
      <c r="O481" s="34">
        <v>0</v>
      </c>
      <c r="P481" s="34">
        <v>0</v>
      </c>
      <c r="Q481" s="36">
        <v>0.09</v>
      </c>
      <c r="R481" s="36">
        <v>1.4420383698988118E-2</v>
      </c>
      <c r="S481" s="37">
        <f t="shared" si="7"/>
        <v>0</v>
      </c>
      <c r="T481" s="24"/>
      <c r="U481" s="38">
        <v>115590</v>
      </c>
      <c r="V481" s="38">
        <v>0</v>
      </c>
      <c r="W481" s="38">
        <v>0</v>
      </c>
      <c r="X481" s="38">
        <v>8930</v>
      </c>
      <c r="Y481" s="38">
        <v>124520</v>
      </c>
      <c r="Z481" s="24"/>
      <c r="AA481" s="39"/>
    </row>
    <row r="482" spans="1:27" x14ac:dyDescent="0.25">
      <c r="A482" s="31">
        <v>483</v>
      </c>
      <c r="B482" s="32">
        <v>483239171</v>
      </c>
      <c r="C482" s="33" t="s">
        <v>266</v>
      </c>
      <c r="D482" s="31">
        <v>239</v>
      </c>
      <c r="E482" s="33" t="s">
        <v>267</v>
      </c>
      <c r="F482" s="31">
        <v>171</v>
      </c>
      <c r="G482" s="33" t="s">
        <v>272</v>
      </c>
      <c r="H482" s="34">
        <v>3</v>
      </c>
      <c r="I482" s="35">
        <v>10120</v>
      </c>
      <c r="J482" s="35">
        <v>2409</v>
      </c>
      <c r="K482" s="35">
        <v>0</v>
      </c>
      <c r="L482" s="35">
        <v>893</v>
      </c>
      <c r="M482" s="35">
        <v>13422</v>
      </c>
      <c r="N482" s="24"/>
      <c r="O482" s="34">
        <v>0</v>
      </c>
      <c r="P482" s="34">
        <v>0</v>
      </c>
      <c r="Q482" s="36">
        <v>0.09</v>
      </c>
      <c r="R482" s="36">
        <v>4.3207440210356832E-3</v>
      </c>
      <c r="S482" s="37">
        <f t="shared" si="7"/>
        <v>0</v>
      </c>
      <c r="T482" s="24"/>
      <c r="U482" s="38">
        <v>37587</v>
      </c>
      <c r="V482" s="38">
        <v>0</v>
      </c>
      <c r="W482" s="38">
        <v>0</v>
      </c>
      <c r="X482" s="38">
        <v>2679</v>
      </c>
      <c r="Y482" s="38">
        <v>40266</v>
      </c>
      <c r="Z482" s="24"/>
      <c r="AA482" s="39"/>
    </row>
    <row r="483" spans="1:27" x14ac:dyDescent="0.25">
      <c r="A483" s="31">
        <v>483</v>
      </c>
      <c r="B483" s="32">
        <v>483239172</v>
      </c>
      <c r="C483" s="33" t="s">
        <v>266</v>
      </c>
      <c r="D483" s="31">
        <v>239</v>
      </c>
      <c r="E483" s="33" t="s">
        <v>267</v>
      </c>
      <c r="F483" s="31">
        <v>172</v>
      </c>
      <c r="G483" s="33" t="s">
        <v>144</v>
      </c>
      <c r="H483" s="34">
        <v>1</v>
      </c>
      <c r="I483" s="35">
        <v>9225</v>
      </c>
      <c r="J483" s="35">
        <v>6044</v>
      </c>
      <c r="K483" s="35">
        <v>0</v>
      </c>
      <c r="L483" s="35">
        <v>893</v>
      </c>
      <c r="M483" s="35">
        <v>16162</v>
      </c>
      <c r="N483" s="24"/>
      <c r="O483" s="34">
        <v>0</v>
      </c>
      <c r="P483" s="34">
        <v>0</v>
      </c>
      <c r="Q483" s="36">
        <v>0.09</v>
      </c>
      <c r="R483" s="36">
        <v>2.7926379533493816E-2</v>
      </c>
      <c r="S483" s="37">
        <f t="shared" si="7"/>
        <v>0</v>
      </c>
      <c r="T483" s="24"/>
      <c r="U483" s="38">
        <v>15269</v>
      </c>
      <c r="V483" s="38">
        <v>0</v>
      </c>
      <c r="W483" s="38">
        <v>0</v>
      </c>
      <c r="X483" s="38">
        <v>893</v>
      </c>
      <c r="Y483" s="38">
        <v>16162</v>
      </c>
      <c r="Z483" s="24"/>
      <c r="AA483" s="39"/>
    </row>
    <row r="484" spans="1:27" x14ac:dyDescent="0.25">
      <c r="A484" s="31">
        <v>483</v>
      </c>
      <c r="B484" s="32">
        <v>483239182</v>
      </c>
      <c r="C484" s="33" t="s">
        <v>266</v>
      </c>
      <c r="D484" s="31">
        <v>239</v>
      </c>
      <c r="E484" s="33" t="s">
        <v>267</v>
      </c>
      <c r="F484" s="31">
        <v>182</v>
      </c>
      <c r="G484" s="33" t="s">
        <v>273</v>
      </c>
      <c r="H484" s="34">
        <v>37</v>
      </c>
      <c r="I484" s="35">
        <v>10214</v>
      </c>
      <c r="J484" s="35">
        <v>3124</v>
      </c>
      <c r="K484" s="35">
        <v>0</v>
      </c>
      <c r="L484" s="35">
        <v>893</v>
      </c>
      <c r="M484" s="35">
        <v>14231</v>
      </c>
      <c r="N484" s="24"/>
      <c r="O484" s="34">
        <v>0</v>
      </c>
      <c r="P484" s="34">
        <v>0</v>
      </c>
      <c r="Q484" s="36">
        <v>0.09</v>
      </c>
      <c r="R484" s="36">
        <v>1.4562124631841042E-2</v>
      </c>
      <c r="S484" s="37">
        <f t="shared" si="7"/>
        <v>0</v>
      </c>
      <c r="T484" s="24"/>
      <c r="U484" s="38">
        <v>493506</v>
      </c>
      <c r="V484" s="38">
        <v>0</v>
      </c>
      <c r="W484" s="38">
        <v>0</v>
      </c>
      <c r="X484" s="38">
        <v>33041</v>
      </c>
      <c r="Y484" s="38">
        <v>526547</v>
      </c>
      <c r="Z484" s="24"/>
      <c r="AA484" s="39"/>
    </row>
    <row r="485" spans="1:27" x14ac:dyDescent="0.25">
      <c r="A485" s="31">
        <v>483</v>
      </c>
      <c r="B485" s="32">
        <v>483239201</v>
      </c>
      <c r="C485" s="33" t="s">
        <v>266</v>
      </c>
      <c r="D485" s="31">
        <v>239</v>
      </c>
      <c r="E485" s="33" t="s">
        <v>267</v>
      </c>
      <c r="F485" s="31">
        <v>201</v>
      </c>
      <c r="G485" s="33" t="s">
        <v>17</v>
      </c>
      <c r="H485" s="34">
        <v>1</v>
      </c>
      <c r="I485" s="35">
        <v>14504</v>
      </c>
      <c r="J485" s="35">
        <v>242</v>
      </c>
      <c r="K485" s="35">
        <v>0</v>
      </c>
      <c r="L485" s="35">
        <v>893</v>
      </c>
      <c r="M485" s="35">
        <v>15639</v>
      </c>
      <c r="N485" s="24"/>
      <c r="O485" s="34">
        <v>0</v>
      </c>
      <c r="P485" s="34">
        <v>0</v>
      </c>
      <c r="Q485" s="36">
        <v>0.18</v>
      </c>
      <c r="R485" s="36">
        <v>8.2094441958801112E-2</v>
      </c>
      <c r="S485" s="37">
        <f t="shared" si="7"/>
        <v>0</v>
      </c>
      <c r="T485" s="24"/>
      <c r="U485" s="38">
        <v>14746</v>
      </c>
      <c r="V485" s="38">
        <v>0</v>
      </c>
      <c r="W485" s="38">
        <v>0</v>
      </c>
      <c r="X485" s="38">
        <v>893</v>
      </c>
      <c r="Y485" s="38">
        <v>15639</v>
      </c>
      <c r="Z485" s="24"/>
      <c r="AA485" s="39"/>
    </row>
    <row r="486" spans="1:27" x14ac:dyDescent="0.25">
      <c r="A486" s="31">
        <v>483</v>
      </c>
      <c r="B486" s="32">
        <v>483239231</v>
      </c>
      <c r="C486" s="33" t="s">
        <v>266</v>
      </c>
      <c r="D486" s="31">
        <v>239</v>
      </c>
      <c r="E486" s="33" t="s">
        <v>267</v>
      </c>
      <c r="F486" s="31">
        <v>231</v>
      </c>
      <c r="G486" s="33" t="s">
        <v>274</v>
      </c>
      <c r="H486" s="34">
        <v>10</v>
      </c>
      <c r="I486" s="35">
        <v>9697</v>
      </c>
      <c r="J486" s="35">
        <v>2199</v>
      </c>
      <c r="K486" s="35">
        <v>0</v>
      </c>
      <c r="L486" s="35">
        <v>893</v>
      </c>
      <c r="M486" s="35">
        <v>12789</v>
      </c>
      <c r="N486" s="24"/>
      <c r="O486" s="34">
        <v>0</v>
      </c>
      <c r="P486" s="34">
        <v>0</v>
      </c>
      <c r="Q486" s="36">
        <v>0.09</v>
      </c>
      <c r="R486" s="36">
        <v>1.3258958755027297E-2</v>
      </c>
      <c r="S486" s="37">
        <f t="shared" si="7"/>
        <v>0</v>
      </c>
      <c r="T486" s="24"/>
      <c r="U486" s="38">
        <v>118960</v>
      </c>
      <c r="V486" s="38">
        <v>0</v>
      </c>
      <c r="W486" s="38">
        <v>0</v>
      </c>
      <c r="X486" s="38">
        <v>8930</v>
      </c>
      <c r="Y486" s="38">
        <v>127890</v>
      </c>
      <c r="Z486" s="24"/>
      <c r="AA486" s="39"/>
    </row>
    <row r="487" spans="1:27" x14ac:dyDescent="0.25">
      <c r="A487" s="31">
        <v>483</v>
      </c>
      <c r="B487" s="32">
        <v>483239239</v>
      </c>
      <c r="C487" s="33" t="s">
        <v>266</v>
      </c>
      <c r="D487" s="31">
        <v>239</v>
      </c>
      <c r="E487" s="33" t="s">
        <v>267</v>
      </c>
      <c r="F487" s="31">
        <v>239</v>
      </c>
      <c r="G487" s="33" t="s">
        <v>267</v>
      </c>
      <c r="H487" s="34">
        <v>425</v>
      </c>
      <c r="I487" s="35">
        <v>9804</v>
      </c>
      <c r="J487" s="35">
        <v>3393</v>
      </c>
      <c r="K487" s="35">
        <v>0</v>
      </c>
      <c r="L487" s="35">
        <v>893</v>
      </c>
      <c r="M487" s="35">
        <v>14090</v>
      </c>
      <c r="N487" s="24"/>
      <c r="O487" s="34">
        <v>0</v>
      </c>
      <c r="P487" s="34">
        <v>0</v>
      </c>
      <c r="Q487" s="36">
        <v>0.09</v>
      </c>
      <c r="R487" s="36">
        <v>6.3794216259848283E-2</v>
      </c>
      <c r="S487" s="37">
        <f t="shared" si="7"/>
        <v>0</v>
      </c>
      <c r="T487" s="24"/>
      <c r="U487" s="38">
        <v>5608725</v>
      </c>
      <c r="V487" s="38">
        <v>0</v>
      </c>
      <c r="W487" s="38">
        <v>0</v>
      </c>
      <c r="X487" s="38">
        <v>379525</v>
      </c>
      <c r="Y487" s="38">
        <v>5988250</v>
      </c>
      <c r="Z487" s="24"/>
      <c r="AA487" s="39"/>
    </row>
    <row r="488" spans="1:27" x14ac:dyDescent="0.25">
      <c r="A488" s="31">
        <v>483</v>
      </c>
      <c r="B488" s="32">
        <v>483239240</v>
      </c>
      <c r="C488" s="33" t="s">
        <v>266</v>
      </c>
      <c r="D488" s="31">
        <v>239</v>
      </c>
      <c r="E488" s="33" t="s">
        <v>267</v>
      </c>
      <c r="F488" s="31">
        <v>240</v>
      </c>
      <c r="G488" s="33" t="s">
        <v>275</v>
      </c>
      <c r="H488" s="34">
        <v>1</v>
      </c>
      <c r="I488" s="35">
        <v>8811</v>
      </c>
      <c r="J488" s="35">
        <v>5299</v>
      </c>
      <c r="K488" s="35">
        <v>0</v>
      </c>
      <c r="L488" s="35">
        <v>893</v>
      </c>
      <c r="M488" s="35">
        <v>15003</v>
      </c>
      <c r="N488" s="24"/>
      <c r="O488" s="34">
        <v>0</v>
      </c>
      <c r="P488" s="34">
        <v>0</v>
      </c>
      <c r="Q488" s="36">
        <v>0.09</v>
      </c>
      <c r="R488" s="36">
        <v>3.6545946196398882E-3</v>
      </c>
      <c r="S488" s="37">
        <f t="shared" si="7"/>
        <v>0</v>
      </c>
      <c r="T488" s="24"/>
      <c r="U488" s="38">
        <v>14110</v>
      </c>
      <c r="V488" s="38">
        <v>0</v>
      </c>
      <c r="W488" s="38">
        <v>0</v>
      </c>
      <c r="X488" s="38">
        <v>893</v>
      </c>
      <c r="Y488" s="38">
        <v>15003</v>
      </c>
      <c r="Z488" s="24"/>
      <c r="AA488" s="39"/>
    </row>
    <row r="489" spans="1:27" x14ac:dyDescent="0.25">
      <c r="A489" s="31">
        <v>483</v>
      </c>
      <c r="B489" s="32">
        <v>483239250</v>
      </c>
      <c r="C489" s="33" t="s">
        <v>266</v>
      </c>
      <c r="D489" s="31">
        <v>239</v>
      </c>
      <c r="E489" s="33" t="s">
        <v>267</v>
      </c>
      <c r="F489" s="31">
        <v>250</v>
      </c>
      <c r="G489" s="33" t="s">
        <v>276</v>
      </c>
      <c r="H489" s="34">
        <v>1</v>
      </c>
      <c r="I489" s="35">
        <v>8987</v>
      </c>
      <c r="J489" s="35">
        <v>4509</v>
      </c>
      <c r="K489" s="35">
        <v>0</v>
      </c>
      <c r="L489" s="35">
        <v>893</v>
      </c>
      <c r="M489" s="35">
        <v>14389</v>
      </c>
      <c r="N489" s="24"/>
      <c r="O489" s="34">
        <v>0</v>
      </c>
      <c r="P489" s="34">
        <v>0</v>
      </c>
      <c r="Q489" s="36">
        <v>0.09</v>
      </c>
      <c r="R489" s="36">
        <v>1.9868309621841494E-3</v>
      </c>
      <c r="S489" s="37">
        <f t="shared" si="7"/>
        <v>0</v>
      </c>
      <c r="T489" s="24"/>
      <c r="U489" s="38">
        <v>13496</v>
      </c>
      <c r="V489" s="38">
        <v>0</v>
      </c>
      <c r="W489" s="38">
        <v>0</v>
      </c>
      <c r="X489" s="38">
        <v>893</v>
      </c>
      <c r="Y489" s="38">
        <v>14389</v>
      </c>
      <c r="Z489" s="24"/>
      <c r="AA489" s="39"/>
    </row>
    <row r="490" spans="1:27" x14ac:dyDescent="0.25">
      <c r="A490" s="31">
        <v>483</v>
      </c>
      <c r="B490" s="32">
        <v>483239261</v>
      </c>
      <c r="C490" s="33" t="s">
        <v>266</v>
      </c>
      <c r="D490" s="31">
        <v>239</v>
      </c>
      <c r="E490" s="33" t="s">
        <v>267</v>
      </c>
      <c r="F490" s="31">
        <v>261</v>
      </c>
      <c r="G490" s="33" t="s">
        <v>146</v>
      </c>
      <c r="H490" s="34">
        <v>10</v>
      </c>
      <c r="I490" s="35">
        <v>11091</v>
      </c>
      <c r="J490" s="35">
        <v>5895</v>
      </c>
      <c r="K490" s="35">
        <v>0</v>
      </c>
      <c r="L490" s="35">
        <v>893</v>
      </c>
      <c r="M490" s="35">
        <v>17879</v>
      </c>
      <c r="N490" s="24"/>
      <c r="O490" s="34">
        <v>0</v>
      </c>
      <c r="P490" s="34">
        <v>0</v>
      </c>
      <c r="Q490" s="36">
        <v>0.09</v>
      </c>
      <c r="R490" s="36">
        <v>7.7735002633493408E-2</v>
      </c>
      <c r="S490" s="37">
        <f t="shared" si="7"/>
        <v>0</v>
      </c>
      <c r="T490" s="24"/>
      <c r="U490" s="38">
        <v>169860</v>
      </c>
      <c r="V490" s="38">
        <v>0</v>
      </c>
      <c r="W490" s="38">
        <v>0</v>
      </c>
      <c r="X490" s="38">
        <v>8930</v>
      </c>
      <c r="Y490" s="38">
        <v>178790</v>
      </c>
      <c r="Z490" s="24"/>
      <c r="AA490" s="39"/>
    </row>
    <row r="491" spans="1:27" x14ac:dyDescent="0.25">
      <c r="A491" s="31">
        <v>483</v>
      </c>
      <c r="B491" s="32">
        <v>483239310</v>
      </c>
      <c r="C491" s="33" t="s">
        <v>266</v>
      </c>
      <c r="D491" s="31">
        <v>239</v>
      </c>
      <c r="E491" s="33" t="s">
        <v>267</v>
      </c>
      <c r="F491" s="31">
        <v>310</v>
      </c>
      <c r="G491" s="33" t="s">
        <v>277</v>
      </c>
      <c r="H491" s="34">
        <v>46</v>
      </c>
      <c r="I491" s="35">
        <v>10387</v>
      </c>
      <c r="J491" s="35">
        <v>2227</v>
      </c>
      <c r="K491" s="35">
        <v>0</v>
      </c>
      <c r="L491" s="35">
        <v>893</v>
      </c>
      <c r="M491" s="35">
        <v>13507</v>
      </c>
      <c r="N491" s="24"/>
      <c r="O491" s="34">
        <v>0</v>
      </c>
      <c r="P491" s="34">
        <v>0</v>
      </c>
      <c r="Q491" s="36">
        <v>0.18</v>
      </c>
      <c r="R491" s="36">
        <v>2.9496356275634187E-2</v>
      </c>
      <c r="S491" s="37">
        <f t="shared" si="7"/>
        <v>0</v>
      </c>
      <c r="T491" s="24"/>
      <c r="U491" s="38">
        <v>580244</v>
      </c>
      <c r="V491" s="38">
        <v>0</v>
      </c>
      <c r="W491" s="38">
        <v>0</v>
      </c>
      <c r="X491" s="38">
        <v>41078</v>
      </c>
      <c r="Y491" s="38">
        <v>621322</v>
      </c>
      <c r="Z491" s="24"/>
      <c r="AA491" s="39"/>
    </row>
    <row r="492" spans="1:27" x14ac:dyDescent="0.25">
      <c r="A492" s="31">
        <v>483</v>
      </c>
      <c r="B492" s="32">
        <v>483239625</v>
      </c>
      <c r="C492" s="33" t="s">
        <v>266</v>
      </c>
      <c r="D492" s="31">
        <v>239</v>
      </c>
      <c r="E492" s="33" t="s">
        <v>267</v>
      </c>
      <c r="F492" s="31">
        <v>625</v>
      </c>
      <c r="G492" s="33" t="s">
        <v>49</v>
      </c>
      <c r="H492" s="34">
        <v>1</v>
      </c>
      <c r="I492" s="35">
        <v>10404</v>
      </c>
      <c r="J492" s="35">
        <v>1964</v>
      </c>
      <c r="K492" s="35">
        <v>0</v>
      </c>
      <c r="L492" s="35">
        <v>893</v>
      </c>
      <c r="M492" s="35">
        <v>13261</v>
      </c>
      <c r="N492" s="24"/>
      <c r="O492" s="34">
        <v>0</v>
      </c>
      <c r="P492" s="34">
        <v>0</v>
      </c>
      <c r="Q492" s="36">
        <v>0.09</v>
      </c>
      <c r="R492" s="36">
        <v>2.7912014372742976E-3</v>
      </c>
      <c r="S492" s="37">
        <f t="shared" si="7"/>
        <v>0</v>
      </c>
      <c r="T492" s="24"/>
      <c r="U492" s="38">
        <v>12368</v>
      </c>
      <c r="V492" s="38">
        <v>0</v>
      </c>
      <c r="W492" s="38">
        <v>0</v>
      </c>
      <c r="X492" s="38">
        <v>893</v>
      </c>
      <c r="Y492" s="38">
        <v>13261</v>
      </c>
      <c r="Z492" s="24"/>
      <c r="AA492" s="39"/>
    </row>
    <row r="493" spans="1:27" x14ac:dyDescent="0.25">
      <c r="A493" s="31">
        <v>483</v>
      </c>
      <c r="B493" s="32">
        <v>483239665</v>
      </c>
      <c r="C493" s="33" t="s">
        <v>266</v>
      </c>
      <c r="D493" s="31">
        <v>239</v>
      </c>
      <c r="E493" s="33" t="s">
        <v>267</v>
      </c>
      <c r="F493" s="31">
        <v>665</v>
      </c>
      <c r="G493" s="33" t="s">
        <v>278</v>
      </c>
      <c r="H493" s="34">
        <v>15</v>
      </c>
      <c r="I493" s="35">
        <v>11539</v>
      </c>
      <c r="J493" s="35">
        <v>2133</v>
      </c>
      <c r="K493" s="35">
        <v>0</v>
      </c>
      <c r="L493" s="35">
        <v>893</v>
      </c>
      <c r="M493" s="35">
        <v>14565</v>
      </c>
      <c r="N493" s="24"/>
      <c r="O493" s="34">
        <v>0</v>
      </c>
      <c r="P493" s="34">
        <v>0</v>
      </c>
      <c r="Q493" s="36">
        <v>0.09</v>
      </c>
      <c r="R493" s="36">
        <v>6.5242956409604803E-3</v>
      </c>
      <c r="S493" s="37">
        <f t="shared" si="7"/>
        <v>0</v>
      </c>
      <c r="T493" s="24"/>
      <c r="U493" s="38">
        <v>205080</v>
      </c>
      <c r="V493" s="38">
        <v>0</v>
      </c>
      <c r="W493" s="38">
        <v>0</v>
      </c>
      <c r="X493" s="38">
        <v>13395</v>
      </c>
      <c r="Y493" s="38">
        <v>218475</v>
      </c>
      <c r="Z493" s="24"/>
      <c r="AA493" s="39"/>
    </row>
    <row r="494" spans="1:27" x14ac:dyDescent="0.25">
      <c r="A494" s="31">
        <v>483</v>
      </c>
      <c r="B494" s="32">
        <v>483239760</v>
      </c>
      <c r="C494" s="33" t="s">
        <v>266</v>
      </c>
      <c r="D494" s="31">
        <v>239</v>
      </c>
      <c r="E494" s="33" t="s">
        <v>267</v>
      </c>
      <c r="F494" s="31">
        <v>760</v>
      </c>
      <c r="G494" s="33" t="s">
        <v>279</v>
      </c>
      <c r="H494" s="34">
        <v>51</v>
      </c>
      <c r="I494" s="35">
        <v>10332</v>
      </c>
      <c r="J494" s="35">
        <v>2025</v>
      </c>
      <c r="K494" s="35">
        <v>0</v>
      </c>
      <c r="L494" s="35">
        <v>893</v>
      </c>
      <c r="M494" s="35">
        <v>13250</v>
      </c>
      <c r="N494" s="24"/>
      <c r="O494" s="34">
        <v>0</v>
      </c>
      <c r="P494" s="34">
        <v>0</v>
      </c>
      <c r="Q494" s="36">
        <v>0.09</v>
      </c>
      <c r="R494" s="36">
        <v>3.0896233783816621E-2</v>
      </c>
      <c r="S494" s="37">
        <f t="shared" si="7"/>
        <v>0</v>
      </c>
      <c r="T494" s="24"/>
      <c r="U494" s="38">
        <v>630207</v>
      </c>
      <c r="V494" s="38">
        <v>0</v>
      </c>
      <c r="W494" s="38">
        <v>0</v>
      </c>
      <c r="X494" s="38">
        <v>45543</v>
      </c>
      <c r="Y494" s="38">
        <v>675750</v>
      </c>
      <c r="Z494" s="24"/>
      <c r="AA494" s="39"/>
    </row>
    <row r="495" spans="1:27" x14ac:dyDescent="0.25">
      <c r="A495" s="31">
        <v>484</v>
      </c>
      <c r="B495" s="32">
        <v>484035035</v>
      </c>
      <c r="C495" s="33" t="s">
        <v>280</v>
      </c>
      <c r="D495" s="31">
        <v>35</v>
      </c>
      <c r="E495" s="33" t="s">
        <v>22</v>
      </c>
      <c r="F495" s="31">
        <v>35</v>
      </c>
      <c r="G495" s="33" t="s">
        <v>22</v>
      </c>
      <c r="H495" s="34">
        <v>1700</v>
      </c>
      <c r="I495" s="35">
        <v>12772</v>
      </c>
      <c r="J495" s="35">
        <v>4484</v>
      </c>
      <c r="K495" s="35">
        <v>0</v>
      </c>
      <c r="L495" s="35">
        <v>893</v>
      </c>
      <c r="M495" s="35">
        <v>18149</v>
      </c>
      <c r="N495" s="24"/>
      <c r="O495" s="34">
        <v>0</v>
      </c>
      <c r="P495" s="34">
        <v>0</v>
      </c>
      <c r="Q495" s="36">
        <v>0.18</v>
      </c>
      <c r="R495" s="36">
        <v>0.1582084907439498</v>
      </c>
      <c r="S495" s="37">
        <f t="shared" si="7"/>
        <v>0</v>
      </c>
      <c r="T495" s="24"/>
      <c r="U495" s="38">
        <v>29335200</v>
      </c>
      <c r="V495" s="38">
        <v>0</v>
      </c>
      <c r="W495" s="38">
        <v>0</v>
      </c>
      <c r="X495" s="38">
        <v>1518100</v>
      </c>
      <c r="Y495" s="38">
        <v>30853300</v>
      </c>
      <c r="Z495" s="24"/>
      <c r="AA495" s="39"/>
    </row>
    <row r="496" spans="1:27" x14ac:dyDescent="0.25">
      <c r="A496" s="31">
        <v>485</v>
      </c>
      <c r="B496" s="32">
        <v>485258030</v>
      </c>
      <c r="C496" s="33" t="s">
        <v>281</v>
      </c>
      <c r="D496" s="31">
        <v>258</v>
      </c>
      <c r="E496" s="33" t="s">
        <v>97</v>
      </c>
      <c r="F496" s="31">
        <v>30</v>
      </c>
      <c r="G496" s="33" t="s">
        <v>115</v>
      </c>
      <c r="H496" s="34">
        <v>3</v>
      </c>
      <c r="I496" s="35">
        <v>10127</v>
      </c>
      <c r="J496" s="35">
        <v>2480</v>
      </c>
      <c r="K496" s="35">
        <v>0</v>
      </c>
      <c r="L496" s="35">
        <v>893</v>
      </c>
      <c r="M496" s="35">
        <v>13500</v>
      </c>
      <c r="N496" s="24"/>
      <c r="O496" s="34">
        <v>0</v>
      </c>
      <c r="P496" s="34">
        <v>0</v>
      </c>
      <c r="Q496" s="36">
        <v>0.09</v>
      </c>
      <c r="R496" s="36">
        <v>2.7350049468472886E-3</v>
      </c>
      <c r="S496" s="37">
        <f t="shared" si="7"/>
        <v>0</v>
      </c>
      <c r="T496" s="24"/>
      <c r="U496" s="38">
        <v>37821</v>
      </c>
      <c r="V496" s="38">
        <v>0</v>
      </c>
      <c r="W496" s="38">
        <v>0</v>
      </c>
      <c r="X496" s="38">
        <v>2679</v>
      </c>
      <c r="Y496" s="38">
        <v>40500</v>
      </c>
      <c r="Z496" s="24"/>
      <c r="AA496" s="39"/>
    </row>
    <row r="497" spans="1:27" x14ac:dyDescent="0.25">
      <c r="A497" s="31">
        <v>485</v>
      </c>
      <c r="B497" s="32">
        <v>485258035</v>
      </c>
      <c r="C497" s="33" t="s">
        <v>281</v>
      </c>
      <c r="D497" s="31">
        <v>258</v>
      </c>
      <c r="E497" s="33" t="s">
        <v>97</v>
      </c>
      <c r="F497" s="31">
        <v>35</v>
      </c>
      <c r="G497" s="33" t="s">
        <v>22</v>
      </c>
      <c r="H497" s="34">
        <v>1</v>
      </c>
      <c r="I497" s="35">
        <v>10127</v>
      </c>
      <c r="J497" s="35">
        <v>3555</v>
      </c>
      <c r="K497" s="35">
        <v>0</v>
      </c>
      <c r="L497" s="35">
        <v>893</v>
      </c>
      <c r="M497" s="35">
        <v>14575</v>
      </c>
      <c r="N497" s="24"/>
      <c r="O497" s="34">
        <v>0</v>
      </c>
      <c r="P497" s="34">
        <v>0</v>
      </c>
      <c r="Q497" s="36">
        <v>0.18</v>
      </c>
      <c r="R497" s="36">
        <v>0.1582084907439498</v>
      </c>
      <c r="S497" s="37">
        <f t="shared" si="7"/>
        <v>0</v>
      </c>
      <c r="T497" s="24"/>
      <c r="U497" s="38">
        <v>13682</v>
      </c>
      <c r="V497" s="38">
        <v>0</v>
      </c>
      <c r="W497" s="38">
        <v>0</v>
      </c>
      <c r="X497" s="38">
        <v>893</v>
      </c>
      <c r="Y497" s="38">
        <v>14575</v>
      </c>
      <c r="Z497" s="24"/>
      <c r="AA497" s="39"/>
    </row>
    <row r="498" spans="1:27" x14ac:dyDescent="0.25">
      <c r="A498" s="31">
        <v>485</v>
      </c>
      <c r="B498" s="32">
        <v>485258071</v>
      </c>
      <c r="C498" s="33" t="s">
        <v>281</v>
      </c>
      <c r="D498" s="31">
        <v>258</v>
      </c>
      <c r="E498" s="33" t="s">
        <v>97</v>
      </c>
      <c r="F498" s="31">
        <v>71</v>
      </c>
      <c r="G498" s="33" t="s">
        <v>24</v>
      </c>
      <c r="H498" s="34">
        <v>3</v>
      </c>
      <c r="I498" s="35">
        <v>11259</v>
      </c>
      <c r="J498" s="35">
        <v>5688</v>
      </c>
      <c r="K498" s="35">
        <v>0</v>
      </c>
      <c r="L498" s="35">
        <v>893</v>
      </c>
      <c r="M498" s="35">
        <v>17840</v>
      </c>
      <c r="N498" s="24"/>
      <c r="O498" s="34">
        <v>0</v>
      </c>
      <c r="P498" s="34">
        <v>0</v>
      </c>
      <c r="Q498" s="36">
        <v>0.09</v>
      </c>
      <c r="R498" s="36">
        <v>3.4845301729406449E-3</v>
      </c>
      <c r="S498" s="37">
        <f t="shared" si="7"/>
        <v>0</v>
      </c>
      <c r="T498" s="24"/>
      <c r="U498" s="38">
        <v>50841</v>
      </c>
      <c r="V498" s="38">
        <v>0</v>
      </c>
      <c r="W498" s="38">
        <v>0</v>
      </c>
      <c r="X498" s="38">
        <v>2679</v>
      </c>
      <c r="Y498" s="38">
        <v>53520</v>
      </c>
      <c r="Z498" s="24"/>
      <c r="AA498" s="39"/>
    </row>
    <row r="499" spans="1:27" x14ac:dyDescent="0.25">
      <c r="A499" s="31">
        <v>485</v>
      </c>
      <c r="B499" s="32">
        <v>485258163</v>
      </c>
      <c r="C499" s="33" t="s">
        <v>281</v>
      </c>
      <c r="D499" s="31">
        <v>258</v>
      </c>
      <c r="E499" s="33" t="s">
        <v>97</v>
      </c>
      <c r="F499" s="31">
        <v>163</v>
      </c>
      <c r="G499" s="33" t="s">
        <v>27</v>
      </c>
      <c r="H499" s="34">
        <v>18</v>
      </c>
      <c r="I499" s="35">
        <v>11779</v>
      </c>
      <c r="J499" s="35">
        <v>230</v>
      </c>
      <c r="K499" s="35">
        <v>0</v>
      </c>
      <c r="L499" s="35">
        <v>893</v>
      </c>
      <c r="M499" s="35">
        <v>12902</v>
      </c>
      <c r="N499" s="24"/>
      <c r="O499" s="34">
        <v>0</v>
      </c>
      <c r="P499" s="34">
        <v>0</v>
      </c>
      <c r="Q499" s="36">
        <v>0.18</v>
      </c>
      <c r="R499" s="36">
        <v>9.4739434063754208E-2</v>
      </c>
      <c r="S499" s="37">
        <f t="shared" si="7"/>
        <v>0</v>
      </c>
      <c r="T499" s="24"/>
      <c r="U499" s="38">
        <v>216162</v>
      </c>
      <c r="V499" s="38">
        <v>0</v>
      </c>
      <c r="W499" s="38">
        <v>0</v>
      </c>
      <c r="X499" s="38">
        <v>16074</v>
      </c>
      <c r="Y499" s="38">
        <v>232236</v>
      </c>
      <c r="Z499" s="24"/>
      <c r="AA499" s="39"/>
    </row>
    <row r="500" spans="1:27" x14ac:dyDescent="0.25">
      <c r="A500" s="31">
        <v>485</v>
      </c>
      <c r="B500" s="32">
        <v>485258168</v>
      </c>
      <c r="C500" s="33" t="s">
        <v>281</v>
      </c>
      <c r="D500" s="31">
        <v>258</v>
      </c>
      <c r="E500" s="33" t="s">
        <v>97</v>
      </c>
      <c r="F500" s="31">
        <v>168</v>
      </c>
      <c r="G500" s="33" t="s">
        <v>117</v>
      </c>
      <c r="H500" s="34">
        <v>1</v>
      </c>
      <c r="I500" s="35">
        <v>12390</v>
      </c>
      <c r="J500" s="35">
        <v>6196</v>
      </c>
      <c r="K500" s="35">
        <v>0</v>
      </c>
      <c r="L500" s="35">
        <v>893</v>
      </c>
      <c r="M500" s="35">
        <v>19479</v>
      </c>
      <c r="N500" s="24"/>
      <c r="O500" s="34">
        <v>0</v>
      </c>
      <c r="P500" s="34">
        <v>0</v>
      </c>
      <c r="Q500" s="36">
        <v>0.09</v>
      </c>
      <c r="R500" s="36">
        <v>4.9208580767447059E-2</v>
      </c>
      <c r="S500" s="37">
        <f t="shared" si="7"/>
        <v>0</v>
      </c>
      <c r="T500" s="24"/>
      <c r="U500" s="38">
        <v>18586</v>
      </c>
      <c r="V500" s="38">
        <v>0</v>
      </c>
      <c r="W500" s="38">
        <v>0</v>
      </c>
      <c r="X500" s="38">
        <v>893</v>
      </c>
      <c r="Y500" s="38">
        <v>19479</v>
      </c>
      <c r="Z500" s="24"/>
      <c r="AA500" s="39"/>
    </row>
    <row r="501" spans="1:27" x14ac:dyDescent="0.25">
      <c r="A501" s="31">
        <v>485</v>
      </c>
      <c r="B501" s="32">
        <v>485258229</v>
      </c>
      <c r="C501" s="33" t="s">
        <v>281</v>
      </c>
      <c r="D501" s="31">
        <v>258</v>
      </c>
      <c r="E501" s="33" t="s">
        <v>97</v>
      </c>
      <c r="F501" s="31">
        <v>229</v>
      </c>
      <c r="G501" s="33" t="s">
        <v>113</v>
      </c>
      <c r="H501" s="34">
        <v>14</v>
      </c>
      <c r="I501" s="35">
        <v>11906</v>
      </c>
      <c r="J501" s="35">
        <v>1127</v>
      </c>
      <c r="K501" s="35">
        <v>0</v>
      </c>
      <c r="L501" s="35">
        <v>893</v>
      </c>
      <c r="M501" s="35">
        <v>13926</v>
      </c>
      <c r="N501" s="24"/>
      <c r="O501" s="34">
        <v>0</v>
      </c>
      <c r="P501" s="34">
        <v>0</v>
      </c>
      <c r="Q501" s="36">
        <v>0.09</v>
      </c>
      <c r="R501" s="36">
        <v>1.0982597706240303E-2</v>
      </c>
      <c r="S501" s="37">
        <f t="shared" si="7"/>
        <v>0</v>
      </c>
      <c r="T501" s="24"/>
      <c r="U501" s="38">
        <v>182462</v>
      </c>
      <c r="V501" s="38">
        <v>0</v>
      </c>
      <c r="W501" s="38">
        <v>0</v>
      </c>
      <c r="X501" s="38">
        <v>12502</v>
      </c>
      <c r="Y501" s="38">
        <v>194964</v>
      </c>
      <c r="Z501" s="24"/>
      <c r="AA501" s="39"/>
    </row>
    <row r="502" spans="1:27" x14ac:dyDescent="0.25">
      <c r="A502" s="31">
        <v>485</v>
      </c>
      <c r="B502" s="32">
        <v>485258248</v>
      </c>
      <c r="C502" s="33" t="s">
        <v>281</v>
      </c>
      <c r="D502" s="31">
        <v>258</v>
      </c>
      <c r="E502" s="33" t="s">
        <v>97</v>
      </c>
      <c r="F502" s="31">
        <v>248</v>
      </c>
      <c r="G502" s="33" t="s">
        <v>30</v>
      </c>
      <c r="H502" s="34">
        <v>2</v>
      </c>
      <c r="I502" s="35">
        <v>9269</v>
      </c>
      <c r="J502" s="35">
        <v>909</v>
      </c>
      <c r="K502" s="35">
        <v>0</v>
      </c>
      <c r="L502" s="35">
        <v>893</v>
      </c>
      <c r="M502" s="35">
        <v>11071</v>
      </c>
      <c r="N502" s="24"/>
      <c r="O502" s="34">
        <v>0</v>
      </c>
      <c r="P502" s="34">
        <v>0</v>
      </c>
      <c r="Q502" s="36">
        <v>0.09</v>
      </c>
      <c r="R502" s="36">
        <v>5.1746066067839235E-2</v>
      </c>
      <c r="S502" s="37">
        <f t="shared" si="7"/>
        <v>0</v>
      </c>
      <c r="T502" s="24"/>
      <c r="U502" s="38">
        <v>20356</v>
      </c>
      <c r="V502" s="38">
        <v>0</v>
      </c>
      <c r="W502" s="38">
        <v>0</v>
      </c>
      <c r="X502" s="38">
        <v>1786</v>
      </c>
      <c r="Y502" s="38">
        <v>22142</v>
      </c>
      <c r="Z502" s="24"/>
      <c r="AA502" s="39"/>
    </row>
    <row r="503" spans="1:27" x14ac:dyDescent="0.25">
      <c r="A503" s="31">
        <v>485</v>
      </c>
      <c r="B503" s="32">
        <v>485258258</v>
      </c>
      <c r="C503" s="33" t="s">
        <v>281</v>
      </c>
      <c r="D503" s="31">
        <v>258</v>
      </c>
      <c r="E503" s="33" t="s">
        <v>97</v>
      </c>
      <c r="F503" s="31">
        <v>258</v>
      </c>
      <c r="G503" s="33" t="s">
        <v>97</v>
      </c>
      <c r="H503" s="34">
        <v>436</v>
      </c>
      <c r="I503" s="35">
        <v>10803</v>
      </c>
      <c r="J503" s="35">
        <v>3445</v>
      </c>
      <c r="K503" s="35">
        <v>0</v>
      </c>
      <c r="L503" s="35">
        <v>893</v>
      </c>
      <c r="M503" s="35">
        <v>15141</v>
      </c>
      <c r="N503" s="24"/>
      <c r="O503" s="34">
        <v>0</v>
      </c>
      <c r="P503" s="34">
        <v>0</v>
      </c>
      <c r="Q503" s="36">
        <v>0.18</v>
      </c>
      <c r="R503" s="36">
        <v>9.5096472438970098E-2</v>
      </c>
      <c r="S503" s="37">
        <f t="shared" si="7"/>
        <v>0</v>
      </c>
      <c r="T503" s="24"/>
      <c r="U503" s="38">
        <v>6212128</v>
      </c>
      <c r="V503" s="38">
        <v>0</v>
      </c>
      <c r="W503" s="38">
        <v>0</v>
      </c>
      <c r="X503" s="38">
        <v>389348</v>
      </c>
      <c r="Y503" s="38">
        <v>6601476</v>
      </c>
      <c r="Z503" s="24"/>
      <c r="AA503" s="39"/>
    </row>
    <row r="504" spans="1:27" x14ac:dyDescent="0.25">
      <c r="A504" s="31">
        <v>485</v>
      </c>
      <c r="B504" s="32">
        <v>485258291</v>
      </c>
      <c r="C504" s="33" t="s">
        <v>281</v>
      </c>
      <c r="D504" s="31">
        <v>258</v>
      </c>
      <c r="E504" s="33" t="s">
        <v>97</v>
      </c>
      <c r="F504" s="31">
        <v>291</v>
      </c>
      <c r="G504" s="33" t="s">
        <v>118</v>
      </c>
      <c r="H504" s="34">
        <v>2</v>
      </c>
      <c r="I504" s="35">
        <v>10127</v>
      </c>
      <c r="J504" s="35">
        <v>6183</v>
      </c>
      <c r="K504" s="35">
        <v>0</v>
      </c>
      <c r="L504" s="35">
        <v>893</v>
      </c>
      <c r="M504" s="35">
        <v>17203</v>
      </c>
      <c r="N504" s="24"/>
      <c r="O504" s="34">
        <v>0</v>
      </c>
      <c r="P504" s="34">
        <v>0</v>
      </c>
      <c r="Q504" s="36">
        <v>0.09</v>
      </c>
      <c r="R504" s="36">
        <v>1.0998793137041689E-2</v>
      </c>
      <c r="S504" s="37">
        <f t="shared" si="7"/>
        <v>0</v>
      </c>
      <c r="T504" s="24"/>
      <c r="U504" s="38">
        <v>32620</v>
      </c>
      <c r="V504" s="38">
        <v>0</v>
      </c>
      <c r="W504" s="38">
        <v>0</v>
      </c>
      <c r="X504" s="38">
        <v>1786</v>
      </c>
      <c r="Y504" s="38">
        <v>34406</v>
      </c>
      <c r="Z504" s="24"/>
      <c r="AA504" s="39"/>
    </row>
    <row r="505" spans="1:27" x14ac:dyDescent="0.25">
      <c r="A505" s="31">
        <v>486</v>
      </c>
      <c r="B505" s="32">
        <v>486348151</v>
      </c>
      <c r="C505" s="33" t="s">
        <v>283</v>
      </c>
      <c r="D505" s="31">
        <v>348</v>
      </c>
      <c r="E505" s="33" t="s">
        <v>132</v>
      </c>
      <c r="F505" s="31">
        <v>151</v>
      </c>
      <c r="G505" s="33" t="s">
        <v>178</v>
      </c>
      <c r="H505" s="34">
        <v>2</v>
      </c>
      <c r="I505" s="35">
        <v>9738</v>
      </c>
      <c r="J505" s="35">
        <v>2083</v>
      </c>
      <c r="K505" s="35">
        <v>0</v>
      </c>
      <c r="L505" s="35">
        <v>893</v>
      </c>
      <c r="M505" s="35">
        <v>12714</v>
      </c>
      <c r="N505" s="24"/>
      <c r="O505" s="34">
        <v>0</v>
      </c>
      <c r="P505" s="34">
        <v>0</v>
      </c>
      <c r="Q505" s="36">
        <v>0.09</v>
      </c>
      <c r="R505" s="36">
        <v>6.9858611786138888E-3</v>
      </c>
      <c r="S505" s="37">
        <f t="shared" si="7"/>
        <v>0</v>
      </c>
      <c r="T505" s="24"/>
      <c r="U505" s="38">
        <v>23642</v>
      </c>
      <c r="V505" s="38">
        <v>0</v>
      </c>
      <c r="W505" s="38">
        <v>0</v>
      </c>
      <c r="X505" s="38">
        <v>1786</v>
      </c>
      <c r="Y505" s="38">
        <v>25428</v>
      </c>
      <c r="Z505" s="24"/>
      <c r="AA505" s="39"/>
    </row>
    <row r="506" spans="1:27" x14ac:dyDescent="0.25">
      <c r="A506" s="31">
        <v>486</v>
      </c>
      <c r="B506" s="32">
        <v>486348186</v>
      </c>
      <c r="C506" s="33" t="s">
        <v>283</v>
      </c>
      <c r="D506" s="31">
        <v>348</v>
      </c>
      <c r="E506" s="33" t="s">
        <v>132</v>
      </c>
      <c r="F506" s="31">
        <v>186</v>
      </c>
      <c r="G506" s="33" t="s">
        <v>180</v>
      </c>
      <c r="H506" s="34">
        <v>2</v>
      </c>
      <c r="I506" s="35">
        <v>14706</v>
      </c>
      <c r="J506" s="35">
        <v>6426</v>
      </c>
      <c r="K506" s="35">
        <v>0</v>
      </c>
      <c r="L506" s="35">
        <v>893</v>
      </c>
      <c r="M506" s="35">
        <v>22025</v>
      </c>
      <c r="N506" s="24"/>
      <c r="O506" s="34">
        <v>0</v>
      </c>
      <c r="P506" s="34">
        <v>0</v>
      </c>
      <c r="Q506" s="36">
        <v>0.09</v>
      </c>
      <c r="R506" s="36">
        <v>3.7572387443924413E-3</v>
      </c>
      <c r="S506" s="37">
        <f t="shared" si="7"/>
        <v>0</v>
      </c>
      <c r="T506" s="24"/>
      <c r="U506" s="38">
        <v>42264</v>
      </c>
      <c r="V506" s="38">
        <v>0</v>
      </c>
      <c r="W506" s="38">
        <v>0</v>
      </c>
      <c r="X506" s="38">
        <v>1786</v>
      </c>
      <c r="Y506" s="38">
        <v>44050</v>
      </c>
      <c r="Z506" s="24"/>
      <c r="AA506" s="39"/>
    </row>
    <row r="507" spans="1:27" x14ac:dyDescent="0.25">
      <c r="A507" s="31">
        <v>486</v>
      </c>
      <c r="B507" s="32">
        <v>486348214</v>
      </c>
      <c r="C507" s="33" t="s">
        <v>283</v>
      </c>
      <c r="D507" s="31">
        <v>348</v>
      </c>
      <c r="E507" s="33" t="s">
        <v>132</v>
      </c>
      <c r="F507" s="31">
        <v>214</v>
      </c>
      <c r="G507" s="33" t="s">
        <v>203</v>
      </c>
      <c r="H507" s="34">
        <v>1</v>
      </c>
      <c r="I507" s="35">
        <v>8749</v>
      </c>
      <c r="J507" s="35">
        <v>1609</v>
      </c>
      <c r="K507" s="35">
        <v>0</v>
      </c>
      <c r="L507" s="35">
        <v>893</v>
      </c>
      <c r="M507" s="35">
        <v>11251</v>
      </c>
      <c r="N507" s="24"/>
      <c r="O507" s="34">
        <v>0</v>
      </c>
      <c r="P507" s="34">
        <v>0</v>
      </c>
      <c r="Q507" s="36">
        <v>0.09</v>
      </c>
      <c r="R507" s="36">
        <v>1.5904906687692496E-3</v>
      </c>
      <c r="S507" s="37">
        <f t="shared" si="7"/>
        <v>0</v>
      </c>
      <c r="T507" s="24"/>
      <c r="U507" s="38">
        <v>10358</v>
      </c>
      <c r="V507" s="38">
        <v>0</v>
      </c>
      <c r="W507" s="38">
        <v>0</v>
      </c>
      <c r="X507" s="38">
        <v>893</v>
      </c>
      <c r="Y507" s="38">
        <v>11251</v>
      </c>
      <c r="Z507" s="24"/>
      <c r="AA507" s="39"/>
    </row>
    <row r="508" spans="1:27" x14ac:dyDescent="0.25">
      <c r="A508" s="31">
        <v>486</v>
      </c>
      <c r="B508" s="32">
        <v>486348316</v>
      </c>
      <c r="C508" s="33" t="s">
        <v>283</v>
      </c>
      <c r="D508" s="31">
        <v>348</v>
      </c>
      <c r="E508" s="33" t="s">
        <v>132</v>
      </c>
      <c r="F508" s="31">
        <v>316</v>
      </c>
      <c r="G508" s="33" t="s">
        <v>182</v>
      </c>
      <c r="H508" s="34">
        <v>3</v>
      </c>
      <c r="I508" s="35">
        <v>8704</v>
      </c>
      <c r="J508" s="35">
        <v>1191</v>
      </c>
      <c r="K508" s="35">
        <v>0</v>
      </c>
      <c r="L508" s="35">
        <v>893</v>
      </c>
      <c r="M508" s="35">
        <v>10788</v>
      </c>
      <c r="N508" s="24"/>
      <c r="O508" s="34">
        <v>0</v>
      </c>
      <c r="P508" s="34">
        <v>0</v>
      </c>
      <c r="Q508" s="36">
        <v>0.18</v>
      </c>
      <c r="R508" s="36">
        <v>7.7260854890719797E-3</v>
      </c>
      <c r="S508" s="37">
        <f t="shared" si="7"/>
        <v>0</v>
      </c>
      <c r="T508" s="24"/>
      <c r="U508" s="38">
        <v>29685</v>
      </c>
      <c r="V508" s="38">
        <v>0</v>
      </c>
      <c r="W508" s="38">
        <v>0</v>
      </c>
      <c r="X508" s="38">
        <v>2679</v>
      </c>
      <c r="Y508" s="38">
        <v>32364</v>
      </c>
      <c r="Z508" s="24"/>
      <c r="AA508" s="39"/>
    </row>
    <row r="509" spans="1:27" x14ac:dyDescent="0.25">
      <c r="A509" s="31">
        <v>486</v>
      </c>
      <c r="B509" s="32">
        <v>486348348</v>
      </c>
      <c r="C509" s="33" t="s">
        <v>283</v>
      </c>
      <c r="D509" s="31">
        <v>348</v>
      </c>
      <c r="E509" s="33" t="s">
        <v>132</v>
      </c>
      <c r="F509" s="31">
        <v>348</v>
      </c>
      <c r="G509" s="33" t="s">
        <v>132</v>
      </c>
      <c r="H509" s="34">
        <v>649</v>
      </c>
      <c r="I509" s="35">
        <v>11950</v>
      </c>
      <c r="J509" s="35">
        <v>96</v>
      </c>
      <c r="K509" s="35">
        <v>0</v>
      </c>
      <c r="L509" s="35">
        <v>893</v>
      </c>
      <c r="M509" s="35">
        <v>12939</v>
      </c>
      <c r="N509" s="24"/>
      <c r="O509" s="34">
        <v>0</v>
      </c>
      <c r="P509" s="34">
        <v>0</v>
      </c>
      <c r="Q509" s="36">
        <v>0.09</v>
      </c>
      <c r="R509" s="36">
        <v>6.566826196699932E-2</v>
      </c>
      <c r="S509" s="37">
        <f t="shared" si="7"/>
        <v>0</v>
      </c>
      <c r="T509" s="24"/>
      <c r="U509" s="38">
        <v>7817854</v>
      </c>
      <c r="V509" s="38">
        <v>0</v>
      </c>
      <c r="W509" s="38">
        <v>0</v>
      </c>
      <c r="X509" s="38">
        <v>579557</v>
      </c>
      <c r="Y509" s="38">
        <v>8397411</v>
      </c>
      <c r="Z509" s="24"/>
      <c r="AA509" s="39"/>
    </row>
    <row r="510" spans="1:27" x14ac:dyDescent="0.25">
      <c r="A510" s="31">
        <v>486</v>
      </c>
      <c r="B510" s="32">
        <v>486348767</v>
      </c>
      <c r="C510" s="33" t="s">
        <v>283</v>
      </c>
      <c r="D510" s="31">
        <v>348</v>
      </c>
      <c r="E510" s="33" t="s">
        <v>132</v>
      </c>
      <c r="F510" s="31">
        <v>767</v>
      </c>
      <c r="G510" s="33" t="s">
        <v>184</v>
      </c>
      <c r="H510" s="34">
        <v>4</v>
      </c>
      <c r="I510" s="35">
        <v>12503</v>
      </c>
      <c r="J510" s="35">
        <v>2864</v>
      </c>
      <c r="K510" s="35">
        <v>0</v>
      </c>
      <c r="L510" s="35">
        <v>893</v>
      </c>
      <c r="M510" s="35">
        <v>16260</v>
      </c>
      <c r="N510" s="24"/>
      <c r="O510" s="34">
        <v>0</v>
      </c>
      <c r="P510" s="34">
        <v>0</v>
      </c>
      <c r="Q510" s="36">
        <v>0.09</v>
      </c>
      <c r="R510" s="36">
        <v>2.5147160239996639E-2</v>
      </c>
      <c r="S510" s="37">
        <f t="shared" si="7"/>
        <v>0</v>
      </c>
      <c r="T510" s="24"/>
      <c r="U510" s="38">
        <v>61468</v>
      </c>
      <c r="V510" s="38">
        <v>0</v>
      </c>
      <c r="W510" s="38">
        <v>0</v>
      </c>
      <c r="X510" s="38">
        <v>3572</v>
      </c>
      <c r="Y510" s="38">
        <v>65040</v>
      </c>
      <c r="Z510" s="24"/>
      <c r="AA510" s="39"/>
    </row>
    <row r="511" spans="1:27" x14ac:dyDescent="0.25">
      <c r="A511" s="31">
        <v>487</v>
      </c>
      <c r="B511" s="32">
        <v>487049010</v>
      </c>
      <c r="C511" s="33" t="s">
        <v>284</v>
      </c>
      <c r="D511" s="31">
        <v>49</v>
      </c>
      <c r="E511" s="33" t="s">
        <v>96</v>
      </c>
      <c r="F511" s="31">
        <v>10</v>
      </c>
      <c r="G511" s="33" t="s">
        <v>99</v>
      </c>
      <c r="H511" s="34">
        <v>1</v>
      </c>
      <c r="I511" s="35">
        <v>15250</v>
      </c>
      <c r="J511" s="35">
        <v>4691</v>
      </c>
      <c r="K511" s="35">
        <v>0</v>
      </c>
      <c r="L511" s="35">
        <v>893</v>
      </c>
      <c r="M511" s="35">
        <v>20834</v>
      </c>
      <c r="N511" s="24"/>
      <c r="O511" s="34">
        <v>0</v>
      </c>
      <c r="P511" s="34">
        <v>0</v>
      </c>
      <c r="Q511" s="36">
        <v>0.09</v>
      </c>
      <c r="R511" s="36">
        <v>2.4627758017934176E-3</v>
      </c>
      <c r="S511" s="37">
        <f t="shared" si="7"/>
        <v>0</v>
      </c>
      <c r="T511" s="24"/>
      <c r="U511" s="38">
        <v>19941</v>
      </c>
      <c r="V511" s="38">
        <v>0</v>
      </c>
      <c r="W511" s="38">
        <v>0</v>
      </c>
      <c r="X511" s="38">
        <v>893</v>
      </c>
      <c r="Y511" s="38">
        <v>20834</v>
      </c>
      <c r="Z511" s="24"/>
      <c r="AA511" s="39"/>
    </row>
    <row r="512" spans="1:27" x14ac:dyDescent="0.25">
      <c r="A512" s="31">
        <v>487</v>
      </c>
      <c r="B512" s="32">
        <v>487049031</v>
      </c>
      <c r="C512" s="33" t="s">
        <v>284</v>
      </c>
      <c r="D512" s="31">
        <v>49</v>
      </c>
      <c r="E512" s="33" t="s">
        <v>96</v>
      </c>
      <c r="F512" s="31">
        <v>31</v>
      </c>
      <c r="G512" s="33" t="s">
        <v>101</v>
      </c>
      <c r="H512" s="34">
        <v>6</v>
      </c>
      <c r="I512" s="35">
        <v>11019</v>
      </c>
      <c r="J512" s="35">
        <v>5112</v>
      </c>
      <c r="K512" s="35">
        <v>0</v>
      </c>
      <c r="L512" s="35">
        <v>893</v>
      </c>
      <c r="M512" s="35">
        <v>17024</v>
      </c>
      <c r="N512" s="24"/>
      <c r="O512" s="34">
        <v>0</v>
      </c>
      <c r="P512" s="34">
        <v>0</v>
      </c>
      <c r="Q512" s="36">
        <v>0.09</v>
      </c>
      <c r="R512" s="36">
        <v>2.7965192099759735E-2</v>
      </c>
      <c r="S512" s="37">
        <f t="shared" si="7"/>
        <v>0</v>
      </c>
      <c r="T512" s="24"/>
      <c r="U512" s="38">
        <v>96786</v>
      </c>
      <c r="V512" s="38">
        <v>0</v>
      </c>
      <c r="W512" s="38">
        <v>0</v>
      </c>
      <c r="X512" s="38">
        <v>5358</v>
      </c>
      <c r="Y512" s="38">
        <v>102144</v>
      </c>
      <c r="Z512" s="24"/>
      <c r="AA512" s="39"/>
    </row>
    <row r="513" spans="1:27" x14ac:dyDescent="0.25">
      <c r="A513" s="31">
        <v>487</v>
      </c>
      <c r="B513" s="32">
        <v>487049035</v>
      </c>
      <c r="C513" s="33" t="s">
        <v>284</v>
      </c>
      <c r="D513" s="31">
        <v>49</v>
      </c>
      <c r="E513" s="33" t="s">
        <v>96</v>
      </c>
      <c r="F513" s="31">
        <v>35</v>
      </c>
      <c r="G513" s="33" t="s">
        <v>22</v>
      </c>
      <c r="H513" s="34">
        <v>38</v>
      </c>
      <c r="I513" s="35">
        <v>12738</v>
      </c>
      <c r="J513" s="35">
        <v>4472</v>
      </c>
      <c r="K513" s="35">
        <v>0</v>
      </c>
      <c r="L513" s="35">
        <v>893</v>
      </c>
      <c r="M513" s="35">
        <v>18103</v>
      </c>
      <c r="N513" s="24"/>
      <c r="O513" s="34">
        <v>0</v>
      </c>
      <c r="P513" s="34">
        <v>0</v>
      </c>
      <c r="Q513" s="36">
        <v>0.18</v>
      </c>
      <c r="R513" s="36">
        <v>0.1582084907439498</v>
      </c>
      <c r="S513" s="37">
        <f t="shared" si="7"/>
        <v>0</v>
      </c>
      <c r="T513" s="24"/>
      <c r="U513" s="38">
        <v>653980</v>
      </c>
      <c r="V513" s="38">
        <v>0</v>
      </c>
      <c r="W513" s="38">
        <v>0</v>
      </c>
      <c r="X513" s="38">
        <v>33934</v>
      </c>
      <c r="Y513" s="38">
        <v>687914</v>
      </c>
      <c r="Z513" s="24"/>
      <c r="AA513" s="39"/>
    </row>
    <row r="514" spans="1:27" x14ac:dyDescent="0.25">
      <c r="A514" s="31">
        <v>487</v>
      </c>
      <c r="B514" s="32">
        <v>487049044</v>
      </c>
      <c r="C514" s="33" t="s">
        <v>284</v>
      </c>
      <c r="D514" s="31">
        <v>49</v>
      </c>
      <c r="E514" s="33" t="s">
        <v>96</v>
      </c>
      <c r="F514" s="31">
        <v>44</v>
      </c>
      <c r="G514" s="33" t="s">
        <v>35</v>
      </c>
      <c r="H514" s="34">
        <v>3</v>
      </c>
      <c r="I514" s="35">
        <v>9991</v>
      </c>
      <c r="J514" s="35">
        <v>233</v>
      </c>
      <c r="K514" s="35">
        <v>0</v>
      </c>
      <c r="L514" s="35">
        <v>893</v>
      </c>
      <c r="M514" s="35">
        <v>11117</v>
      </c>
      <c r="N514" s="24"/>
      <c r="O514" s="34">
        <v>0</v>
      </c>
      <c r="P514" s="34">
        <v>0</v>
      </c>
      <c r="Q514" s="36">
        <v>0.09</v>
      </c>
      <c r="R514" s="36">
        <v>5.5522851392677805E-2</v>
      </c>
      <c r="S514" s="37">
        <f t="shared" si="7"/>
        <v>0</v>
      </c>
      <c r="T514" s="24"/>
      <c r="U514" s="38">
        <v>30672</v>
      </c>
      <c r="V514" s="38">
        <v>0</v>
      </c>
      <c r="W514" s="38">
        <v>0</v>
      </c>
      <c r="X514" s="38">
        <v>2679</v>
      </c>
      <c r="Y514" s="38">
        <v>33351</v>
      </c>
      <c r="Z514" s="24"/>
      <c r="AA514" s="39"/>
    </row>
    <row r="515" spans="1:27" x14ac:dyDescent="0.25">
      <c r="A515" s="31">
        <v>487</v>
      </c>
      <c r="B515" s="32">
        <v>487049046</v>
      </c>
      <c r="C515" s="33" t="s">
        <v>284</v>
      </c>
      <c r="D515" s="31">
        <v>49</v>
      </c>
      <c r="E515" s="33" t="s">
        <v>96</v>
      </c>
      <c r="F515" s="31">
        <v>46</v>
      </c>
      <c r="G515" s="33" t="s">
        <v>36</v>
      </c>
      <c r="H515" s="34">
        <v>1</v>
      </c>
      <c r="I515" s="35">
        <v>13387</v>
      </c>
      <c r="J515" s="35">
        <v>10173</v>
      </c>
      <c r="K515" s="35">
        <v>0</v>
      </c>
      <c r="L515" s="35">
        <v>893</v>
      </c>
      <c r="M515" s="35">
        <v>24453</v>
      </c>
      <c r="N515" s="24"/>
      <c r="O515" s="34">
        <v>0</v>
      </c>
      <c r="P515" s="34">
        <v>0</v>
      </c>
      <c r="Q515" s="36">
        <v>0.09</v>
      </c>
      <c r="R515" s="36">
        <v>4.748363956946381E-4</v>
      </c>
      <c r="S515" s="37">
        <f t="shared" si="7"/>
        <v>0</v>
      </c>
      <c r="T515" s="24"/>
      <c r="U515" s="38">
        <v>23560</v>
      </c>
      <c r="V515" s="38">
        <v>0</v>
      </c>
      <c r="W515" s="38">
        <v>0</v>
      </c>
      <c r="X515" s="38">
        <v>893</v>
      </c>
      <c r="Y515" s="38">
        <v>24453</v>
      </c>
      <c r="Z515" s="24"/>
      <c r="AA515" s="39"/>
    </row>
    <row r="516" spans="1:27" x14ac:dyDescent="0.25">
      <c r="A516" s="31">
        <v>487</v>
      </c>
      <c r="B516" s="32">
        <v>487049049</v>
      </c>
      <c r="C516" s="33" t="s">
        <v>284</v>
      </c>
      <c r="D516" s="31">
        <v>49</v>
      </c>
      <c r="E516" s="33" t="s">
        <v>96</v>
      </c>
      <c r="F516" s="31">
        <v>49</v>
      </c>
      <c r="G516" s="33" t="s">
        <v>96</v>
      </c>
      <c r="H516" s="34">
        <v>70</v>
      </c>
      <c r="I516" s="35">
        <v>12587</v>
      </c>
      <c r="J516" s="35">
        <v>15929</v>
      </c>
      <c r="K516" s="35">
        <v>0</v>
      </c>
      <c r="L516" s="35">
        <v>893</v>
      </c>
      <c r="M516" s="35">
        <v>29409</v>
      </c>
      <c r="N516" s="24"/>
      <c r="O516" s="34">
        <v>0</v>
      </c>
      <c r="P516" s="34">
        <v>0</v>
      </c>
      <c r="Q516" s="36">
        <v>0.09</v>
      </c>
      <c r="R516" s="36">
        <v>7.9998241629540945E-2</v>
      </c>
      <c r="S516" s="37">
        <f t="shared" si="7"/>
        <v>0</v>
      </c>
      <c r="T516" s="24"/>
      <c r="U516" s="38">
        <v>1996120</v>
      </c>
      <c r="V516" s="38">
        <v>0</v>
      </c>
      <c r="W516" s="38">
        <v>0</v>
      </c>
      <c r="X516" s="38">
        <v>62510</v>
      </c>
      <c r="Y516" s="38">
        <v>2058630</v>
      </c>
      <c r="Z516" s="24"/>
      <c r="AA516" s="39"/>
    </row>
    <row r="517" spans="1:27" x14ac:dyDescent="0.25">
      <c r="A517" s="31">
        <v>487</v>
      </c>
      <c r="B517" s="32">
        <v>487049057</v>
      </c>
      <c r="C517" s="33" t="s">
        <v>284</v>
      </c>
      <c r="D517" s="31">
        <v>49</v>
      </c>
      <c r="E517" s="33" t="s">
        <v>96</v>
      </c>
      <c r="F517" s="31">
        <v>57</v>
      </c>
      <c r="G517" s="33" t="s">
        <v>23</v>
      </c>
      <c r="H517" s="34">
        <v>12</v>
      </c>
      <c r="I517" s="35">
        <v>10540</v>
      </c>
      <c r="J517" s="35">
        <v>535</v>
      </c>
      <c r="K517" s="35">
        <v>0</v>
      </c>
      <c r="L517" s="35">
        <v>893</v>
      </c>
      <c r="M517" s="35">
        <v>11968</v>
      </c>
      <c r="N517" s="24"/>
      <c r="O517" s="34">
        <v>0</v>
      </c>
      <c r="P517" s="34">
        <v>0</v>
      </c>
      <c r="Q517" s="36">
        <v>0.18</v>
      </c>
      <c r="R517" s="36">
        <v>0.14219879555979525</v>
      </c>
      <c r="S517" s="37">
        <f t="shared" si="7"/>
        <v>0</v>
      </c>
      <c r="T517" s="24"/>
      <c r="U517" s="38">
        <v>132900</v>
      </c>
      <c r="V517" s="38">
        <v>0</v>
      </c>
      <c r="W517" s="38">
        <v>0</v>
      </c>
      <c r="X517" s="38">
        <v>10716</v>
      </c>
      <c r="Y517" s="38">
        <v>143616</v>
      </c>
      <c r="Z517" s="24"/>
      <c r="AA517" s="39"/>
    </row>
    <row r="518" spans="1:27" x14ac:dyDescent="0.25">
      <c r="A518" s="31">
        <v>487</v>
      </c>
      <c r="B518" s="32">
        <v>487049093</v>
      </c>
      <c r="C518" s="33" t="s">
        <v>284</v>
      </c>
      <c r="D518" s="31">
        <v>49</v>
      </c>
      <c r="E518" s="33" t="s">
        <v>96</v>
      </c>
      <c r="F518" s="31">
        <v>93</v>
      </c>
      <c r="G518" s="33" t="s">
        <v>25</v>
      </c>
      <c r="H518" s="34">
        <v>67</v>
      </c>
      <c r="I518" s="35">
        <v>12052</v>
      </c>
      <c r="J518" s="35">
        <v>342</v>
      </c>
      <c r="K518" s="35">
        <v>0</v>
      </c>
      <c r="L518" s="35">
        <v>893</v>
      </c>
      <c r="M518" s="35">
        <v>13287</v>
      </c>
      <c r="N518" s="24"/>
      <c r="O518" s="34">
        <v>0</v>
      </c>
      <c r="P518" s="34">
        <v>0</v>
      </c>
      <c r="Q518" s="36">
        <v>0.09</v>
      </c>
      <c r="R518" s="36">
        <v>9.4782905982044599E-2</v>
      </c>
      <c r="S518" s="37">
        <f t="shared" si="7"/>
        <v>-625.42223333699599</v>
      </c>
      <c r="T518" s="24"/>
      <c r="U518" s="38">
        <v>830398</v>
      </c>
      <c r="V518" s="38">
        <v>0</v>
      </c>
      <c r="W518" s="38">
        <v>-41903.28963357873</v>
      </c>
      <c r="X518" s="38">
        <v>59831</v>
      </c>
      <c r="Y518" s="38">
        <v>848325.71036642126</v>
      </c>
      <c r="Z518" s="24"/>
      <c r="AA518" s="39"/>
    </row>
    <row r="519" spans="1:27" x14ac:dyDescent="0.25">
      <c r="A519" s="31">
        <v>487</v>
      </c>
      <c r="B519" s="32">
        <v>487049128</v>
      </c>
      <c r="C519" s="33" t="s">
        <v>284</v>
      </c>
      <c r="D519" s="31">
        <v>49</v>
      </c>
      <c r="E519" s="33" t="s">
        <v>96</v>
      </c>
      <c r="F519" s="31">
        <v>128</v>
      </c>
      <c r="G519" s="33" t="s">
        <v>110</v>
      </c>
      <c r="H519" s="34">
        <v>1</v>
      </c>
      <c r="I519" s="35">
        <v>9060</v>
      </c>
      <c r="J519" s="35">
        <v>461</v>
      </c>
      <c r="K519" s="35">
        <v>0</v>
      </c>
      <c r="L519" s="35">
        <v>893</v>
      </c>
      <c r="M519" s="35">
        <v>10414</v>
      </c>
      <c r="N519" s="24"/>
      <c r="O519" s="34">
        <v>0</v>
      </c>
      <c r="P519" s="34">
        <v>0</v>
      </c>
      <c r="Q519" s="36">
        <v>0.18</v>
      </c>
      <c r="R519" s="36">
        <v>3.5818450421119509E-2</v>
      </c>
      <c r="S519" s="37">
        <f t="shared" si="7"/>
        <v>0</v>
      </c>
      <c r="T519" s="24"/>
      <c r="U519" s="38">
        <v>9521</v>
      </c>
      <c r="V519" s="38">
        <v>0</v>
      </c>
      <c r="W519" s="38">
        <v>0</v>
      </c>
      <c r="X519" s="38">
        <v>893</v>
      </c>
      <c r="Y519" s="38">
        <v>10414</v>
      </c>
      <c r="Z519" s="24"/>
      <c r="AA519" s="39"/>
    </row>
    <row r="520" spans="1:27" x14ac:dyDescent="0.25">
      <c r="A520" s="31">
        <v>487</v>
      </c>
      <c r="B520" s="32">
        <v>487049149</v>
      </c>
      <c r="C520" s="33" t="s">
        <v>284</v>
      </c>
      <c r="D520" s="31">
        <v>49</v>
      </c>
      <c r="E520" s="33" t="s">
        <v>96</v>
      </c>
      <c r="F520" s="31">
        <v>149</v>
      </c>
      <c r="G520" s="33" t="s">
        <v>103</v>
      </c>
      <c r="H520" s="34">
        <v>2</v>
      </c>
      <c r="I520" s="35">
        <v>9991</v>
      </c>
      <c r="J520" s="35">
        <v>13</v>
      </c>
      <c r="K520" s="35">
        <v>0</v>
      </c>
      <c r="L520" s="35">
        <v>893</v>
      </c>
      <c r="M520" s="35">
        <v>10897</v>
      </c>
      <c r="N520" s="24"/>
      <c r="O520" s="34">
        <v>0</v>
      </c>
      <c r="P520" s="34">
        <v>0</v>
      </c>
      <c r="Q520" s="36">
        <v>0.16</v>
      </c>
      <c r="R520" s="36">
        <v>0.11951738551252943</v>
      </c>
      <c r="S520" s="37">
        <f t="shared" si="7"/>
        <v>0</v>
      </c>
      <c r="T520" s="24"/>
      <c r="U520" s="38">
        <v>20008</v>
      </c>
      <c r="V520" s="38">
        <v>0</v>
      </c>
      <c r="W520" s="38">
        <v>0</v>
      </c>
      <c r="X520" s="38">
        <v>1786</v>
      </c>
      <c r="Y520" s="38">
        <v>21794</v>
      </c>
      <c r="Z520" s="24"/>
      <c r="AA520" s="39"/>
    </row>
    <row r="521" spans="1:27" x14ac:dyDescent="0.25">
      <c r="A521" s="31">
        <v>487</v>
      </c>
      <c r="B521" s="32">
        <v>487049153</v>
      </c>
      <c r="C521" s="33" t="s">
        <v>284</v>
      </c>
      <c r="D521" s="31">
        <v>49</v>
      </c>
      <c r="E521" s="33" t="s">
        <v>96</v>
      </c>
      <c r="F521" s="31">
        <v>153</v>
      </c>
      <c r="G521" s="33" t="s">
        <v>124</v>
      </c>
      <c r="H521" s="34">
        <v>1</v>
      </c>
      <c r="I521" s="35">
        <v>9991</v>
      </c>
      <c r="J521" s="35">
        <v>528</v>
      </c>
      <c r="K521" s="35">
        <v>0</v>
      </c>
      <c r="L521" s="35">
        <v>893</v>
      </c>
      <c r="M521" s="35">
        <v>11412</v>
      </c>
      <c r="N521" s="24"/>
      <c r="O521" s="34">
        <v>0</v>
      </c>
      <c r="P521" s="34">
        <v>0</v>
      </c>
      <c r="Q521" s="36">
        <v>0.09</v>
      </c>
      <c r="R521" s="36">
        <v>1.4259551848993513E-2</v>
      </c>
      <c r="S521" s="37">
        <f t="shared" si="7"/>
        <v>0</v>
      </c>
      <c r="T521" s="24"/>
      <c r="U521" s="38">
        <v>10519</v>
      </c>
      <c r="V521" s="38">
        <v>0</v>
      </c>
      <c r="W521" s="38">
        <v>0</v>
      </c>
      <c r="X521" s="38">
        <v>893</v>
      </c>
      <c r="Y521" s="38">
        <v>11412</v>
      </c>
      <c r="Z521" s="24"/>
      <c r="AA521" s="39"/>
    </row>
    <row r="522" spans="1:27" x14ac:dyDescent="0.25">
      <c r="A522" s="31">
        <v>487</v>
      </c>
      <c r="B522" s="32">
        <v>487049163</v>
      </c>
      <c r="C522" s="33" t="s">
        <v>284</v>
      </c>
      <c r="D522" s="31">
        <v>49</v>
      </c>
      <c r="E522" s="33" t="s">
        <v>96</v>
      </c>
      <c r="F522" s="31">
        <v>163</v>
      </c>
      <c r="G522" s="33" t="s">
        <v>27</v>
      </c>
      <c r="H522" s="34">
        <v>13</v>
      </c>
      <c r="I522" s="35">
        <v>12696</v>
      </c>
      <c r="J522" s="35">
        <v>248</v>
      </c>
      <c r="K522" s="35">
        <v>0</v>
      </c>
      <c r="L522" s="35">
        <v>893</v>
      </c>
      <c r="M522" s="35">
        <v>13837</v>
      </c>
      <c r="N522" s="24"/>
      <c r="O522" s="34">
        <v>0</v>
      </c>
      <c r="P522" s="34">
        <v>0</v>
      </c>
      <c r="Q522" s="36">
        <v>0.18</v>
      </c>
      <c r="R522" s="36">
        <v>9.4739434063754208E-2</v>
      </c>
      <c r="S522" s="37">
        <f t="shared" si="7"/>
        <v>0</v>
      </c>
      <c r="T522" s="24"/>
      <c r="U522" s="38">
        <v>168272</v>
      </c>
      <c r="V522" s="38">
        <v>0</v>
      </c>
      <c r="W522" s="38">
        <v>0</v>
      </c>
      <c r="X522" s="38">
        <v>11609</v>
      </c>
      <c r="Y522" s="38">
        <v>179881</v>
      </c>
      <c r="Z522" s="24"/>
      <c r="AA522" s="39"/>
    </row>
    <row r="523" spans="1:27" x14ac:dyDescent="0.25">
      <c r="A523" s="31">
        <v>487</v>
      </c>
      <c r="B523" s="32">
        <v>487049165</v>
      </c>
      <c r="C523" s="33" t="s">
        <v>284</v>
      </c>
      <c r="D523" s="31">
        <v>49</v>
      </c>
      <c r="E523" s="33" t="s">
        <v>96</v>
      </c>
      <c r="F523" s="31">
        <v>165</v>
      </c>
      <c r="G523" s="33" t="s">
        <v>28</v>
      </c>
      <c r="H523" s="34">
        <v>54</v>
      </c>
      <c r="I523" s="35">
        <v>11810</v>
      </c>
      <c r="J523" s="35">
        <v>642</v>
      </c>
      <c r="K523" s="35">
        <v>0</v>
      </c>
      <c r="L523" s="35">
        <v>893</v>
      </c>
      <c r="M523" s="35">
        <v>13345</v>
      </c>
      <c r="N523" s="24"/>
      <c r="O523" s="34">
        <v>0</v>
      </c>
      <c r="P523" s="34">
        <v>0</v>
      </c>
      <c r="Q523" s="36">
        <v>0.14000000000000001</v>
      </c>
      <c r="R523" s="36">
        <v>0.10702896319247782</v>
      </c>
      <c r="S523" s="37">
        <f t="shared" ref="S523:S586" si="8">IFERROR(W523/(H523-O523),0)</f>
        <v>0</v>
      </c>
      <c r="T523" s="24"/>
      <c r="U523" s="38">
        <v>672408</v>
      </c>
      <c r="V523" s="38">
        <v>0</v>
      </c>
      <c r="W523" s="38">
        <v>0</v>
      </c>
      <c r="X523" s="38">
        <v>48222</v>
      </c>
      <c r="Y523" s="38">
        <v>720630</v>
      </c>
      <c r="Z523" s="24"/>
      <c r="AA523" s="39"/>
    </row>
    <row r="524" spans="1:27" x14ac:dyDescent="0.25">
      <c r="A524" s="31">
        <v>487</v>
      </c>
      <c r="B524" s="32">
        <v>487049176</v>
      </c>
      <c r="C524" s="33" t="s">
        <v>284</v>
      </c>
      <c r="D524" s="31">
        <v>49</v>
      </c>
      <c r="E524" s="33" t="s">
        <v>96</v>
      </c>
      <c r="F524" s="31">
        <v>176</v>
      </c>
      <c r="G524" s="33" t="s">
        <v>29</v>
      </c>
      <c r="H524" s="34">
        <v>52</v>
      </c>
      <c r="I524" s="35">
        <v>11938</v>
      </c>
      <c r="J524" s="35">
        <v>3943</v>
      </c>
      <c r="K524" s="35">
        <v>0</v>
      </c>
      <c r="L524" s="35">
        <v>893</v>
      </c>
      <c r="M524" s="35">
        <v>16774</v>
      </c>
      <c r="N524" s="24"/>
      <c r="O524" s="34">
        <v>0</v>
      </c>
      <c r="P524" s="34">
        <v>0</v>
      </c>
      <c r="Q524" s="36">
        <v>0.09</v>
      </c>
      <c r="R524" s="36">
        <v>6.9986063153058664E-2</v>
      </c>
      <c r="S524" s="37">
        <f t="shared" si="8"/>
        <v>0</v>
      </c>
      <c r="T524" s="24"/>
      <c r="U524" s="38">
        <v>825812</v>
      </c>
      <c r="V524" s="38">
        <v>0</v>
      </c>
      <c r="W524" s="38">
        <v>0</v>
      </c>
      <c r="X524" s="38">
        <v>46436</v>
      </c>
      <c r="Y524" s="38">
        <v>872248</v>
      </c>
      <c r="Z524" s="24"/>
      <c r="AA524" s="39"/>
    </row>
    <row r="525" spans="1:27" x14ac:dyDescent="0.25">
      <c r="A525" s="31">
        <v>487</v>
      </c>
      <c r="B525" s="32">
        <v>487049211</v>
      </c>
      <c r="C525" s="33" t="s">
        <v>284</v>
      </c>
      <c r="D525" s="31">
        <v>49</v>
      </c>
      <c r="E525" s="33" t="s">
        <v>96</v>
      </c>
      <c r="F525" s="31">
        <v>211</v>
      </c>
      <c r="G525" s="33" t="s">
        <v>80</v>
      </c>
      <c r="H525" s="34">
        <v>1</v>
      </c>
      <c r="I525" s="35">
        <v>10922</v>
      </c>
      <c r="J525" s="35">
        <v>1959</v>
      </c>
      <c r="K525" s="35">
        <v>0</v>
      </c>
      <c r="L525" s="35">
        <v>893</v>
      </c>
      <c r="M525" s="35">
        <v>13774</v>
      </c>
      <c r="N525" s="24"/>
      <c r="O525" s="34">
        <v>0</v>
      </c>
      <c r="P525" s="34">
        <v>0</v>
      </c>
      <c r="Q525" s="36">
        <v>0.09</v>
      </c>
      <c r="R525" s="36">
        <v>1.7356945956786835E-3</v>
      </c>
      <c r="S525" s="37">
        <f t="shared" si="8"/>
        <v>0</v>
      </c>
      <c r="T525" s="24"/>
      <c r="U525" s="38">
        <v>12881</v>
      </c>
      <c r="V525" s="38">
        <v>0</v>
      </c>
      <c r="W525" s="38">
        <v>0</v>
      </c>
      <c r="X525" s="38">
        <v>893</v>
      </c>
      <c r="Y525" s="38">
        <v>13774</v>
      </c>
      <c r="Z525" s="24"/>
      <c r="AA525" s="39"/>
    </row>
    <row r="526" spans="1:27" x14ac:dyDescent="0.25">
      <c r="A526" s="31">
        <v>487</v>
      </c>
      <c r="B526" s="32">
        <v>487049243</v>
      </c>
      <c r="C526" s="33" t="s">
        <v>284</v>
      </c>
      <c r="D526" s="31">
        <v>49</v>
      </c>
      <c r="E526" s="33" t="s">
        <v>96</v>
      </c>
      <c r="F526" s="31">
        <v>243</v>
      </c>
      <c r="G526" s="33" t="s">
        <v>74</v>
      </c>
      <c r="H526" s="34">
        <v>1</v>
      </c>
      <c r="I526" s="35">
        <v>15250</v>
      </c>
      <c r="J526" s="35">
        <v>3599</v>
      </c>
      <c r="K526" s="35">
        <v>0</v>
      </c>
      <c r="L526" s="35">
        <v>893</v>
      </c>
      <c r="M526" s="35">
        <v>19742</v>
      </c>
      <c r="N526" s="24"/>
      <c r="O526" s="34">
        <v>0</v>
      </c>
      <c r="P526" s="34">
        <v>0</v>
      </c>
      <c r="Q526" s="36">
        <v>0.09</v>
      </c>
      <c r="R526" s="36">
        <v>5.5550847643881752E-3</v>
      </c>
      <c r="S526" s="37">
        <f t="shared" si="8"/>
        <v>0</v>
      </c>
      <c r="T526" s="24"/>
      <c r="U526" s="38">
        <v>18849</v>
      </c>
      <c r="V526" s="38">
        <v>0</v>
      </c>
      <c r="W526" s="38">
        <v>0</v>
      </c>
      <c r="X526" s="38">
        <v>893</v>
      </c>
      <c r="Y526" s="38">
        <v>19742</v>
      </c>
      <c r="Z526" s="24"/>
      <c r="AA526" s="39"/>
    </row>
    <row r="527" spans="1:27" x14ac:dyDescent="0.25">
      <c r="A527" s="31">
        <v>487</v>
      </c>
      <c r="B527" s="32">
        <v>487049244</v>
      </c>
      <c r="C527" s="33" t="s">
        <v>284</v>
      </c>
      <c r="D527" s="31">
        <v>49</v>
      </c>
      <c r="E527" s="33" t="s">
        <v>96</v>
      </c>
      <c r="F527" s="31">
        <v>244</v>
      </c>
      <c r="G527" s="33" t="s">
        <v>43</v>
      </c>
      <c r="H527" s="34">
        <v>14</v>
      </c>
      <c r="I527" s="35">
        <v>11390</v>
      </c>
      <c r="J527" s="35">
        <v>4611</v>
      </c>
      <c r="K527" s="35">
        <v>0</v>
      </c>
      <c r="L527" s="35">
        <v>893</v>
      </c>
      <c r="M527" s="35">
        <v>16894</v>
      </c>
      <c r="N527" s="24"/>
      <c r="O527" s="34">
        <v>0</v>
      </c>
      <c r="P527" s="34">
        <v>0</v>
      </c>
      <c r="Q527" s="36">
        <v>0.18</v>
      </c>
      <c r="R527" s="36">
        <v>0.10491002846208129</v>
      </c>
      <c r="S527" s="37">
        <f t="shared" si="8"/>
        <v>0</v>
      </c>
      <c r="T527" s="24"/>
      <c r="U527" s="38">
        <v>224014</v>
      </c>
      <c r="V527" s="38">
        <v>0</v>
      </c>
      <c r="W527" s="38">
        <v>0</v>
      </c>
      <c r="X527" s="38">
        <v>12502</v>
      </c>
      <c r="Y527" s="38">
        <v>236516</v>
      </c>
      <c r="Z527" s="24"/>
      <c r="AA527" s="39"/>
    </row>
    <row r="528" spans="1:27" x14ac:dyDescent="0.25">
      <c r="A528" s="31">
        <v>487</v>
      </c>
      <c r="B528" s="32">
        <v>487049246</v>
      </c>
      <c r="C528" s="33" t="s">
        <v>284</v>
      </c>
      <c r="D528" s="31">
        <v>49</v>
      </c>
      <c r="E528" s="33" t="s">
        <v>96</v>
      </c>
      <c r="F528" s="31">
        <v>246</v>
      </c>
      <c r="G528" s="33" t="s">
        <v>242</v>
      </c>
      <c r="H528" s="34">
        <v>1</v>
      </c>
      <c r="I528" s="35">
        <v>13387</v>
      </c>
      <c r="J528" s="35">
        <v>3781</v>
      </c>
      <c r="K528" s="35">
        <v>0</v>
      </c>
      <c r="L528" s="35">
        <v>893</v>
      </c>
      <c r="M528" s="35">
        <v>18061</v>
      </c>
      <c r="N528" s="24"/>
      <c r="O528" s="34">
        <v>0</v>
      </c>
      <c r="P528" s="34">
        <v>0</v>
      </c>
      <c r="Q528" s="36">
        <v>0.09</v>
      </c>
      <c r="R528" s="36">
        <v>8.089906326547E-4</v>
      </c>
      <c r="S528" s="37">
        <f t="shared" si="8"/>
        <v>0</v>
      </c>
      <c r="T528" s="24"/>
      <c r="U528" s="38">
        <v>17168</v>
      </c>
      <c r="V528" s="38">
        <v>0</v>
      </c>
      <c r="W528" s="38">
        <v>0</v>
      </c>
      <c r="X528" s="38">
        <v>893</v>
      </c>
      <c r="Y528" s="38">
        <v>18061</v>
      </c>
      <c r="Z528" s="24"/>
      <c r="AA528" s="39"/>
    </row>
    <row r="529" spans="1:27" x14ac:dyDescent="0.25">
      <c r="A529" s="31">
        <v>487</v>
      </c>
      <c r="B529" s="32">
        <v>487049248</v>
      </c>
      <c r="C529" s="33" t="s">
        <v>284</v>
      </c>
      <c r="D529" s="31">
        <v>49</v>
      </c>
      <c r="E529" s="33" t="s">
        <v>96</v>
      </c>
      <c r="F529" s="31">
        <v>248</v>
      </c>
      <c r="G529" s="33" t="s">
        <v>30</v>
      </c>
      <c r="H529" s="34">
        <v>11</v>
      </c>
      <c r="I529" s="35">
        <v>12206</v>
      </c>
      <c r="J529" s="35">
        <v>1198</v>
      </c>
      <c r="K529" s="35">
        <v>0</v>
      </c>
      <c r="L529" s="35">
        <v>893</v>
      </c>
      <c r="M529" s="35">
        <v>14297</v>
      </c>
      <c r="N529" s="24"/>
      <c r="O529" s="34">
        <v>0</v>
      </c>
      <c r="P529" s="34">
        <v>0</v>
      </c>
      <c r="Q529" s="36">
        <v>0.09</v>
      </c>
      <c r="R529" s="36">
        <v>5.1746066067839235E-2</v>
      </c>
      <c r="S529" s="37">
        <f t="shared" si="8"/>
        <v>0</v>
      </c>
      <c r="T529" s="24"/>
      <c r="U529" s="38">
        <v>147444</v>
      </c>
      <c r="V529" s="38">
        <v>0</v>
      </c>
      <c r="W529" s="38">
        <v>0</v>
      </c>
      <c r="X529" s="38">
        <v>9823</v>
      </c>
      <c r="Y529" s="38">
        <v>157267</v>
      </c>
      <c r="Z529" s="24"/>
      <c r="AA529" s="39"/>
    </row>
    <row r="530" spans="1:27" x14ac:dyDescent="0.25">
      <c r="A530" s="31">
        <v>487</v>
      </c>
      <c r="B530" s="32">
        <v>487049262</v>
      </c>
      <c r="C530" s="33" t="s">
        <v>284</v>
      </c>
      <c r="D530" s="31">
        <v>49</v>
      </c>
      <c r="E530" s="33" t="s">
        <v>96</v>
      </c>
      <c r="F530" s="31">
        <v>262</v>
      </c>
      <c r="G530" s="33" t="s">
        <v>31</v>
      </c>
      <c r="H530" s="34">
        <v>8</v>
      </c>
      <c r="I530" s="35">
        <v>12226</v>
      </c>
      <c r="J530" s="35">
        <v>5637</v>
      </c>
      <c r="K530" s="35">
        <v>0</v>
      </c>
      <c r="L530" s="35">
        <v>893</v>
      </c>
      <c r="M530" s="35">
        <v>18756</v>
      </c>
      <c r="N530" s="24"/>
      <c r="O530" s="34">
        <v>0</v>
      </c>
      <c r="P530" s="34">
        <v>0</v>
      </c>
      <c r="Q530" s="36">
        <v>0.09</v>
      </c>
      <c r="R530" s="36">
        <v>6.3255923294419744E-2</v>
      </c>
      <c r="S530" s="37">
        <f t="shared" si="8"/>
        <v>0</v>
      </c>
      <c r="T530" s="24"/>
      <c r="U530" s="38">
        <v>142904</v>
      </c>
      <c r="V530" s="38">
        <v>0</v>
      </c>
      <c r="W530" s="38">
        <v>0</v>
      </c>
      <c r="X530" s="38">
        <v>7144</v>
      </c>
      <c r="Y530" s="38">
        <v>150048</v>
      </c>
      <c r="Z530" s="24"/>
      <c r="AA530" s="39"/>
    </row>
    <row r="531" spans="1:27" x14ac:dyDescent="0.25">
      <c r="A531" s="31">
        <v>487</v>
      </c>
      <c r="B531" s="32">
        <v>487049274</v>
      </c>
      <c r="C531" s="33" t="s">
        <v>284</v>
      </c>
      <c r="D531" s="31">
        <v>49</v>
      </c>
      <c r="E531" s="33" t="s">
        <v>96</v>
      </c>
      <c r="F531" s="31">
        <v>274</v>
      </c>
      <c r="G531" s="33" t="s">
        <v>81</v>
      </c>
      <c r="H531" s="34">
        <v>167</v>
      </c>
      <c r="I531" s="35">
        <v>11846</v>
      </c>
      <c r="J531" s="35">
        <v>5726</v>
      </c>
      <c r="K531" s="35">
        <v>0</v>
      </c>
      <c r="L531" s="35">
        <v>893</v>
      </c>
      <c r="M531" s="35">
        <v>18465</v>
      </c>
      <c r="N531" s="24"/>
      <c r="O531" s="34">
        <v>0</v>
      </c>
      <c r="P531" s="34">
        <v>0</v>
      </c>
      <c r="Q531" s="36">
        <v>0.09</v>
      </c>
      <c r="R531" s="36">
        <v>8.1265572172450187E-2</v>
      </c>
      <c r="S531" s="37">
        <f t="shared" si="8"/>
        <v>0</v>
      </c>
      <c r="T531" s="24"/>
      <c r="U531" s="38">
        <v>2934524</v>
      </c>
      <c r="V531" s="38">
        <v>0</v>
      </c>
      <c r="W531" s="38">
        <v>0</v>
      </c>
      <c r="X531" s="38">
        <v>149131</v>
      </c>
      <c r="Y531" s="38">
        <v>3083655</v>
      </c>
      <c r="Z531" s="24"/>
      <c r="AA531" s="39"/>
    </row>
    <row r="532" spans="1:27" x14ac:dyDescent="0.25">
      <c r="A532" s="31">
        <v>487</v>
      </c>
      <c r="B532" s="32">
        <v>487049284</v>
      </c>
      <c r="C532" s="33" t="s">
        <v>284</v>
      </c>
      <c r="D532" s="31">
        <v>49</v>
      </c>
      <c r="E532" s="33" t="s">
        <v>96</v>
      </c>
      <c r="F532" s="31">
        <v>284</v>
      </c>
      <c r="G532" s="33" t="s">
        <v>163</v>
      </c>
      <c r="H532" s="34">
        <v>1</v>
      </c>
      <c r="I532" s="35">
        <v>10922</v>
      </c>
      <c r="J532" s="35">
        <v>3718</v>
      </c>
      <c r="K532" s="35">
        <v>0</v>
      </c>
      <c r="L532" s="35">
        <v>893</v>
      </c>
      <c r="M532" s="35">
        <v>15533</v>
      </c>
      <c r="N532" s="24"/>
      <c r="O532" s="34">
        <v>0</v>
      </c>
      <c r="P532" s="34">
        <v>0</v>
      </c>
      <c r="Q532" s="36">
        <v>0.09</v>
      </c>
      <c r="R532" s="36">
        <v>3.3453317557936221E-2</v>
      </c>
      <c r="S532" s="37">
        <f t="shared" si="8"/>
        <v>0</v>
      </c>
      <c r="T532" s="24"/>
      <c r="U532" s="38">
        <v>14640</v>
      </c>
      <c r="V532" s="38">
        <v>0</v>
      </c>
      <c r="W532" s="38">
        <v>0</v>
      </c>
      <c r="X532" s="38">
        <v>893</v>
      </c>
      <c r="Y532" s="38">
        <v>15533</v>
      </c>
      <c r="Z532" s="24"/>
      <c r="AA532" s="39"/>
    </row>
    <row r="533" spans="1:27" x14ac:dyDescent="0.25">
      <c r="A533" s="31">
        <v>487</v>
      </c>
      <c r="B533" s="32">
        <v>487049308</v>
      </c>
      <c r="C533" s="33" t="s">
        <v>284</v>
      </c>
      <c r="D533" s="31">
        <v>49</v>
      </c>
      <c r="E533" s="33" t="s">
        <v>96</v>
      </c>
      <c r="F533" s="31">
        <v>308</v>
      </c>
      <c r="G533" s="33" t="s">
        <v>32</v>
      </c>
      <c r="H533" s="34">
        <v>3</v>
      </c>
      <c r="I533" s="35">
        <v>12321</v>
      </c>
      <c r="J533" s="35">
        <v>7150</v>
      </c>
      <c r="K533" s="35">
        <v>0</v>
      </c>
      <c r="L533" s="35">
        <v>893</v>
      </c>
      <c r="M533" s="35">
        <v>20364</v>
      </c>
      <c r="N533" s="24"/>
      <c r="O533" s="34">
        <v>0</v>
      </c>
      <c r="P533" s="34">
        <v>0</v>
      </c>
      <c r="Q533" s="36">
        <v>0.09</v>
      </c>
      <c r="R533" s="36">
        <v>1.6507730479585108E-3</v>
      </c>
      <c r="S533" s="37">
        <f t="shared" si="8"/>
        <v>0</v>
      </c>
      <c r="T533" s="24"/>
      <c r="U533" s="38">
        <v>58413</v>
      </c>
      <c r="V533" s="38">
        <v>0</v>
      </c>
      <c r="W533" s="38">
        <v>0</v>
      </c>
      <c r="X533" s="38">
        <v>2679</v>
      </c>
      <c r="Y533" s="38">
        <v>61092</v>
      </c>
      <c r="Z533" s="24"/>
      <c r="AA533" s="39"/>
    </row>
    <row r="534" spans="1:27" x14ac:dyDescent="0.25">
      <c r="A534" s="31">
        <v>487</v>
      </c>
      <c r="B534" s="32">
        <v>487049314</v>
      </c>
      <c r="C534" s="33" t="s">
        <v>284</v>
      </c>
      <c r="D534" s="31">
        <v>49</v>
      </c>
      <c r="E534" s="33" t="s">
        <v>96</v>
      </c>
      <c r="F534" s="31">
        <v>314</v>
      </c>
      <c r="G534" s="33" t="s">
        <v>46</v>
      </c>
      <c r="H534" s="34">
        <v>4</v>
      </c>
      <c r="I534" s="35">
        <v>12011</v>
      </c>
      <c r="J534" s="35">
        <v>9318</v>
      </c>
      <c r="K534" s="35">
        <v>0</v>
      </c>
      <c r="L534" s="35">
        <v>893</v>
      </c>
      <c r="M534" s="35">
        <v>22222</v>
      </c>
      <c r="N534" s="24"/>
      <c r="O534" s="34">
        <v>0</v>
      </c>
      <c r="P534" s="34">
        <v>0</v>
      </c>
      <c r="Q534" s="36">
        <v>0.09</v>
      </c>
      <c r="R534" s="36">
        <v>2.7844992918704178E-3</v>
      </c>
      <c r="S534" s="37">
        <f t="shared" si="8"/>
        <v>0</v>
      </c>
      <c r="T534" s="24"/>
      <c r="U534" s="38">
        <v>85316</v>
      </c>
      <c r="V534" s="38">
        <v>0</v>
      </c>
      <c r="W534" s="38">
        <v>0</v>
      </c>
      <c r="X534" s="38">
        <v>3572</v>
      </c>
      <c r="Y534" s="38">
        <v>88888</v>
      </c>
      <c r="Z534" s="24"/>
      <c r="AA534" s="39"/>
    </row>
    <row r="535" spans="1:27" x14ac:dyDescent="0.25">
      <c r="A535" s="31">
        <v>487</v>
      </c>
      <c r="B535" s="32">
        <v>487049347</v>
      </c>
      <c r="C535" s="33" t="s">
        <v>284</v>
      </c>
      <c r="D535" s="31">
        <v>49</v>
      </c>
      <c r="E535" s="33" t="s">
        <v>96</v>
      </c>
      <c r="F535" s="31">
        <v>347</v>
      </c>
      <c r="G535" s="33" t="s">
        <v>106</v>
      </c>
      <c r="H535" s="34">
        <v>3</v>
      </c>
      <c r="I535" s="35">
        <v>12566</v>
      </c>
      <c r="J535" s="35">
        <v>5444</v>
      </c>
      <c r="K535" s="35">
        <v>0</v>
      </c>
      <c r="L535" s="35">
        <v>893</v>
      </c>
      <c r="M535" s="35">
        <v>18903</v>
      </c>
      <c r="N535" s="24"/>
      <c r="O535" s="34">
        <v>0</v>
      </c>
      <c r="P535" s="34">
        <v>0</v>
      </c>
      <c r="Q535" s="36">
        <v>0.09</v>
      </c>
      <c r="R535" s="36">
        <v>4.470451979129899E-3</v>
      </c>
      <c r="S535" s="37">
        <f t="shared" si="8"/>
        <v>0</v>
      </c>
      <c r="T535" s="24"/>
      <c r="U535" s="38">
        <v>54030</v>
      </c>
      <c r="V535" s="38">
        <v>0</v>
      </c>
      <c r="W535" s="38">
        <v>0</v>
      </c>
      <c r="X535" s="38">
        <v>2679</v>
      </c>
      <c r="Y535" s="38">
        <v>56709</v>
      </c>
      <c r="Z535" s="24"/>
      <c r="AA535" s="39"/>
    </row>
    <row r="536" spans="1:27" x14ac:dyDescent="0.25">
      <c r="A536" s="31">
        <v>487</v>
      </c>
      <c r="B536" s="32">
        <v>487274031</v>
      </c>
      <c r="C536" s="33" t="s">
        <v>284</v>
      </c>
      <c r="D536" s="31">
        <v>274</v>
      </c>
      <c r="E536" s="33" t="s">
        <v>81</v>
      </c>
      <c r="F536" s="31">
        <v>31</v>
      </c>
      <c r="G536" s="33" t="s">
        <v>101</v>
      </c>
      <c r="H536" s="34">
        <v>2</v>
      </c>
      <c r="I536" s="35">
        <v>11623</v>
      </c>
      <c r="J536" s="35">
        <v>5392</v>
      </c>
      <c r="K536" s="35">
        <v>0</v>
      </c>
      <c r="L536" s="35">
        <v>893</v>
      </c>
      <c r="M536" s="35">
        <v>17908</v>
      </c>
      <c r="N536" s="24"/>
      <c r="O536" s="34">
        <v>0</v>
      </c>
      <c r="P536" s="34">
        <v>0</v>
      </c>
      <c r="Q536" s="36">
        <v>0.09</v>
      </c>
      <c r="R536" s="36">
        <v>2.7965192099759735E-2</v>
      </c>
      <c r="S536" s="37">
        <f t="shared" si="8"/>
        <v>0</v>
      </c>
      <c r="T536" s="24"/>
      <c r="U536" s="38">
        <v>34030</v>
      </c>
      <c r="V536" s="38">
        <v>0</v>
      </c>
      <c r="W536" s="38">
        <v>0</v>
      </c>
      <c r="X536" s="38">
        <v>1786</v>
      </c>
      <c r="Y536" s="38">
        <v>35816</v>
      </c>
      <c r="Z536" s="24"/>
      <c r="AA536" s="39"/>
    </row>
    <row r="537" spans="1:27" x14ac:dyDescent="0.25">
      <c r="A537" s="31">
        <v>487</v>
      </c>
      <c r="B537" s="32">
        <v>487274035</v>
      </c>
      <c r="C537" s="33" t="s">
        <v>284</v>
      </c>
      <c r="D537" s="31">
        <v>274</v>
      </c>
      <c r="E537" s="33" t="s">
        <v>81</v>
      </c>
      <c r="F537" s="31">
        <v>35</v>
      </c>
      <c r="G537" s="33" t="s">
        <v>22</v>
      </c>
      <c r="H537" s="34">
        <v>28</v>
      </c>
      <c r="I537" s="35">
        <v>11728</v>
      </c>
      <c r="J537" s="35">
        <v>4117</v>
      </c>
      <c r="K537" s="35">
        <v>0</v>
      </c>
      <c r="L537" s="35">
        <v>893</v>
      </c>
      <c r="M537" s="35">
        <v>16738</v>
      </c>
      <c r="N537" s="24"/>
      <c r="O537" s="34">
        <v>0</v>
      </c>
      <c r="P537" s="34">
        <v>0</v>
      </c>
      <c r="Q537" s="36">
        <v>0.18</v>
      </c>
      <c r="R537" s="36">
        <v>0.1582084907439498</v>
      </c>
      <c r="S537" s="37">
        <f t="shared" si="8"/>
        <v>0</v>
      </c>
      <c r="T537" s="24"/>
      <c r="U537" s="38">
        <v>443660</v>
      </c>
      <c r="V537" s="38">
        <v>0</v>
      </c>
      <c r="W537" s="38">
        <v>0</v>
      </c>
      <c r="X537" s="38">
        <v>25004</v>
      </c>
      <c r="Y537" s="38">
        <v>468664</v>
      </c>
      <c r="Z537" s="24"/>
      <c r="AA537" s="39"/>
    </row>
    <row r="538" spans="1:27" x14ac:dyDescent="0.25">
      <c r="A538" s="31">
        <v>487</v>
      </c>
      <c r="B538" s="32">
        <v>487274044</v>
      </c>
      <c r="C538" s="33" t="s">
        <v>284</v>
      </c>
      <c r="D538" s="31">
        <v>274</v>
      </c>
      <c r="E538" s="33" t="s">
        <v>81</v>
      </c>
      <c r="F538" s="31">
        <v>44</v>
      </c>
      <c r="G538" s="33" t="s">
        <v>35</v>
      </c>
      <c r="H538" s="34">
        <v>1</v>
      </c>
      <c r="I538" s="35">
        <v>8825</v>
      </c>
      <c r="J538" s="35">
        <v>206</v>
      </c>
      <c r="K538" s="35">
        <v>0</v>
      </c>
      <c r="L538" s="35">
        <v>893</v>
      </c>
      <c r="M538" s="35">
        <v>9924</v>
      </c>
      <c r="N538" s="24"/>
      <c r="O538" s="34">
        <v>0</v>
      </c>
      <c r="P538" s="34">
        <v>0</v>
      </c>
      <c r="Q538" s="36">
        <v>0.09</v>
      </c>
      <c r="R538" s="36">
        <v>5.5522851392677805E-2</v>
      </c>
      <c r="S538" s="37">
        <f t="shared" si="8"/>
        <v>0</v>
      </c>
      <c r="T538" s="24"/>
      <c r="U538" s="38">
        <v>9031</v>
      </c>
      <c r="V538" s="38">
        <v>0</v>
      </c>
      <c r="W538" s="38">
        <v>0</v>
      </c>
      <c r="X538" s="38">
        <v>893</v>
      </c>
      <c r="Y538" s="38">
        <v>9924</v>
      </c>
      <c r="Z538" s="24"/>
      <c r="AA538" s="39"/>
    </row>
    <row r="539" spans="1:27" x14ac:dyDescent="0.25">
      <c r="A539" s="31">
        <v>487</v>
      </c>
      <c r="B539" s="32">
        <v>487274046</v>
      </c>
      <c r="C539" s="33" t="s">
        <v>284</v>
      </c>
      <c r="D539" s="31">
        <v>274</v>
      </c>
      <c r="E539" s="33" t="s">
        <v>81</v>
      </c>
      <c r="F539" s="31">
        <v>46</v>
      </c>
      <c r="G539" s="33" t="s">
        <v>36</v>
      </c>
      <c r="H539" s="34">
        <v>1</v>
      </c>
      <c r="I539" s="35">
        <v>13109</v>
      </c>
      <c r="J539" s="35">
        <v>9962</v>
      </c>
      <c r="K539" s="35">
        <v>0</v>
      </c>
      <c r="L539" s="35">
        <v>893</v>
      </c>
      <c r="M539" s="35">
        <v>23964</v>
      </c>
      <c r="N539" s="24"/>
      <c r="O539" s="34">
        <v>0</v>
      </c>
      <c r="P539" s="34">
        <v>0</v>
      </c>
      <c r="Q539" s="36">
        <v>0.09</v>
      </c>
      <c r="R539" s="36">
        <v>4.748363956946381E-4</v>
      </c>
      <c r="S539" s="37">
        <f t="shared" si="8"/>
        <v>0</v>
      </c>
      <c r="T539" s="24"/>
      <c r="U539" s="38">
        <v>23071</v>
      </c>
      <c r="V539" s="38">
        <v>0</v>
      </c>
      <c r="W539" s="38">
        <v>0</v>
      </c>
      <c r="X539" s="38">
        <v>893</v>
      </c>
      <c r="Y539" s="38">
        <v>23964</v>
      </c>
      <c r="Z539" s="24"/>
      <c r="AA539" s="39"/>
    </row>
    <row r="540" spans="1:27" x14ac:dyDescent="0.25">
      <c r="A540" s="31">
        <v>487</v>
      </c>
      <c r="B540" s="32">
        <v>487274048</v>
      </c>
      <c r="C540" s="33" t="s">
        <v>284</v>
      </c>
      <c r="D540" s="31">
        <v>274</v>
      </c>
      <c r="E540" s="33" t="s">
        <v>81</v>
      </c>
      <c r="F540" s="31">
        <v>48</v>
      </c>
      <c r="G540" s="33" t="s">
        <v>152</v>
      </c>
      <c r="H540" s="34">
        <v>2</v>
      </c>
      <c r="I540" s="35">
        <v>9001</v>
      </c>
      <c r="J540" s="35">
        <v>7153</v>
      </c>
      <c r="K540" s="35">
        <v>0</v>
      </c>
      <c r="L540" s="35">
        <v>893</v>
      </c>
      <c r="M540" s="35">
        <v>17047</v>
      </c>
      <c r="N540" s="24"/>
      <c r="O540" s="34">
        <v>0</v>
      </c>
      <c r="P540" s="34">
        <v>0</v>
      </c>
      <c r="Q540" s="36">
        <v>0.09</v>
      </c>
      <c r="R540" s="36">
        <v>1.2116607373427524E-3</v>
      </c>
      <c r="S540" s="37">
        <f t="shared" si="8"/>
        <v>0</v>
      </c>
      <c r="T540" s="24"/>
      <c r="U540" s="38">
        <v>32308</v>
      </c>
      <c r="V540" s="38">
        <v>0</v>
      </c>
      <c r="W540" s="38">
        <v>0</v>
      </c>
      <c r="X540" s="38">
        <v>1786</v>
      </c>
      <c r="Y540" s="38">
        <v>34094</v>
      </c>
      <c r="Z540" s="24"/>
      <c r="AA540" s="39"/>
    </row>
    <row r="541" spans="1:27" x14ac:dyDescent="0.25">
      <c r="A541" s="31">
        <v>487</v>
      </c>
      <c r="B541" s="32">
        <v>487274049</v>
      </c>
      <c r="C541" s="33" t="s">
        <v>284</v>
      </c>
      <c r="D541" s="31">
        <v>274</v>
      </c>
      <c r="E541" s="33" t="s">
        <v>81</v>
      </c>
      <c r="F541" s="31">
        <v>49</v>
      </c>
      <c r="G541" s="33" t="s">
        <v>96</v>
      </c>
      <c r="H541" s="34">
        <v>94</v>
      </c>
      <c r="I541" s="35">
        <v>11839</v>
      </c>
      <c r="J541" s="35">
        <v>14982</v>
      </c>
      <c r="K541" s="35">
        <v>0</v>
      </c>
      <c r="L541" s="35">
        <v>893</v>
      </c>
      <c r="M541" s="35">
        <v>27714</v>
      </c>
      <c r="N541" s="24"/>
      <c r="O541" s="34">
        <v>0</v>
      </c>
      <c r="P541" s="34">
        <v>0</v>
      </c>
      <c r="Q541" s="36">
        <v>0.09</v>
      </c>
      <c r="R541" s="36">
        <v>7.9998241629540945E-2</v>
      </c>
      <c r="S541" s="37">
        <f t="shared" si="8"/>
        <v>0</v>
      </c>
      <c r="T541" s="24"/>
      <c r="U541" s="38">
        <v>2521174</v>
      </c>
      <c r="V541" s="38">
        <v>0</v>
      </c>
      <c r="W541" s="38">
        <v>0</v>
      </c>
      <c r="X541" s="38">
        <v>83942</v>
      </c>
      <c r="Y541" s="38">
        <v>2605116</v>
      </c>
      <c r="Z541" s="24"/>
      <c r="AA541" s="39"/>
    </row>
    <row r="542" spans="1:27" x14ac:dyDescent="0.25">
      <c r="A542" s="31">
        <v>487</v>
      </c>
      <c r="B542" s="32">
        <v>487274057</v>
      </c>
      <c r="C542" s="33" t="s">
        <v>284</v>
      </c>
      <c r="D542" s="31">
        <v>274</v>
      </c>
      <c r="E542" s="33" t="s">
        <v>81</v>
      </c>
      <c r="F542" s="31">
        <v>57</v>
      </c>
      <c r="G542" s="33" t="s">
        <v>23</v>
      </c>
      <c r="H542" s="34">
        <v>19</v>
      </c>
      <c r="I542" s="35">
        <v>11139</v>
      </c>
      <c r="J542" s="35">
        <v>565</v>
      </c>
      <c r="K542" s="35">
        <v>0</v>
      </c>
      <c r="L542" s="35">
        <v>893</v>
      </c>
      <c r="M542" s="35">
        <v>12597</v>
      </c>
      <c r="N542" s="24"/>
      <c r="O542" s="34">
        <v>0</v>
      </c>
      <c r="P542" s="34">
        <v>0</v>
      </c>
      <c r="Q542" s="36">
        <v>0.18</v>
      </c>
      <c r="R542" s="36">
        <v>0.14219879555979525</v>
      </c>
      <c r="S542" s="37">
        <f t="shared" si="8"/>
        <v>0</v>
      </c>
      <c r="T542" s="24"/>
      <c r="U542" s="38">
        <v>222376</v>
      </c>
      <c r="V542" s="38">
        <v>0</v>
      </c>
      <c r="W542" s="38">
        <v>0</v>
      </c>
      <c r="X542" s="38">
        <v>16967</v>
      </c>
      <c r="Y542" s="38">
        <v>239343</v>
      </c>
      <c r="Z542" s="24"/>
      <c r="AA542" s="39"/>
    </row>
    <row r="543" spans="1:27" x14ac:dyDescent="0.25">
      <c r="A543" s="31">
        <v>487</v>
      </c>
      <c r="B543" s="32">
        <v>487274093</v>
      </c>
      <c r="C543" s="33" t="s">
        <v>284</v>
      </c>
      <c r="D543" s="31">
        <v>274</v>
      </c>
      <c r="E543" s="33" t="s">
        <v>81</v>
      </c>
      <c r="F543" s="31">
        <v>93</v>
      </c>
      <c r="G543" s="33" t="s">
        <v>25</v>
      </c>
      <c r="H543" s="34">
        <v>43</v>
      </c>
      <c r="I543" s="35">
        <v>11555</v>
      </c>
      <c r="J543" s="35">
        <v>328</v>
      </c>
      <c r="K543" s="35">
        <v>0</v>
      </c>
      <c r="L543" s="35">
        <v>893</v>
      </c>
      <c r="M543" s="35">
        <v>12776</v>
      </c>
      <c r="N543" s="24"/>
      <c r="O543" s="34">
        <v>0</v>
      </c>
      <c r="P543" s="34">
        <v>0</v>
      </c>
      <c r="Q543" s="36">
        <v>0.09</v>
      </c>
      <c r="R543" s="36">
        <v>9.4782905982044599E-2</v>
      </c>
      <c r="S543" s="37">
        <f t="shared" si="8"/>
        <v>-599.63630778953711</v>
      </c>
      <c r="T543" s="24"/>
      <c r="U543" s="38">
        <v>510969</v>
      </c>
      <c r="V543" s="38">
        <v>0</v>
      </c>
      <c r="W543" s="38">
        <v>-25784.361234950095</v>
      </c>
      <c r="X543" s="38">
        <v>38399</v>
      </c>
      <c r="Y543" s="38">
        <v>523583.63876504992</v>
      </c>
      <c r="Z543" s="24"/>
      <c r="AA543" s="39"/>
    </row>
    <row r="544" spans="1:27" x14ac:dyDescent="0.25">
      <c r="A544" s="31">
        <v>487</v>
      </c>
      <c r="B544" s="32">
        <v>487274128</v>
      </c>
      <c r="C544" s="33" t="s">
        <v>284</v>
      </c>
      <c r="D544" s="31">
        <v>274</v>
      </c>
      <c r="E544" s="33" t="s">
        <v>81</v>
      </c>
      <c r="F544" s="31">
        <v>128</v>
      </c>
      <c r="G544" s="33" t="s">
        <v>110</v>
      </c>
      <c r="H544" s="34">
        <v>2</v>
      </c>
      <c r="I544" s="35">
        <v>9001</v>
      </c>
      <c r="J544" s="35">
        <v>458</v>
      </c>
      <c r="K544" s="35">
        <v>0</v>
      </c>
      <c r="L544" s="35">
        <v>893</v>
      </c>
      <c r="M544" s="35">
        <v>10352</v>
      </c>
      <c r="N544" s="24"/>
      <c r="O544" s="34">
        <v>0</v>
      </c>
      <c r="P544" s="34">
        <v>0</v>
      </c>
      <c r="Q544" s="36">
        <v>0.18</v>
      </c>
      <c r="R544" s="36">
        <v>3.5818450421119509E-2</v>
      </c>
      <c r="S544" s="37">
        <f t="shared" si="8"/>
        <v>0</v>
      </c>
      <c r="T544" s="24"/>
      <c r="U544" s="38">
        <v>18918</v>
      </c>
      <c r="V544" s="38">
        <v>0</v>
      </c>
      <c r="W544" s="38">
        <v>0</v>
      </c>
      <c r="X544" s="38">
        <v>1786</v>
      </c>
      <c r="Y544" s="38">
        <v>20704</v>
      </c>
      <c r="Z544" s="24"/>
      <c r="AA544" s="39"/>
    </row>
    <row r="545" spans="1:27" x14ac:dyDescent="0.25">
      <c r="A545" s="31">
        <v>487</v>
      </c>
      <c r="B545" s="32">
        <v>487274149</v>
      </c>
      <c r="C545" s="33" t="s">
        <v>284</v>
      </c>
      <c r="D545" s="31">
        <v>274</v>
      </c>
      <c r="E545" s="33" t="s">
        <v>81</v>
      </c>
      <c r="F545" s="31">
        <v>149</v>
      </c>
      <c r="G545" s="33" t="s">
        <v>103</v>
      </c>
      <c r="H545" s="34">
        <v>1</v>
      </c>
      <c r="I545" s="35">
        <v>9001</v>
      </c>
      <c r="J545" s="35">
        <v>11</v>
      </c>
      <c r="K545" s="35">
        <v>0</v>
      </c>
      <c r="L545" s="35">
        <v>893</v>
      </c>
      <c r="M545" s="35">
        <v>9905</v>
      </c>
      <c r="N545" s="24"/>
      <c r="O545" s="34">
        <v>0</v>
      </c>
      <c r="P545" s="34">
        <v>0</v>
      </c>
      <c r="Q545" s="36">
        <v>0.16</v>
      </c>
      <c r="R545" s="36">
        <v>0.11951738551252943</v>
      </c>
      <c r="S545" s="37">
        <f t="shared" si="8"/>
        <v>0</v>
      </c>
      <c r="T545" s="24"/>
      <c r="U545" s="38">
        <v>9012</v>
      </c>
      <c r="V545" s="38">
        <v>0</v>
      </c>
      <c r="W545" s="38">
        <v>0</v>
      </c>
      <c r="X545" s="38">
        <v>893</v>
      </c>
      <c r="Y545" s="38">
        <v>9905</v>
      </c>
      <c r="Z545" s="24"/>
      <c r="AA545" s="39"/>
    </row>
    <row r="546" spans="1:27" x14ac:dyDescent="0.25">
      <c r="A546" s="31">
        <v>487</v>
      </c>
      <c r="B546" s="32">
        <v>487274163</v>
      </c>
      <c r="C546" s="33" t="s">
        <v>284</v>
      </c>
      <c r="D546" s="31">
        <v>274</v>
      </c>
      <c r="E546" s="33" t="s">
        <v>81</v>
      </c>
      <c r="F546" s="31">
        <v>163</v>
      </c>
      <c r="G546" s="33" t="s">
        <v>27</v>
      </c>
      <c r="H546" s="34">
        <v>12</v>
      </c>
      <c r="I546" s="35">
        <v>11736</v>
      </c>
      <c r="J546" s="35">
        <v>229</v>
      </c>
      <c r="K546" s="35">
        <v>0</v>
      </c>
      <c r="L546" s="35">
        <v>893</v>
      </c>
      <c r="M546" s="35">
        <v>12858</v>
      </c>
      <c r="N546" s="24"/>
      <c r="O546" s="34">
        <v>0</v>
      </c>
      <c r="P546" s="34">
        <v>0</v>
      </c>
      <c r="Q546" s="36">
        <v>0.18</v>
      </c>
      <c r="R546" s="36">
        <v>9.4739434063754208E-2</v>
      </c>
      <c r="S546" s="37">
        <f t="shared" si="8"/>
        <v>0</v>
      </c>
      <c r="T546" s="24"/>
      <c r="U546" s="38">
        <v>143580</v>
      </c>
      <c r="V546" s="38">
        <v>0</v>
      </c>
      <c r="W546" s="38">
        <v>0</v>
      </c>
      <c r="X546" s="38">
        <v>10716</v>
      </c>
      <c r="Y546" s="38">
        <v>154296</v>
      </c>
      <c r="Z546" s="24"/>
      <c r="AA546" s="39"/>
    </row>
    <row r="547" spans="1:27" x14ac:dyDescent="0.25">
      <c r="A547" s="31">
        <v>487</v>
      </c>
      <c r="B547" s="32">
        <v>487274165</v>
      </c>
      <c r="C547" s="33" t="s">
        <v>284</v>
      </c>
      <c r="D547" s="31">
        <v>274</v>
      </c>
      <c r="E547" s="33" t="s">
        <v>81</v>
      </c>
      <c r="F547" s="31">
        <v>165</v>
      </c>
      <c r="G547" s="33" t="s">
        <v>28</v>
      </c>
      <c r="H547" s="34">
        <v>53</v>
      </c>
      <c r="I547" s="35">
        <v>11108</v>
      </c>
      <c r="J547" s="35">
        <v>604</v>
      </c>
      <c r="K547" s="35">
        <v>0</v>
      </c>
      <c r="L547" s="35">
        <v>893</v>
      </c>
      <c r="M547" s="35">
        <v>12605</v>
      </c>
      <c r="N547" s="24"/>
      <c r="O547" s="34">
        <v>0</v>
      </c>
      <c r="P547" s="34">
        <v>0</v>
      </c>
      <c r="Q547" s="36">
        <v>0.14000000000000001</v>
      </c>
      <c r="R547" s="36">
        <v>0.10702896319247782</v>
      </c>
      <c r="S547" s="37">
        <f t="shared" si="8"/>
        <v>0</v>
      </c>
      <c r="T547" s="24"/>
      <c r="U547" s="38">
        <v>620736</v>
      </c>
      <c r="V547" s="38">
        <v>0</v>
      </c>
      <c r="W547" s="38">
        <v>0</v>
      </c>
      <c r="X547" s="38">
        <v>47329</v>
      </c>
      <c r="Y547" s="38">
        <v>668065</v>
      </c>
      <c r="Z547" s="24"/>
      <c r="AA547" s="39"/>
    </row>
    <row r="548" spans="1:27" x14ac:dyDescent="0.25">
      <c r="A548" s="31">
        <v>487</v>
      </c>
      <c r="B548" s="32">
        <v>487274176</v>
      </c>
      <c r="C548" s="33" t="s">
        <v>284</v>
      </c>
      <c r="D548" s="31">
        <v>274</v>
      </c>
      <c r="E548" s="33" t="s">
        <v>81</v>
      </c>
      <c r="F548" s="31">
        <v>176</v>
      </c>
      <c r="G548" s="33" t="s">
        <v>29</v>
      </c>
      <c r="H548" s="34">
        <v>52</v>
      </c>
      <c r="I548" s="35">
        <v>11280</v>
      </c>
      <c r="J548" s="35">
        <v>3725</v>
      </c>
      <c r="K548" s="35">
        <v>0</v>
      </c>
      <c r="L548" s="35">
        <v>893</v>
      </c>
      <c r="M548" s="35">
        <v>15898</v>
      </c>
      <c r="N548" s="24"/>
      <c r="O548" s="34">
        <v>0</v>
      </c>
      <c r="P548" s="34">
        <v>0</v>
      </c>
      <c r="Q548" s="36">
        <v>0.09</v>
      </c>
      <c r="R548" s="36">
        <v>6.9986063153058664E-2</v>
      </c>
      <c r="S548" s="37">
        <f t="shared" si="8"/>
        <v>0</v>
      </c>
      <c r="T548" s="24"/>
      <c r="U548" s="38">
        <v>780260</v>
      </c>
      <c r="V548" s="38">
        <v>0</v>
      </c>
      <c r="W548" s="38">
        <v>0</v>
      </c>
      <c r="X548" s="38">
        <v>46436</v>
      </c>
      <c r="Y548" s="38">
        <v>826696</v>
      </c>
      <c r="Z548" s="24"/>
      <c r="AA548" s="39"/>
    </row>
    <row r="549" spans="1:27" x14ac:dyDescent="0.25">
      <c r="A549" s="31">
        <v>487</v>
      </c>
      <c r="B549" s="32">
        <v>487274178</v>
      </c>
      <c r="C549" s="33" t="s">
        <v>284</v>
      </c>
      <c r="D549" s="31">
        <v>274</v>
      </c>
      <c r="E549" s="33" t="s">
        <v>81</v>
      </c>
      <c r="F549" s="31">
        <v>178</v>
      </c>
      <c r="G549" s="33" t="s">
        <v>241</v>
      </c>
      <c r="H549" s="34">
        <v>1</v>
      </c>
      <c r="I549" s="35">
        <v>13109</v>
      </c>
      <c r="J549" s="35">
        <v>1366</v>
      </c>
      <c r="K549" s="35">
        <v>0</v>
      </c>
      <c r="L549" s="35">
        <v>893</v>
      </c>
      <c r="M549" s="35">
        <v>15368</v>
      </c>
      <c r="N549" s="24"/>
      <c r="O549" s="34">
        <v>0</v>
      </c>
      <c r="P549" s="34">
        <v>0</v>
      </c>
      <c r="Q549" s="36">
        <v>0.09</v>
      </c>
      <c r="R549" s="36">
        <v>6.2479924963373054E-2</v>
      </c>
      <c r="S549" s="37">
        <f t="shared" si="8"/>
        <v>0</v>
      </c>
      <c r="T549" s="24"/>
      <c r="U549" s="38">
        <v>14475</v>
      </c>
      <c r="V549" s="38">
        <v>0</v>
      </c>
      <c r="W549" s="38">
        <v>0</v>
      </c>
      <c r="X549" s="38">
        <v>893</v>
      </c>
      <c r="Y549" s="38">
        <v>15368</v>
      </c>
      <c r="Z549" s="24"/>
      <c r="AA549" s="39"/>
    </row>
    <row r="550" spans="1:27" x14ac:dyDescent="0.25">
      <c r="A550" s="31">
        <v>487</v>
      </c>
      <c r="B550" s="32">
        <v>487274181</v>
      </c>
      <c r="C550" s="33" t="s">
        <v>284</v>
      </c>
      <c r="D550" s="31">
        <v>274</v>
      </c>
      <c r="E550" s="33" t="s">
        <v>81</v>
      </c>
      <c r="F550" s="31">
        <v>181</v>
      </c>
      <c r="G550" s="33" t="s">
        <v>105</v>
      </c>
      <c r="H550" s="34">
        <v>1</v>
      </c>
      <c r="I550" s="35">
        <v>13109</v>
      </c>
      <c r="J550" s="35">
        <v>888</v>
      </c>
      <c r="K550" s="35">
        <v>0</v>
      </c>
      <c r="L550" s="35">
        <v>893</v>
      </c>
      <c r="M550" s="35">
        <v>14890</v>
      </c>
      <c r="N550" s="24"/>
      <c r="O550" s="34">
        <v>0</v>
      </c>
      <c r="P550" s="34">
        <v>0</v>
      </c>
      <c r="Q550" s="36">
        <v>0.09</v>
      </c>
      <c r="R550" s="36">
        <v>9.7581275657804001E-3</v>
      </c>
      <c r="S550" s="37">
        <f t="shared" si="8"/>
        <v>0</v>
      </c>
      <c r="T550" s="24"/>
      <c r="U550" s="38">
        <v>13997</v>
      </c>
      <c r="V550" s="38">
        <v>0</v>
      </c>
      <c r="W550" s="38">
        <v>0</v>
      </c>
      <c r="X550" s="38">
        <v>893</v>
      </c>
      <c r="Y550" s="38">
        <v>14890</v>
      </c>
      <c r="Z550" s="24"/>
      <c r="AA550" s="39"/>
    </row>
    <row r="551" spans="1:27" x14ac:dyDescent="0.25">
      <c r="A551" s="31">
        <v>487</v>
      </c>
      <c r="B551" s="32">
        <v>487274199</v>
      </c>
      <c r="C551" s="33" t="s">
        <v>284</v>
      </c>
      <c r="D551" s="31">
        <v>274</v>
      </c>
      <c r="E551" s="33" t="s">
        <v>81</v>
      </c>
      <c r="F551" s="31">
        <v>199</v>
      </c>
      <c r="G551" s="33" t="s">
        <v>162</v>
      </c>
      <c r="H551" s="34">
        <v>3</v>
      </c>
      <c r="I551" s="35">
        <v>10879</v>
      </c>
      <c r="J551" s="35">
        <v>6978</v>
      </c>
      <c r="K551" s="35">
        <v>0</v>
      </c>
      <c r="L551" s="35">
        <v>893</v>
      </c>
      <c r="M551" s="35">
        <v>18750</v>
      </c>
      <c r="N551" s="24"/>
      <c r="O551" s="34">
        <v>0</v>
      </c>
      <c r="P551" s="34">
        <v>0</v>
      </c>
      <c r="Q551" s="36">
        <v>0.09</v>
      </c>
      <c r="R551" s="36">
        <v>9.8420313213754104E-4</v>
      </c>
      <c r="S551" s="37">
        <f t="shared" si="8"/>
        <v>0</v>
      </c>
      <c r="T551" s="24"/>
      <c r="U551" s="38">
        <v>53571</v>
      </c>
      <c r="V551" s="38">
        <v>0</v>
      </c>
      <c r="W551" s="38">
        <v>0</v>
      </c>
      <c r="X551" s="38">
        <v>2679</v>
      </c>
      <c r="Y551" s="38">
        <v>56250</v>
      </c>
      <c r="Z551" s="24"/>
      <c r="AA551" s="39"/>
    </row>
    <row r="552" spans="1:27" x14ac:dyDescent="0.25">
      <c r="A552" s="31">
        <v>487</v>
      </c>
      <c r="B552" s="32">
        <v>487274217</v>
      </c>
      <c r="C552" s="33" t="s">
        <v>284</v>
      </c>
      <c r="D552" s="31">
        <v>274</v>
      </c>
      <c r="E552" s="33" t="s">
        <v>81</v>
      </c>
      <c r="F552" s="31">
        <v>217</v>
      </c>
      <c r="G552" s="33" t="s">
        <v>285</v>
      </c>
      <c r="H552" s="34">
        <v>1</v>
      </c>
      <c r="I552" s="35">
        <v>8954</v>
      </c>
      <c r="J552" s="35">
        <v>3905</v>
      </c>
      <c r="K552" s="35">
        <v>0</v>
      </c>
      <c r="L552" s="35">
        <v>893</v>
      </c>
      <c r="M552" s="35">
        <v>13752</v>
      </c>
      <c r="N552" s="24"/>
      <c r="O552" s="34">
        <v>0</v>
      </c>
      <c r="P552" s="34">
        <v>0</v>
      </c>
      <c r="Q552" s="36">
        <v>0.09</v>
      </c>
      <c r="R552" s="36">
        <v>7.6989257629259036E-4</v>
      </c>
      <c r="S552" s="37">
        <f t="shared" si="8"/>
        <v>0</v>
      </c>
      <c r="T552" s="24"/>
      <c r="U552" s="38">
        <v>12859</v>
      </c>
      <c r="V552" s="38">
        <v>0</v>
      </c>
      <c r="W552" s="38">
        <v>0</v>
      </c>
      <c r="X552" s="38">
        <v>893</v>
      </c>
      <c r="Y552" s="38">
        <v>13752</v>
      </c>
      <c r="Z552" s="24"/>
      <c r="AA552" s="39"/>
    </row>
    <row r="553" spans="1:27" x14ac:dyDescent="0.25">
      <c r="A553" s="31">
        <v>487</v>
      </c>
      <c r="B553" s="32">
        <v>487274229</v>
      </c>
      <c r="C553" s="33" t="s">
        <v>284</v>
      </c>
      <c r="D553" s="31">
        <v>274</v>
      </c>
      <c r="E553" s="33" t="s">
        <v>81</v>
      </c>
      <c r="F553" s="31">
        <v>229</v>
      </c>
      <c r="G553" s="33" t="s">
        <v>113</v>
      </c>
      <c r="H553" s="34">
        <v>4</v>
      </c>
      <c r="I553" s="35">
        <v>9001</v>
      </c>
      <c r="J553" s="35">
        <v>852</v>
      </c>
      <c r="K553" s="35">
        <v>0</v>
      </c>
      <c r="L553" s="35">
        <v>893</v>
      </c>
      <c r="M553" s="35">
        <v>10746</v>
      </c>
      <c r="N553" s="24"/>
      <c r="O553" s="34">
        <v>0</v>
      </c>
      <c r="P553" s="34">
        <v>0</v>
      </c>
      <c r="Q553" s="36">
        <v>0.09</v>
      </c>
      <c r="R553" s="36">
        <v>1.0982597706240303E-2</v>
      </c>
      <c r="S553" s="37">
        <f t="shared" si="8"/>
        <v>0</v>
      </c>
      <c r="T553" s="24"/>
      <c r="U553" s="38">
        <v>39412</v>
      </c>
      <c r="V553" s="38">
        <v>0</v>
      </c>
      <c r="W553" s="38">
        <v>0</v>
      </c>
      <c r="X553" s="38">
        <v>3572</v>
      </c>
      <c r="Y553" s="38">
        <v>42984</v>
      </c>
      <c r="Z553" s="24"/>
      <c r="AA553" s="39"/>
    </row>
    <row r="554" spans="1:27" x14ac:dyDescent="0.25">
      <c r="A554" s="31">
        <v>487</v>
      </c>
      <c r="B554" s="32">
        <v>487274243</v>
      </c>
      <c r="C554" s="33" t="s">
        <v>284</v>
      </c>
      <c r="D554" s="31">
        <v>274</v>
      </c>
      <c r="E554" s="33" t="s">
        <v>81</v>
      </c>
      <c r="F554" s="31">
        <v>243</v>
      </c>
      <c r="G554" s="33" t="s">
        <v>74</v>
      </c>
      <c r="H554" s="34">
        <v>3</v>
      </c>
      <c r="I554" s="35">
        <v>13109</v>
      </c>
      <c r="J554" s="35">
        <v>3094</v>
      </c>
      <c r="K554" s="35">
        <v>0</v>
      </c>
      <c r="L554" s="35">
        <v>893</v>
      </c>
      <c r="M554" s="35">
        <v>17096</v>
      </c>
      <c r="N554" s="24"/>
      <c r="O554" s="34">
        <v>0</v>
      </c>
      <c r="P554" s="34">
        <v>0</v>
      </c>
      <c r="Q554" s="36">
        <v>0.09</v>
      </c>
      <c r="R554" s="36">
        <v>5.5550847643881752E-3</v>
      </c>
      <c r="S554" s="37">
        <f t="shared" si="8"/>
        <v>0</v>
      </c>
      <c r="T554" s="24"/>
      <c r="U554" s="38">
        <v>48609</v>
      </c>
      <c r="V554" s="38">
        <v>0</v>
      </c>
      <c r="W554" s="38">
        <v>0</v>
      </c>
      <c r="X554" s="38">
        <v>2679</v>
      </c>
      <c r="Y554" s="38">
        <v>51288</v>
      </c>
      <c r="Z554" s="24"/>
      <c r="AA554" s="39"/>
    </row>
    <row r="555" spans="1:27" x14ac:dyDescent="0.25">
      <c r="A555" s="31">
        <v>487</v>
      </c>
      <c r="B555" s="32">
        <v>487274244</v>
      </c>
      <c r="C555" s="33" t="s">
        <v>284</v>
      </c>
      <c r="D555" s="31">
        <v>274</v>
      </c>
      <c r="E555" s="33" t="s">
        <v>81</v>
      </c>
      <c r="F555" s="31">
        <v>244</v>
      </c>
      <c r="G555" s="33" t="s">
        <v>43</v>
      </c>
      <c r="H555" s="34">
        <v>2</v>
      </c>
      <c r="I555" s="35">
        <v>9562</v>
      </c>
      <c r="J555" s="35">
        <v>3871</v>
      </c>
      <c r="K555" s="35">
        <v>0</v>
      </c>
      <c r="L555" s="35">
        <v>893</v>
      </c>
      <c r="M555" s="35">
        <v>14326</v>
      </c>
      <c r="N555" s="24"/>
      <c r="O555" s="34">
        <v>0</v>
      </c>
      <c r="P555" s="34">
        <v>0</v>
      </c>
      <c r="Q555" s="36">
        <v>0.18</v>
      </c>
      <c r="R555" s="36">
        <v>0.10491002846208129</v>
      </c>
      <c r="S555" s="37">
        <f t="shared" si="8"/>
        <v>0</v>
      </c>
      <c r="T555" s="24"/>
      <c r="U555" s="38">
        <v>26866</v>
      </c>
      <c r="V555" s="38">
        <v>0</v>
      </c>
      <c r="W555" s="38">
        <v>0</v>
      </c>
      <c r="X555" s="38">
        <v>1786</v>
      </c>
      <c r="Y555" s="38">
        <v>28652</v>
      </c>
      <c r="Z555" s="24"/>
      <c r="AA555" s="39"/>
    </row>
    <row r="556" spans="1:27" x14ac:dyDescent="0.25">
      <c r="A556" s="31">
        <v>487</v>
      </c>
      <c r="B556" s="32">
        <v>487274248</v>
      </c>
      <c r="C556" s="33" t="s">
        <v>284</v>
      </c>
      <c r="D556" s="31">
        <v>274</v>
      </c>
      <c r="E556" s="33" t="s">
        <v>81</v>
      </c>
      <c r="F556" s="31">
        <v>248</v>
      </c>
      <c r="G556" s="33" t="s">
        <v>30</v>
      </c>
      <c r="H556" s="34">
        <v>17</v>
      </c>
      <c r="I556" s="35">
        <v>12189</v>
      </c>
      <c r="J556" s="35">
        <v>1196</v>
      </c>
      <c r="K556" s="35">
        <v>0</v>
      </c>
      <c r="L556" s="35">
        <v>893</v>
      </c>
      <c r="M556" s="35">
        <v>14278</v>
      </c>
      <c r="N556" s="24"/>
      <c r="O556" s="34">
        <v>0</v>
      </c>
      <c r="P556" s="34">
        <v>0</v>
      </c>
      <c r="Q556" s="36">
        <v>0.09</v>
      </c>
      <c r="R556" s="36">
        <v>5.1746066067839235E-2</v>
      </c>
      <c r="S556" s="37">
        <f t="shared" si="8"/>
        <v>0</v>
      </c>
      <c r="T556" s="24"/>
      <c r="U556" s="38">
        <v>227545</v>
      </c>
      <c r="V556" s="38">
        <v>0</v>
      </c>
      <c r="W556" s="38">
        <v>0</v>
      </c>
      <c r="X556" s="38">
        <v>15181</v>
      </c>
      <c r="Y556" s="38">
        <v>242726</v>
      </c>
      <c r="Z556" s="24"/>
      <c r="AA556" s="39"/>
    </row>
    <row r="557" spans="1:27" x14ac:dyDescent="0.25">
      <c r="A557" s="31">
        <v>487</v>
      </c>
      <c r="B557" s="32">
        <v>487274262</v>
      </c>
      <c r="C557" s="33" t="s">
        <v>284</v>
      </c>
      <c r="D557" s="31">
        <v>274</v>
      </c>
      <c r="E557" s="33" t="s">
        <v>81</v>
      </c>
      <c r="F557" s="31">
        <v>262</v>
      </c>
      <c r="G557" s="33" t="s">
        <v>31</v>
      </c>
      <c r="H557" s="34">
        <v>7</v>
      </c>
      <c r="I557" s="35">
        <v>11540</v>
      </c>
      <c r="J557" s="35">
        <v>5321</v>
      </c>
      <c r="K557" s="35">
        <v>0</v>
      </c>
      <c r="L557" s="35">
        <v>893</v>
      </c>
      <c r="M557" s="35">
        <v>17754</v>
      </c>
      <c r="N557" s="24"/>
      <c r="O557" s="34">
        <v>0</v>
      </c>
      <c r="P557" s="34">
        <v>0</v>
      </c>
      <c r="Q557" s="36">
        <v>0.09</v>
      </c>
      <c r="R557" s="36">
        <v>6.3255923294419744E-2</v>
      </c>
      <c r="S557" s="37">
        <f t="shared" si="8"/>
        <v>0</v>
      </c>
      <c r="T557" s="24"/>
      <c r="U557" s="38">
        <v>118027</v>
      </c>
      <c r="V557" s="38">
        <v>0</v>
      </c>
      <c r="W557" s="38">
        <v>0</v>
      </c>
      <c r="X557" s="38">
        <v>6251</v>
      </c>
      <c r="Y557" s="38">
        <v>124278</v>
      </c>
      <c r="Z557" s="24"/>
      <c r="AA557" s="39"/>
    </row>
    <row r="558" spans="1:27" x14ac:dyDescent="0.25">
      <c r="A558" s="31">
        <v>487</v>
      </c>
      <c r="B558" s="32">
        <v>487274274</v>
      </c>
      <c r="C558" s="33" t="s">
        <v>284</v>
      </c>
      <c r="D558" s="31">
        <v>274</v>
      </c>
      <c r="E558" s="33" t="s">
        <v>81</v>
      </c>
      <c r="F558" s="31">
        <v>274</v>
      </c>
      <c r="G558" s="33" t="s">
        <v>81</v>
      </c>
      <c r="H558" s="34">
        <v>291</v>
      </c>
      <c r="I558" s="35">
        <v>11788</v>
      </c>
      <c r="J558" s="35">
        <v>5698</v>
      </c>
      <c r="K558" s="35">
        <v>0</v>
      </c>
      <c r="L558" s="35">
        <v>893</v>
      </c>
      <c r="M558" s="35">
        <v>18379</v>
      </c>
      <c r="N558" s="24"/>
      <c r="O558" s="34">
        <v>0</v>
      </c>
      <c r="P558" s="34">
        <v>0</v>
      </c>
      <c r="Q558" s="36">
        <v>0.09</v>
      </c>
      <c r="R558" s="36">
        <v>8.1265572172450187E-2</v>
      </c>
      <c r="S558" s="37">
        <f t="shared" si="8"/>
        <v>0</v>
      </c>
      <c r="T558" s="24"/>
      <c r="U558" s="38">
        <v>5088426</v>
      </c>
      <c r="V558" s="38">
        <v>0</v>
      </c>
      <c r="W558" s="38">
        <v>0</v>
      </c>
      <c r="X558" s="38">
        <v>259863</v>
      </c>
      <c r="Y558" s="38">
        <v>5348289</v>
      </c>
      <c r="Z558" s="24"/>
      <c r="AA558" s="39"/>
    </row>
    <row r="559" spans="1:27" x14ac:dyDescent="0.25">
      <c r="A559" s="31">
        <v>487</v>
      </c>
      <c r="B559" s="32">
        <v>487274284</v>
      </c>
      <c r="C559" s="33" t="s">
        <v>284</v>
      </c>
      <c r="D559" s="31">
        <v>274</v>
      </c>
      <c r="E559" s="33" t="s">
        <v>81</v>
      </c>
      <c r="F559" s="31">
        <v>284</v>
      </c>
      <c r="G559" s="33" t="s">
        <v>163</v>
      </c>
      <c r="H559" s="34">
        <v>1</v>
      </c>
      <c r="I559" s="35">
        <v>9001</v>
      </c>
      <c r="J559" s="35">
        <v>3064</v>
      </c>
      <c r="K559" s="35">
        <v>0</v>
      </c>
      <c r="L559" s="35">
        <v>893</v>
      </c>
      <c r="M559" s="35">
        <v>12958</v>
      </c>
      <c r="N559" s="24"/>
      <c r="O559" s="34">
        <v>0</v>
      </c>
      <c r="P559" s="34">
        <v>0</v>
      </c>
      <c r="Q559" s="36">
        <v>0.09</v>
      </c>
      <c r="R559" s="36">
        <v>3.3453317557936221E-2</v>
      </c>
      <c r="S559" s="37">
        <f t="shared" si="8"/>
        <v>0</v>
      </c>
      <c r="T559" s="24"/>
      <c r="U559" s="38">
        <v>12065</v>
      </c>
      <c r="V559" s="38">
        <v>0</v>
      </c>
      <c r="W559" s="38">
        <v>0</v>
      </c>
      <c r="X559" s="38">
        <v>893</v>
      </c>
      <c r="Y559" s="38">
        <v>12958</v>
      </c>
      <c r="Z559" s="24"/>
      <c r="AA559" s="39"/>
    </row>
    <row r="560" spans="1:27" x14ac:dyDescent="0.25">
      <c r="A560" s="31">
        <v>487</v>
      </c>
      <c r="B560" s="32">
        <v>487274285</v>
      </c>
      <c r="C560" s="33" t="s">
        <v>284</v>
      </c>
      <c r="D560" s="31">
        <v>274</v>
      </c>
      <c r="E560" s="33" t="s">
        <v>81</v>
      </c>
      <c r="F560" s="31">
        <v>285</v>
      </c>
      <c r="G560" s="33" t="s">
        <v>44</v>
      </c>
      <c r="H560" s="34">
        <v>2</v>
      </c>
      <c r="I560" s="35">
        <v>9001</v>
      </c>
      <c r="J560" s="35">
        <v>2757</v>
      </c>
      <c r="K560" s="35">
        <v>0</v>
      </c>
      <c r="L560" s="35">
        <v>893</v>
      </c>
      <c r="M560" s="35">
        <v>12651</v>
      </c>
      <c r="N560" s="24"/>
      <c r="O560" s="34">
        <v>0</v>
      </c>
      <c r="P560" s="34">
        <v>0</v>
      </c>
      <c r="Q560" s="36">
        <v>0.09</v>
      </c>
      <c r="R560" s="36">
        <v>4.0935904686526546E-2</v>
      </c>
      <c r="S560" s="37">
        <f t="shared" si="8"/>
        <v>0</v>
      </c>
      <c r="T560" s="24"/>
      <c r="U560" s="38">
        <v>23516</v>
      </c>
      <c r="V560" s="38">
        <v>0</v>
      </c>
      <c r="W560" s="38">
        <v>0</v>
      </c>
      <c r="X560" s="38">
        <v>1786</v>
      </c>
      <c r="Y560" s="38">
        <v>25302</v>
      </c>
      <c r="Z560" s="24"/>
      <c r="AA560" s="39"/>
    </row>
    <row r="561" spans="1:27" x14ac:dyDescent="0.25">
      <c r="A561" s="31">
        <v>487</v>
      </c>
      <c r="B561" s="32">
        <v>487274295</v>
      </c>
      <c r="C561" s="33" t="s">
        <v>284</v>
      </c>
      <c r="D561" s="31">
        <v>274</v>
      </c>
      <c r="E561" s="33" t="s">
        <v>81</v>
      </c>
      <c r="F561" s="31">
        <v>295</v>
      </c>
      <c r="G561" s="33" t="s">
        <v>155</v>
      </c>
      <c r="H561" s="34">
        <v>2</v>
      </c>
      <c r="I561" s="35">
        <v>13085</v>
      </c>
      <c r="J561" s="35">
        <v>6257</v>
      </c>
      <c r="K561" s="35">
        <v>0</v>
      </c>
      <c r="L561" s="35">
        <v>893</v>
      </c>
      <c r="M561" s="35">
        <v>20235</v>
      </c>
      <c r="N561" s="24"/>
      <c r="O561" s="34">
        <v>0</v>
      </c>
      <c r="P561" s="34">
        <v>0</v>
      </c>
      <c r="Q561" s="36">
        <v>0.09</v>
      </c>
      <c r="R561" s="36">
        <v>2.155593654197779E-2</v>
      </c>
      <c r="S561" s="37">
        <f t="shared" si="8"/>
        <v>0</v>
      </c>
      <c r="T561" s="24"/>
      <c r="U561" s="38">
        <v>38684</v>
      </c>
      <c r="V561" s="38">
        <v>0</v>
      </c>
      <c r="W561" s="38">
        <v>0</v>
      </c>
      <c r="X561" s="38">
        <v>1786</v>
      </c>
      <c r="Y561" s="38">
        <v>40470</v>
      </c>
      <c r="Z561" s="24"/>
      <c r="AA561" s="39"/>
    </row>
    <row r="562" spans="1:27" x14ac:dyDescent="0.25">
      <c r="A562" s="31">
        <v>487</v>
      </c>
      <c r="B562" s="32">
        <v>487274305</v>
      </c>
      <c r="C562" s="33" t="s">
        <v>284</v>
      </c>
      <c r="D562" s="31">
        <v>274</v>
      </c>
      <c r="E562" s="33" t="s">
        <v>81</v>
      </c>
      <c r="F562" s="31">
        <v>305</v>
      </c>
      <c r="G562" s="33" t="s">
        <v>75</v>
      </c>
      <c r="H562" s="34">
        <v>1</v>
      </c>
      <c r="I562" s="35">
        <v>11043</v>
      </c>
      <c r="J562" s="35">
        <v>3602</v>
      </c>
      <c r="K562" s="35">
        <v>0</v>
      </c>
      <c r="L562" s="35">
        <v>893</v>
      </c>
      <c r="M562" s="35">
        <v>15538</v>
      </c>
      <c r="N562" s="24"/>
      <c r="O562" s="34">
        <v>0</v>
      </c>
      <c r="P562" s="34">
        <v>0</v>
      </c>
      <c r="Q562" s="36">
        <v>0.09</v>
      </c>
      <c r="R562" s="36">
        <v>1.7308482927189065E-2</v>
      </c>
      <c r="S562" s="37">
        <f t="shared" si="8"/>
        <v>0</v>
      </c>
      <c r="T562" s="24"/>
      <c r="U562" s="38">
        <v>14645</v>
      </c>
      <c r="V562" s="38">
        <v>0</v>
      </c>
      <c r="W562" s="38">
        <v>0</v>
      </c>
      <c r="X562" s="38">
        <v>893</v>
      </c>
      <c r="Y562" s="38">
        <v>15538</v>
      </c>
      <c r="Z562" s="24"/>
      <c r="AA562" s="39"/>
    </row>
    <row r="563" spans="1:27" x14ac:dyDescent="0.25">
      <c r="A563" s="31">
        <v>487</v>
      </c>
      <c r="B563" s="32">
        <v>487274308</v>
      </c>
      <c r="C563" s="33" t="s">
        <v>284</v>
      </c>
      <c r="D563" s="31">
        <v>274</v>
      </c>
      <c r="E563" s="33" t="s">
        <v>81</v>
      </c>
      <c r="F563" s="31">
        <v>308</v>
      </c>
      <c r="G563" s="33" t="s">
        <v>32</v>
      </c>
      <c r="H563" s="34">
        <v>2</v>
      </c>
      <c r="I563" s="35">
        <v>9001</v>
      </c>
      <c r="J563" s="35">
        <v>5223</v>
      </c>
      <c r="K563" s="35">
        <v>0</v>
      </c>
      <c r="L563" s="35">
        <v>893</v>
      </c>
      <c r="M563" s="35">
        <v>15117</v>
      </c>
      <c r="N563" s="24"/>
      <c r="O563" s="34">
        <v>0</v>
      </c>
      <c r="P563" s="34">
        <v>0</v>
      </c>
      <c r="Q563" s="36">
        <v>0.09</v>
      </c>
      <c r="R563" s="36">
        <v>1.6507730479585108E-3</v>
      </c>
      <c r="S563" s="37">
        <f t="shared" si="8"/>
        <v>0</v>
      </c>
      <c r="T563" s="24"/>
      <c r="U563" s="38">
        <v>28448</v>
      </c>
      <c r="V563" s="38">
        <v>0</v>
      </c>
      <c r="W563" s="38">
        <v>0</v>
      </c>
      <c r="X563" s="38">
        <v>1786</v>
      </c>
      <c r="Y563" s="38">
        <v>30234</v>
      </c>
      <c r="Z563" s="24"/>
      <c r="AA563" s="39"/>
    </row>
    <row r="564" spans="1:27" x14ac:dyDescent="0.25">
      <c r="A564" s="31">
        <v>487</v>
      </c>
      <c r="B564" s="32">
        <v>487274344</v>
      </c>
      <c r="C564" s="33" t="s">
        <v>284</v>
      </c>
      <c r="D564" s="31">
        <v>274</v>
      </c>
      <c r="E564" s="33" t="s">
        <v>81</v>
      </c>
      <c r="F564" s="31">
        <v>344</v>
      </c>
      <c r="G564" s="33" t="s">
        <v>243</v>
      </c>
      <c r="H564" s="34">
        <v>1</v>
      </c>
      <c r="I564" s="35">
        <v>9001</v>
      </c>
      <c r="J564" s="35">
        <v>3013</v>
      </c>
      <c r="K564" s="35">
        <v>0</v>
      </c>
      <c r="L564" s="35">
        <v>893</v>
      </c>
      <c r="M564" s="35">
        <v>12907</v>
      </c>
      <c r="N564" s="24"/>
      <c r="O564" s="34">
        <v>0</v>
      </c>
      <c r="P564" s="34">
        <v>0</v>
      </c>
      <c r="Q564" s="36">
        <v>0.09</v>
      </c>
      <c r="R564" s="36">
        <v>7.8776585079043772E-4</v>
      </c>
      <c r="S564" s="37">
        <f t="shared" si="8"/>
        <v>0</v>
      </c>
      <c r="T564" s="24"/>
      <c r="U564" s="38">
        <v>12014</v>
      </c>
      <c r="V564" s="38">
        <v>0</v>
      </c>
      <c r="W564" s="38">
        <v>0</v>
      </c>
      <c r="X564" s="38">
        <v>893</v>
      </c>
      <c r="Y564" s="38">
        <v>12907</v>
      </c>
      <c r="Z564" s="24"/>
      <c r="AA564" s="39"/>
    </row>
    <row r="565" spans="1:27" x14ac:dyDescent="0.25">
      <c r="A565" s="31">
        <v>487</v>
      </c>
      <c r="B565" s="32">
        <v>487274347</v>
      </c>
      <c r="C565" s="33" t="s">
        <v>284</v>
      </c>
      <c r="D565" s="31">
        <v>274</v>
      </c>
      <c r="E565" s="33" t="s">
        <v>81</v>
      </c>
      <c r="F565" s="31">
        <v>347</v>
      </c>
      <c r="G565" s="33" t="s">
        <v>106</v>
      </c>
      <c r="H565" s="34">
        <v>5</v>
      </c>
      <c r="I565" s="35">
        <v>12082</v>
      </c>
      <c r="J565" s="35">
        <v>5234</v>
      </c>
      <c r="K565" s="35">
        <v>0</v>
      </c>
      <c r="L565" s="35">
        <v>893</v>
      </c>
      <c r="M565" s="35">
        <v>18209</v>
      </c>
      <c r="N565" s="24"/>
      <c r="O565" s="34">
        <v>0</v>
      </c>
      <c r="P565" s="34">
        <v>0</v>
      </c>
      <c r="Q565" s="36">
        <v>0.09</v>
      </c>
      <c r="R565" s="36">
        <v>4.470451979129899E-3</v>
      </c>
      <c r="S565" s="37">
        <f t="shared" si="8"/>
        <v>0</v>
      </c>
      <c r="T565" s="24"/>
      <c r="U565" s="38">
        <v>86580</v>
      </c>
      <c r="V565" s="38">
        <v>0</v>
      </c>
      <c r="W565" s="38">
        <v>0</v>
      </c>
      <c r="X565" s="38">
        <v>4465</v>
      </c>
      <c r="Y565" s="38">
        <v>91045</v>
      </c>
      <c r="Z565" s="24"/>
      <c r="AA565" s="39"/>
    </row>
    <row r="566" spans="1:27" x14ac:dyDescent="0.25">
      <c r="A566" s="31">
        <v>488</v>
      </c>
      <c r="B566" s="32">
        <v>488219001</v>
      </c>
      <c r="C566" s="33" t="s">
        <v>286</v>
      </c>
      <c r="D566" s="31">
        <v>219</v>
      </c>
      <c r="E566" s="33" t="s">
        <v>287</v>
      </c>
      <c r="F566" s="31">
        <v>1</v>
      </c>
      <c r="G566" s="33" t="s">
        <v>161</v>
      </c>
      <c r="H566" s="34">
        <v>29</v>
      </c>
      <c r="I566" s="35">
        <v>9954</v>
      </c>
      <c r="J566" s="35">
        <v>2557</v>
      </c>
      <c r="K566" s="35">
        <v>0</v>
      </c>
      <c r="L566" s="35">
        <v>893</v>
      </c>
      <c r="M566" s="35">
        <v>13404</v>
      </c>
      <c r="N566" s="24"/>
      <c r="O566" s="34">
        <v>0</v>
      </c>
      <c r="P566" s="34">
        <v>0</v>
      </c>
      <c r="Q566" s="36">
        <v>0.09</v>
      </c>
      <c r="R566" s="36">
        <v>1.5558084291471243E-2</v>
      </c>
      <c r="S566" s="37">
        <f t="shared" si="8"/>
        <v>0</v>
      </c>
      <c r="T566" s="24"/>
      <c r="U566" s="38">
        <v>362819</v>
      </c>
      <c r="V566" s="38">
        <v>0</v>
      </c>
      <c r="W566" s="38">
        <v>0</v>
      </c>
      <c r="X566" s="38">
        <v>25897</v>
      </c>
      <c r="Y566" s="38">
        <v>388716</v>
      </c>
      <c r="Z566" s="24"/>
      <c r="AA566" s="39"/>
    </row>
    <row r="567" spans="1:27" x14ac:dyDescent="0.25">
      <c r="A567" s="31">
        <v>488</v>
      </c>
      <c r="B567" s="32">
        <v>488219035</v>
      </c>
      <c r="C567" s="33" t="s">
        <v>286</v>
      </c>
      <c r="D567" s="31">
        <v>219</v>
      </c>
      <c r="E567" s="33" t="s">
        <v>287</v>
      </c>
      <c r="F567" s="31">
        <v>35</v>
      </c>
      <c r="G567" s="33" t="s">
        <v>22</v>
      </c>
      <c r="H567" s="34">
        <v>2</v>
      </c>
      <c r="I567" s="35">
        <v>11947</v>
      </c>
      <c r="J567" s="35">
        <v>4194</v>
      </c>
      <c r="K567" s="35">
        <v>0</v>
      </c>
      <c r="L567" s="35">
        <v>893</v>
      </c>
      <c r="M567" s="35">
        <v>17034</v>
      </c>
      <c r="N567" s="24"/>
      <c r="O567" s="34">
        <v>0</v>
      </c>
      <c r="P567" s="34">
        <v>0</v>
      </c>
      <c r="Q567" s="36">
        <v>0.18</v>
      </c>
      <c r="R567" s="36">
        <v>0.1582084907439498</v>
      </c>
      <c r="S567" s="37">
        <f t="shared" si="8"/>
        <v>0</v>
      </c>
      <c r="T567" s="24"/>
      <c r="U567" s="38">
        <v>32282</v>
      </c>
      <c r="V567" s="38">
        <v>0</v>
      </c>
      <c r="W567" s="38">
        <v>0</v>
      </c>
      <c r="X567" s="38">
        <v>1786</v>
      </c>
      <c r="Y567" s="38">
        <v>34068</v>
      </c>
      <c r="Z567" s="24"/>
      <c r="AA567" s="39"/>
    </row>
    <row r="568" spans="1:27" x14ac:dyDescent="0.25">
      <c r="A568" s="31">
        <v>488</v>
      </c>
      <c r="B568" s="32">
        <v>488219040</v>
      </c>
      <c r="C568" s="33" t="s">
        <v>286</v>
      </c>
      <c r="D568" s="31">
        <v>219</v>
      </c>
      <c r="E568" s="33" t="s">
        <v>287</v>
      </c>
      <c r="F568" s="31">
        <v>40</v>
      </c>
      <c r="G568" s="33" t="s">
        <v>95</v>
      </c>
      <c r="H568" s="34">
        <v>12</v>
      </c>
      <c r="I568" s="35">
        <v>11655</v>
      </c>
      <c r="J568" s="35">
        <v>3099</v>
      </c>
      <c r="K568" s="35">
        <v>0</v>
      </c>
      <c r="L568" s="35">
        <v>893</v>
      </c>
      <c r="M568" s="35">
        <v>15647</v>
      </c>
      <c r="N568" s="24"/>
      <c r="O568" s="34">
        <v>0</v>
      </c>
      <c r="P568" s="34">
        <v>0</v>
      </c>
      <c r="Q568" s="36">
        <v>0.09</v>
      </c>
      <c r="R568" s="36">
        <v>2.3001413150476684E-3</v>
      </c>
      <c r="S568" s="37">
        <f t="shared" si="8"/>
        <v>0</v>
      </c>
      <c r="T568" s="24"/>
      <c r="U568" s="38">
        <v>177048</v>
      </c>
      <c r="V568" s="38">
        <v>0</v>
      </c>
      <c r="W568" s="38">
        <v>0</v>
      </c>
      <c r="X568" s="38">
        <v>10716</v>
      </c>
      <c r="Y568" s="38">
        <v>187764</v>
      </c>
      <c r="Z568" s="24"/>
      <c r="AA568" s="39"/>
    </row>
    <row r="569" spans="1:27" x14ac:dyDescent="0.25">
      <c r="A569" s="31">
        <v>488</v>
      </c>
      <c r="B569" s="32">
        <v>488219044</v>
      </c>
      <c r="C569" s="33" t="s">
        <v>286</v>
      </c>
      <c r="D569" s="31">
        <v>219</v>
      </c>
      <c r="E569" s="33" t="s">
        <v>287</v>
      </c>
      <c r="F569" s="31">
        <v>44</v>
      </c>
      <c r="G569" s="33" t="s">
        <v>35</v>
      </c>
      <c r="H569" s="34">
        <v>83</v>
      </c>
      <c r="I569" s="35">
        <v>11836</v>
      </c>
      <c r="J569" s="35">
        <v>276</v>
      </c>
      <c r="K569" s="35">
        <v>0</v>
      </c>
      <c r="L569" s="35">
        <v>893</v>
      </c>
      <c r="M569" s="35">
        <v>13005</v>
      </c>
      <c r="N569" s="24"/>
      <c r="O569" s="34">
        <v>0</v>
      </c>
      <c r="P569" s="34">
        <v>0</v>
      </c>
      <c r="Q569" s="36">
        <v>0.09</v>
      </c>
      <c r="R569" s="36">
        <v>5.5522851392677805E-2</v>
      </c>
      <c r="S569" s="37">
        <f t="shared" si="8"/>
        <v>0</v>
      </c>
      <c r="T569" s="24"/>
      <c r="U569" s="38">
        <v>1005296</v>
      </c>
      <c r="V569" s="38">
        <v>0</v>
      </c>
      <c r="W569" s="38">
        <v>0</v>
      </c>
      <c r="X569" s="38">
        <v>74119</v>
      </c>
      <c r="Y569" s="38">
        <v>1079415</v>
      </c>
      <c r="Z569" s="24"/>
      <c r="AA569" s="39"/>
    </row>
    <row r="570" spans="1:27" x14ac:dyDescent="0.25">
      <c r="A570" s="31">
        <v>488</v>
      </c>
      <c r="B570" s="32">
        <v>488219065</v>
      </c>
      <c r="C570" s="33" t="s">
        <v>286</v>
      </c>
      <c r="D570" s="31">
        <v>219</v>
      </c>
      <c r="E570" s="33" t="s">
        <v>287</v>
      </c>
      <c r="F570" s="31">
        <v>65</v>
      </c>
      <c r="G570" s="33" t="s">
        <v>288</v>
      </c>
      <c r="H570" s="34">
        <v>4</v>
      </c>
      <c r="I570" s="35">
        <v>9618</v>
      </c>
      <c r="J570" s="35">
        <v>5598</v>
      </c>
      <c r="K570" s="35">
        <v>0</v>
      </c>
      <c r="L570" s="35">
        <v>893</v>
      </c>
      <c r="M570" s="35">
        <v>16109</v>
      </c>
      <c r="N570" s="24"/>
      <c r="O570" s="34">
        <v>0</v>
      </c>
      <c r="P570" s="34">
        <v>0</v>
      </c>
      <c r="Q570" s="36">
        <v>0.09</v>
      </c>
      <c r="R570" s="36">
        <v>2.5434483840933082E-3</v>
      </c>
      <c r="S570" s="37">
        <f t="shared" si="8"/>
        <v>0</v>
      </c>
      <c r="T570" s="24"/>
      <c r="U570" s="38">
        <v>60864</v>
      </c>
      <c r="V570" s="38">
        <v>0</v>
      </c>
      <c r="W570" s="38">
        <v>0</v>
      </c>
      <c r="X570" s="38">
        <v>3572</v>
      </c>
      <c r="Y570" s="38">
        <v>64436</v>
      </c>
      <c r="Z570" s="24"/>
      <c r="AA570" s="39"/>
    </row>
    <row r="571" spans="1:27" x14ac:dyDescent="0.25">
      <c r="A571" s="31">
        <v>488</v>
      </c>
      <c r="B571" s="32">
        <v>488219082</v>
      </c>
      <c r="C571" s="33" t="s">
        <v>286</v>
      </c>
      <c r="D571" s="31">
        <v>219</v>
      </c>
      <c r="E571" s="33" t="s">
        <v>287</v>
      </c>
      <c r="F571" s="31">
        <v>82</v>
      </c>
      <c r="G571" s="33" t="s">
        <v>269</v>
      </c>
      <c r="H571" s="34">
        <v>8</v>
      </c>
      <c r="I571" s="35">
        <v>9853</v>
      </c>
      <c r="J571" s="35">
        <v>3150</v>
      </c>
      <c r="K571" s="35">
        <v>0</v>
      </c>
      <c r="L571" s="35">
        <v>893</v>
      </c>
      <c r="M571" s="35">
        <v>13896</v>
      </c>
      <c r="N571" s="24"/>
      <c r="O571" s="34">
        <v>0</v>
      </c>
      <c r="P571" s="34">
        <v>0</v>
      </c>
      <c r="Q571" s="36">
        <v>0.09</v>
      </c>
      <c r="R571" s="36">
        <v>5.8766539512043314E-3</v>
      </c>
      <c r="S571" s="37">
        <f t="shared" si="8"/>
        <v>0</v>
      </c>
      <c r="T571" s="24"/>
      <c r="U571" s="38">
        <v>104024</v>
      </c>
      <c r="V571" s="38">
        <v>0</v>
      </c>
      <c r="W571" s="38">
        <v>0</v>
      </c>
      <c r="X571" s="38">
        <v>7144</v>
      </c>
      <c r="Y571" s="38">
        <v>111168</v>
      </c>
      <c r="Z571" s="24"/>
      <c r="AA571" s="39"/>
    </row>
    <row r="572" spans="1:27" x14ac:dyDescent="0.25">
      <c r="A572" s="31">
        <v>488</v>
      </c>
      <c r="B572" s="32">
        <v>488219083</v>
      </c>
      <c r="C572" s="33" t="s">
        <v>286</v>
      </c>
      <c r="D572" s="31">
        <v>219</v>
      </c>
      <c r="E572" s="33" t="s">
        <v>287</v>
      </c>
      <c r="F572" s="31">
        <v>83</v>
      </c>
      <c r="G572" s="33" t="s">
        <v>189</v>
      </c>
      <c r="H572" s="34">
        <v>8</v>
      </c>
      <c r="I572" s="35">
        <v>9130</v>
      </c>
      <c r="J572" s="35">
        <v>1579</v>
      </c>
      <c r="K572" s="35">
        <v>0</v>
      </c>
      <c r="L572" s="35">
        <v>893</v>
      </c>
      <c r="M572" s="35">
        <v>11602</v>
      </c>
      <c r="N572" s="24"/>
      <c r="O572" s="34">
        <v>0</v>
      </c>
      <c r="P572" s="34">
        <v>0</v>
      </c>
      <c r="Q572" s="36">
        <v>0.09</v>
      </c>
      <c r="R572" s="36">
        <v>5.3771684629906344E-3</v>
      </c>
      <c r="S572" s="37">
        <f t="shared" si="8"/>
        <v>0</v>
      </c>
      <c r="T572" s="24"/>
      <c r="U572" s="38">
        <v>85672</v>
      </c>
      <c r="V572" s="38">
        <v>0</v>
      </c>
      <c r="W572" s="38">
        <v>0</v>
      </c>
      <c r="X572" s="38">
        <v>7144</v>
      </c>
      <c r="Y572" s="38">
        <v>92816</v>
      </c>
      <c r="Z572" s="24"/>
      <c r="AA572" s="39"/>
    </row>
    <row r="573" spans="1:27" x14ac:dyDescent="0.25">
      <c r="A573" s="31">
        <v>488</v>
      </c>
      <c r="B573" s="32">
        <v>488219122</v>
      </c>
      <c r="C573" s="33" t="s">
        <v>286</v>
      </c>
      <c r="D573" s="31">
        <v>219</v>
      </c>
      <c r="E573" s="33" t="s">
        <v>287</v>
      </c>
      <c r="F573" s="31">
        <v>122</v>
      </c>
      <c r="G573" s="33" t="s">
        <v>289</v>
      </c>
      <c r="H573" s="34">
        <v>25</v>
      </c>
      <c r="I573" s="35">
        <v>9976</v>
      </c>
      <c r="J573" s="35">
        <v>3229</v>
      </c>
      <c r="K573" s="35">
        <v>0</v>
      </c>
      <c r="L573" s="35">
        <v>893</v>
      </c>
      <c r="M573" s="35">
        <v>14098</v>
      </c>
      <c r="N573" s="24"/>
      <c r="O573" s="34">
        <v>0</v>
      </c>
      <c r="P573" s="34">
        <v>0</v>
      </c>
      <c r="Q573" s="36">
        <v>0.09</v>
      </c>
      <c r="R573" s="36">
        <v>9.9874545547035311E-3</v>
      </c>
      <c r="S573" s="37">
        <f t="shared" si="8"/>
        <v>0</v>
      </c>
      <c r="T573" s="24"/>
      <c r="U573" s="38">
        <v>330125</v>
      </c>
      <c r="V573" s="38">
        <v>0</v>
      </c>
      <c r="W573" s="38">
        <v>0</v>
      </c>
      <c r="X573" s="38">
        <v>22325</v>
      </c>
      <c r="Y573" s="38">
        <v>352450</v>
      </c>
      <c r="Z573" s="24"/>
      <c r="AA573" s="39"/>
    </row>
    <row r="574" spans="1:27" x14ac:dyDescent="0.25">
      <c r="A574" s="31">
        <v>488</v>
      </c>
      <c r="B574" s="32">
        <v>488219131</v>
      </c>
      <c r="C574" s="33" t="s">
        <v>286</v>
      </c>
      <c r="D574" s="31">
        <v>219</v>
      </c>
      <c r="E574" s="33" t="s">
        <v>287</v>
      </c>
      <c r="F574" s="31">
        <v>131</v>
      </c>
      <c r="G574" s="33" t="s">
        <v>290</v>
      </c>
      <c r="H574" s="34">
        <v>11</v>
      </c>
      <c r="I574" s="35">
        <v>9990</v>
      </c>
      <c r="J574" s="35">
        <v>2465</v>
      </c>
      <c r="K574" s="35">
        <v>0</v>
      </c>
      <c r="L574" s="35">
        <v>893</v>
      </c>
      <c r="M574" s="35">
        <v>13348</v>
      </c>
      <c r="N574" s="24"/>
      <c r="O574" s="34">
        <v>0</v>
      </c>
      <c r="P574" s="34">
        <v>0</v>
      </c>
      <c r="Q574" s="36">
        <v>0.09</v>
      </c>
      <c r="R574" s="36">
        <v>2.7638252262441277E-3</v>
      </c>
      <c r="S574" s="37">
        <f t="shared" si="8"/>
        <v>0</v>
      </c>
      <c r="T574" s="24"/>
      <c r="U574" s="38">
        <v>137005</v>
      </c>
      <c r="V574" s="38">
        <v>0</v>
      </c>
      <c r="W574" s="38">
        <v>0</v>
      </c>
      <c r="X574" s="38">
        <v>9823</v>
      </c>
      <c r="Y574" s="38">
        <v>146828</v>
      </c>
      <c r="Z574" s="24"/>
      <c r="AA574" s="39"/>
    </row>
    <row r="575" spans="1:27" x14ac:dyDescent="0.25">
      <c r="A575" s="31">
        <v>488</v>
      </c>
      <c r="B575" s="32">
        <v>488219133</v>
      </c>
      <c r="C575" s="33" t="s">
        <v>286</v>
      </c>
      <c r="D575" s="31">
        <v>219</v>
      </c>
      <c r="E575" s="33" t="s">
        <v>287</v>
      </c>
      <c r="F575" s="31">
        <v>133</v>
      </c>
      <c r="G575" s="33" t="s">
        <v>73</v>
      </c>
      <c r="H575" s="34">
        <v>28</v>
      </c>
      <c r="I575" s="35">
        <v>10310</v>
      </c>
      <c r="J575" s="35">
        <v>3230</v>
      </c>
      <c r="K575" s="35">
        <v>0</v>
      </c>
      <c r="L575" s="35">
        <v>893</v>
      </c>
      <c r="M575" s="35">
        <v>14433</v>
      </c>
      <c r="N575" s="24"/>
      <c r="O575" s="34">
        <v>0</v>
      </c>
      <c r="P575" s="34">
        <v>0</v>
      </c>
      <c r="Q575" s="36">
        <v>0.09</v>
      </c>
      <c r="R575" s="36">
        <v>2.9992689029297782E-2</v>
      </c>
      <c r="S575" s="37">
        <f t="shared" si="8"/>
        <v>0</v>
      </c>
      <c r="T575" s="24"/>
      <c r="U575" s="38">
        <v>379120</v>
      </c>
      <c r="V575" s="38">
        <v>0</v>
      </c>
      <c r="W575" s="38">
        <v>0</v>
      </c>
      <c r="X575" s="38">
        <v>25004</v>
      </c>
      <c r="Y575" s="38">
        <v>404124</v>
      </c>
      <c r="Z575" s="24"/>
      <c r="AA575" s="39"/>
    </row>
    <row r="576" spans="1:27" x14ac:dyDescent="0.25">
      <c r="A576" s="31">
        <v>488</v>
      </c>
      <c r="B576" s="32">
        <v>488219142</v>
      </c>
      <c r="C576" s="33" t="s">
        <v>286</v>
      </c>
      <c r="D576" s="31">
        <v>219</v>
      </c>
      <c r="E576" s="33" t="s">
        <v>287</v>
      </c>
      <c r="F576" s="31">
        <v>142</v>
      </c>
      <c r="G576" s="33" t="s">
        <v>291</v>
      </c>
      <c r="H576" s="34">
        <v>40</v>
      </c>
      <c r="I576" s="35">
        <v>10589</v>
      </c>
      <c r="J576" s="35">
        <v>7744</v>
      </c>
      <c r="K576" s="35">
        <v>0</v>
      </c>
      <c r="L576" s="35">
        <v>893</v>
      </c>
      <c r="M576" s="35">
        <v>19226</v>
      </c>
      <c r="N576" s="24"/>
      <c r="O576" s="34">
        <v>0</v>
      </c>
      <c r="P576" s="34">
        <v>0</v>
      </c>
      <c r="Q576" s="36">
        <v>0.09</v>
      </c>
      <c r="R576" s="36">
        <v>3.8692015744692172E-2</v>
      </c>
      <c r="S576" s="37">
        <f t="shared" si="8"/>
        <v>0</v>
      </c>
      <c r="T576" s="24"/>
      <c r="U576" s="38">
        <v>733320</v>
      </c>
      <c r="V576" s="38">
        <v>0</v>
      </c>
      <c r="W576" s="38">
        <v>0</v>
      </c>
      <c r="X576" s="38">
        <v>35720</v>
      </c>
      <c r="Y576" s="38">
        <v>769040</v>
      </c>
      <c r="Z576" s="24"/>
      <c r="AA576" s="39"/>
    </row>
    <row r="577" spans="1:27" x14ac:dyDescent="0.25">
      <c r="A577" s="31">
        <v>488</v>
      </c>
      <c r="B577" s="32">
        <v>488219145</v>
      </c>
      <c r="C577" s="33" t="s">
        <v>286</v>
      </c>
      <c r="D577" s="31">
        <v>219</v>
      </c>
      <c r="E577" s="33" t="s">
        <v>287</v>
      </c>
      <c r="F577" s="31">
        <v>145</v>
      </c>
      <c r="G577" s="33" t="s">
        <v>271</v>
      </c>
      <c r="H577" s="34">
        <v>7</v>
      </c>
      <c r="I577" s="35">
        <v>9923</v>
      </c>
      <c r="J577" s="35">
        <v>3009</v>
      </c>
      <c r="K577" s="35">
        <v>0</v>
      </c>
      <c r="L577" s="35">
        <v>893</v>
      </c>
      <c r="M577" s="35">
        <v>13825</v>
      </c>
      <c r="N577" s="24"/>
      <c r="O577" s="34">
        <v>0</v>
      </c>
      <c r="P577" s="34">
        <v>0</v>
      </c>
      <c r="Q577" s="36">
        <v>0.09</v>
      </c>
      <c r="R577" s="36">
        <v>1.4420383698988118E-2</v>
      </c>
      <c r="S577" s="37">
        <f t="shared" si="8"/>
        <v>0</v>
      </c>
      <c r="T577" s="24"/>
      <c r="U577" s="38">
        <v>90524</v>
      </c>
      <c r="V577" s="38">
        <v>0</v>
      </c>
      <c r="W577" s="38">
        <v>0</v>
      </c>
      <c r="X577" s="38">
        <v>6251</v>
      </c>
      <c r="Y577" s="38">
        <v>96775</v>
      </c>
      <c r="Z577" s="24"/>
      <c r="AA577" s="39"/>
    </row>
    <row r="578" spans="1:27" x14ac:dyDescent="0.25">
      <c r="A578" s="31">
        <v>488</v>
      </c>
      <c r="B578" s="32">
        <v>488219171</v>
      </c>
      <c r="C578" s="33" t="s">
        <v>286</v>
      </c>
      <c r="D578" s="31">
        <v>219</v>
      </c>
      <c r="E578" s="33" t="s">
        <v>287</v>
      </c>
      <c r="F578" s="31">
        <v>171</v>
      </c>
      <c r="G578" s="33" t="s">
        <v>272</v>
      </c>
      <c r="H578" s="34">
        <v>14</v>
      </c>
      <c r="I578" s="35">
        <v>10919</v>
      </c>
      <c r="J578" s="35">
        <v>2600</v>
      </c>
      <c r="K578" s="35">
        <v>0</v>
      </c>
      <c r="L578" s="35">
        <v>893</v>
      </c>
      <c r="M578" s="35">
        <v>14412</v>
      </c>
      <c r="N578" s="24"/>
      <c r="O578" s="34">
        <v>0</v>
      </c>
      <c r="P578" s="34">
        <v>0</v>
      </c>
      <c r="Q578" s="36">
        <v>0.09</v>
      </c>
      <c r="R578" s="36">
        <v>4.3207440210356832E-3</v>
      </c>
      <c r="S578" s="37">
        <f t="shared" si="8"/>
        <v>0</v>
      </c>
      <c r="T578" s="24"/>
      <c r="U578" s="38">
        <v>189266</v>
      </c>
      <c r="V578" s="38">
        <v>0</v>
      </c>
      <c r="W578" s="38">
        <v>0</v>
      </c>
      <c r="X578" s="38">
        <v>12502</v>
      </c>
      <c r="Y578" s="38">
        <v>201768</v>
      </c>
      <c r="Z578" s="24"/>
      <c r="AA578" s="39"/>
    </row>
    <row r="579" spans="1:27" x14ac:dyDescent="0.25">
      <c r="A579" s="31">
        <v>488</v>
      </c>
      <c r="B579" s="32">
        <v>488219189</v>
      </c>
      <c r="C579" s="33" t="s">
        <v>286</v>
      </c>
      <c r="D579" s="31">
        <v>219</v>
      </c>
      <c r="E579" s="33" t="s">
        <v>287</v>
      </c>
      <c r="F579" s="31">
        <v>189</v>
      </c>
      <c r="G579" s="33" t="s">
        <v>38</v>
      </c>
      <c r="H579" s="34">
        <v>1</v>
      </c>
      <c r="I579" s="35">
        <v>11215</v>
      </c>
      <c r="J579" s="35">
        <v>4493</v>
      </c>
      <c r="K579" s="35">
        <v>0</v>
      </c>
      <c r="L579" s="35">
        <v>893</v>
      </c>
      <c r="M579" s="35">
        <v>16601</v>
      </c>
      <c r="N579" s="24"/>
      <c r="O579" s="34">
        <v>0</v>
      </c>
      <c r="P579" s="34">
        <v>0</v>
      </c>
      <c r="Q579" s="36">
        <v>0.09</v>
      </c>
      <c r="R579" s="36">
        <v>4.5538278876293067E-3</v>
      </c>
      <c r="S579" s="37">
        <f t="shared" si="8"/>
        <v>0</v>
      </c>
      <c r="T579" s="24"/>
      <c r="U579" s="38">
        <v>15708</v>
      </c>
      <c r="V579" s="38">
        <v>0</v>
      </c>
      <c r="W579" s="38">
        <v>0</v>
      </c>
      <c r="X579" s="38">
        <v>893</v>
      </c>
      <c r="Y579" s="38">
        <v>16601</v>
      </c>
      <c r="Z579" s="24"/>
      <c r="AA579" s="39"/>
    </row>
    <row r="580" spans="1:27" x14ac:dyDescent="0.25">
      <c r="A580" s="31">
        <v>488</v>
      </c>
      <c r="B580" s="32">
        <v>488219219</v>
      </c>
      <c r="C580" s="33" t="s">
        <v>286</v>
      </c>
      <c r="D580" s="31">
        <v>219</v>
      </c>
      <c r="E580" s="33" t="s">
        <v>287</v>
      </c>
      <c r="F580" s="31">
        <v>219</v>
      </c>
      <c r="G580" s="33" t="s">
        <v>287</v>
      </c>
      <c r="H580" s="34">
        <v>11</v>
      </c>
      <c r="I580" s="35">
        <v>10880</v>
      </c>
      <c r="J580" s="35">
        <v>5166</v>
      </c>
      <c r="K580" s="35">
        <v>0</v>
      </c>
      <c r="L580" s="35">
        <v>893</v>
      </c>
      <c r="M580" s="35">
        <v>16939</v>
      </c>
      <c r="N580" s="24"/>
      <c r="O580" s="34">
        <v>0</v>
      </c>
      <c r="P580" s="34">
        <v>0</v>
      </c>
      <c r="Q580" s="36">
        <v>0.09</v>
      </c>
      <c r="R580" s="36">
        <v>5.5324882597758427E-3</v>
      </c>
      <c r="S580" s="37">
        <f t="shared" si="8"/>
        <v>0</v>
      </c>
      <c r="T580" s="24"/>
      <c r="U580" s="38">
        <v>176506</v>
      </c>
      <c r="V580" s="38">
        <v>0</v>
      </c>
      <c r="W580" s="38">
        <v>0</v>
      </c>
      <c r="X580" s="38">
        <v>9823</v>
      </c>
      <c r="Y580" s="38">
        <v>186329</v>
      </c>
      <c r="Z580" s="24"/>
      <c r="AA580" s="39"/>
    </row>
    <row r="581" spans="1:27" x14ac:dyDescent="0.25">
      <c r="A581" s="31">
        <v>488</v>
      </c>
      <c r="B581" s="32">
        <v>488219231</v>
      </c>
      <c r="C581" s="33" t="s">
        <v>286</v>
      </c>
      <c r="D581" s="31">
        <v>219</v>
      </c>
      <c r="E581" s="33" t="s">
        <v>287</v>
      </c>
      <c r="F581" s="31">
        <v>231</v>
      </c>
      <c r="G581" s="33" t="s">
        <v>274</v>
      </c>
      <c r="H581" s="34">
        <v>29</v>
      </c>
      <c r="I581" s="35">
        <v>10116</v>
      </c>
      <c r="J581" s="35">
        <v>2294</v>
      </c>
      <c r="K581" s="35">
        <v>0</v>
      </c>
      <c r="L581" s="35">
        <v>893</v>
      </c>
      <c r="M581" s="35">
        <v>13303</v>
      </c>
      <c r="N581" s="24"/>
      <c r="O581" s="34">
        <v>0</v>
      </c>
      <c r="P581" s="34">
        <v>0</v>
      </c>
      <c r="Q581" s="36">
        <v>0.09</v>
      </c>
      <c r="R581" s="36">
        <v>1.3258958755027297E-2</v>
      </c>
      <c r="S581" s="37">
        <f t="shared" si="8"/>
        <v>0</v>
      </c>
      <c r="T581" s="24"/>
      <c r="U581" s="38">
        <v>359890</v>
      </c>
      <c r="V581" s="38">
        <v>0</v>
      </c>
      <c r="W581" s="38">
        <v>0</v>
      </c>
      <c r="X581" s="38">
        <v>25897</v>
      </c>
      <c r="Y581" s="38">
        <v>385787</v>
      </c>
      <c r="Z581" s="24"/>
      <c r="AA581" s="39"/>
    </row>
    <row r="582" spans="1:27" x14ac:dyDescent="0.25">
      <c r="A582" s="31">
        <v>488</v>
      </c>
      <c r="B582" s="32">
        <v>488219239</v>
      </c>
      <c r="C582" s="33" t="s">
        <v>286</v>
      </c>
      <c r="D582" s="31">
        <v>219</v>
      </c>
      <c r="E582" s="33" t="s">
        <v>287</v>
      </c>
      <c r="F582" s="31">
        <v>239</v>
      </c>
      <c r="G582" s="33" t="s">
        <v>267</v>
      </c>
      <c r="H582" s="34">
        <v>11</v>
      </c>
      <c r="I582" s="35">
        <v>9705</v>
      </c>
      <c r="J582" s="35">
        <v>3359</v>
      </c>
      <c r="K582" s="35">
        <v>0</v>
      </c>
      <c r="L582" s="35">
        <v>893</v>
      </c>
      <c r="M582" s="35">
        <v>13957</v>
      </c>
      <c r="N582" s="24"/>
      <c r="O582" s="34">
        <v>0</v>
      </c>
      <c r="P582" s="34">
        <v>0</v>
      </c>
      <c r="Q582" s="36">
        <v>0.09</v>
      </c>
      <c r="R582" s="36">
        <v>6.3794216259848283E-2</v>
      </c>
      <c r="S582" s="37">
        <f t="shared" si="8"/>
        <v>0</v>
      </c>
      <c r="T582" s="24"/>
      <c r="U582" s="38">
        <v>143704</v>
      </c>
      <c r="V582" s="38">
        <v>0</v>
      </c>
      <c r="W582" s="38">
        <v>0</v>
      </c>
      <c r="X582" s="38">
        <v>9823</v>
      </c>
      <c r="Y582" s="38">
        <v>153527</v>
      </c>
      <c r="Z582" s="24"/>
      <c r="AA582" s="39"/>
    </row>
    <row r="583" spans="1:27" x14ac:dyDescent="0.25">
      <c r="A583" s="31">
        <v>488</v>
      </c>
      <c r="B583" s="32">
        <v>488219243</v>
      </c>
      <c r="C583" s="33" t="s">
        <v>286</v>
      </c>
      <c r="D583" s="31">
        <v>219</v>
      </c>
      <c r="E583" s="33" t="s">
        <v>287</v>
      </c>
      <c r="F583" s="31">
        <v>243</v>
      </c>
      <c r="G583" s="33" t="s">
        <v>74</v>
      </c>
      <c r="H583" s="34">
        <v>34</v>
      </c>
      <c r="I583" s="35">
        <v>11173</v>
      </c>
      <c r="J583" s="35">
        <v>2637</v>
      </c>
      <c r="K583" s="35">
        <v>0</v>
      </c>
      <c r="L583" s="35">
        <v>893</v>
      </c>
      <c r="M583" s="35">
        <v>14703</v>
      </c>
      <c r="N583" s="24"/>
      <c r="O583" s="34">
        <v>0</v>
      </c>
      <c r="P583" s="34">
        <v>0</v>
      </c>
      <c r="Q583" s="36">
        <v>0.09</v>
      </c>
      <c r="R583" s="36">
        <v>5.5550847643881752E-3</v>
      </c>
      <c r="S583" s="37">
        <f t="shared" si="8"/>
        <v>0</v>
      </c>
      <c r="T583" s="24"/>
      <c r="U583" s="38">
        <v>469540</v>
      </c>
      <c r="V583" s="38">
        <v>0</v>
      </c>
      <c r="W583" s="38">
        <v>0</v>
      </c>
      <c r="X583" s="38">
        <v>30362</v>
      </c>
      <c r="Y583" s="38">
        <v>499902</v>
      </c>
      <c r="Z583" s="24"/>
      <c r="AA583" s="39"/>
    </row>
    <row r="584" spans="1:27" x14ac:dyDescent="0.25">
      <c r="A584" s="31">
        <v>488</v>
      </c>
      <c r="B584" s="32">
        <v>488219244</v>
      </c>
      <c r="C584" s="33" t="s">
        <v>286</v>
      </c>
      <c r="D584" s="31">
        <v>219</v>
      </c>
      <c r="E584" s="33" t="s">
        <v>287</v>
      </c>
      <c r="F584" s="31">
        <v>244</v>
      </c>
      <c r="G584" s="33" t="s">
        <v>43</v>
      </c>
      <c r="H584" s="34">
        <v>179</v>
      </c>
      <c r="I584" s="35">
        <v>11071</v>
      </c>
      <c r="J584" s="35">
        <v>4482</v>
      </c>
      <c r="K584" s="35">
        <v>0</v>
      </c>
      <c r="L584" s="35">
        <v>893</v>
      </c>
      <c r="M584" s="35">
        <v>16446</v>
      </c>
      <c r="N584" s="24"/>
      <c r="O584" s="34">
        <v>0</v>
      </c>
      <c r="P584" s="34">
        <v>0</v>
      </c>
      <c r="Q584" s="36">
        <v>0.18</v>
      </c>
      <c r="R584" s="36">
        <v>0.10491002846208129</v>
      </c>
      <c r="S584" s="37">
        <f t="shared" si="8"/>
        <v>0</v>
      </c>
      <c r="T584" s="24"/>
      <c r="U584" s="38">
        <v>2783987</v>
      </c>
      <c r="V584" s="38">
        <v>0</v>
      </c>
      <c r="W584" s="38">
        <v>0</v>
      </c>
      <c r="X584" s="38">
        <v>159847</v>
      </c>
      <c r="Y584" s="38">
        <v>2943834</v>
      </c>
      <c r="Z584" s="24"/>
      <c r="AA584" s="39"/>
    </row>
    <row r="585" spans="1:27" x14ac:dyDescent="0.25">
      <c r="A585" s="31">
        <v>488</v>
      </c>
      <c r="B585" s="32">
        <v>488219251</v>
      </c>
      <c r="C585" s="33" t="s">
        <v>286</v>
      </c>
      <c r="D585" s="31">
        <v>219</v>
      </c>
      <c r="E585" s="33" t="s">
        <v>287</v>
      </c>
      <c r="F585" s="31">
        <v>251</v>
      </c>
      <c r="G585" s="33" t="s">
        <v>292</v>
      </c>
      <c r="H585" s="34">
        <v>107</v>
      </c>
      <c r="I585" s="35">
        <v>10190</v>
      </c>
      <c r="J585" s="35">
        <v>2247</v>
      </c>
      <c r="K585" s="35">
        <v>0</v>
      </c>
      <c r="L585" s="35">
        <v>893</v>
      </c>
      <c r="M585" s="35">
        <v>13330</v>
      </c>
      <c r="N585" s="24"/>
      <c r="O585" s="34">
        <v>0</v>
      </c>
      <c r="P585" s="34">
        <v>0</v>
      </c>
      <c r="Q585" s="36">
        <v>0.18</v>
      </c>
      <c r="R585" s="36">
        <v>4.1125801527443807E-2</v>
      </c>
      <c r="S585" s="37">
        <f t="shared" si="8"/>
        <v>0</v>
      </c>
      <c r="T585" s="24"/>
      <c r="U585" s="38">
        <v>1330759</v>
      </c>
      <c r="V585" s="38">
        <v>0</v>
      </c>
      <c r="W585" s="38">
        <v>0</v>
      </c>
      <c r="X585" s="38">
        <v>95551</v>
      </c>
      <c r="Y585" s="38">
        <v>1426310</v>
      </c>
      <c r="Z585" s="24"/>
      <c r="AA585" s="39"/>
    </row>
    <row r="586" spans="1:27" x14ac:dyDescent="0.25">
      <c r="A586" s="31">
        <v>488</v>
      </c>
      <c r="B586" s="32">
        <v>488219264</v>
      </c>
      <c r="C586" s="33" t="s">
        <v>286</v>
      </c>
      <c r="D586" s="31">
        <v>219</v>
      </c>
      <c r="E586" s="33" t="s">
        <v>287</v>
      </c>
      <c r="F586" s="31">
        <v>264</v>
      </c>
      <c r="G586" s="33" t="s">
        <v>293</v>
      </c>
      <c r="H586" s="34">
        <v>27</v>
      </c>
      <c r="I586" s="35">
        <v>9716</v>
      </c>
      <c r="J586" s="35">
        <v>4468</v>
      </c>
      <c r="K586" s="35">
        <v>0</v>
      </c>
      <c r="L586" s="35">
        <v>893</v>
      </c>
      <c r="M586" s="35">
        <v>15077</v>
      </c>
      <c r="N586" s="24"/>
      <c r="O586" s="34">
        <v>0</v>
      </c>
      <c r="P586" s="34">
        <v>0</v>
      </c>
      <c r="Q586" s="36">
        <v>0.09</v>
      </c>
      <c r="R586" s="36">
        <v>9.1477684035548845E-3</v>
      </c>
      <c r="S586" s="37">
        <f t="shared" si="8"/>
        <v>0</v>
      </c>
      <c r="T586" s="24"/>
      <c r="U586" s="38">
        <v>382968</v>
      </c>
      <c r="V586" s="38">
        <v>0</v>
      </c>
      <c r="W586" s="38">
        <v>0</v>
      </c>
      <c r="X586" s="38">
        <v>24111</v>
      </c>
      <c r="Y586" s="38">
        <v>407079</v>
      </c>
      <c r="Z586" s="24"/>
      <c r="AA586" s="39"/>
    </row>
    <row r="587" spans="1:27" x14ac:dyDescent="0.25">
      <c r="A587" s="31">
        <v>488</v>
      </c>
      <c r="B587" s="32">
        <v>488219285</v>
      </c>
      <c r="C587" s="33" t="s">
        <v>286</v>
      </c>
      <c r="D587" s="31">
        <v>219</v>
      </c>
      <c r="E587" s="33" t="s">
        <v>287</v>
      </c>
      <c r="F587" s="31">
        <v>285</v>
      </c>
      <c r="G587" s="33" t="s">
        <v>44</v>
      </c>
      <c r="H587" s="34">
        <v>1</v>
      </c>
      <c r="I587" s="35">
        <v>12957</v>
      </c>
      <c r="J587" s="35">
        <v>3968</v>
      </c>
      <c r="K587" s="35">
        <v>0</v>
      </c>
      <c r="L587" s="35">
        <v>893</v>
      </c>
      <c r="M587" s="35">
        <v>17818</v>
      </c>
      <c r="N587" s="24"/>
      <c r="O587" s="34">
        <v>0</v>
      </c>
      <c r="P587" s="34">
        <v>0</v>
      </c>
      <c r="Q587" s="36">
        <v>0.09</v>
      </c>
      <c r="R587" s="36">
        <v>4.0935904686526546E-2</v>
      </c>
      <c r="S587" s="37">
        <f t="shared" ref="S587:S650" si="9">IFERROR(W587/(H587-O587),0)</f>
        <v>0</v>
      </c>
      <c r="T587" s="24"/>
      <c r="U587" s="38">
        <v>16925</v>
      </c>
      <c r="V587" s="38">
        <v>0</v>
      </c>
      <c r="W587" s="38">
        <v>0</v>
      </c>
      <c r="X587" s="38">
        <v>893</v>
      </c>
      <c r="Y587" s="38">
        <v>17818</v>
      </c>
      <c r="Z587" s="24"/>
      <c r="AA587" s="39"/>
    </row>
    <row r="588" spans="1:27" x14ac:dyDescent="0.25">
      <c r="A588" s="31">
        <v>488</v>
      </c>
      <c r="B588" s="32">
        <v>488219336</v>
      </c>
      <c r="C588" s="33" t="s">
        <v>286</v>
      </c>
      <c r="D588" s="31">
        <v>219</v>
      </c>
      <c r="E588" s="33" t="s">
        <v>287</v>
      </c>
      <c r="F588" s="31">
        <v>336</v>
      </c>
      <c r="G588" s="33" t="s">
        <v>48</v>
      </c>
      <c r="H588" s="34">
        <v>256</v>
      </c>
      <c r="I588" s="35">
        <v>10292</v>
      </c>
      <c r="J588" s="35">
        <v>1937</v>
      </c>
      <c r="K588" s="35">
        <v>0</v>
      </c>
      <c r="L588" s="35">
        <v>893</v>
      </c>
      <c r="M588" s="35">
        <v>13122</v>
      </c>
      <c r="N588" s="24"/>
      <c r="O588" s="34">
        <v>0</v>
      </c>
      <c r="P588" s="34">
        <v>0</v>
      </c>
      <c r="Q588" s="36">
        <v>0.09</v>
      </c>
      <c r="R588" s="36">
        <v>3.7994013141262169E-2</v>
      </c>
      <c r="S588" s="37">
        <f t="shared" si="9"/>
        <v>0</v>
      </c>
      <c r="T588" s="24"/>
      <c r="U588" s="38">
        <v>3130624</v>
      </c>
      <c r="V588" s="38">
        <v>0</v>
      </c>
      <c r="W588" s="38">
        <v>0</v>
      </c>
      <c r="X588" s="38">
        <v>228608</v>
      </c>
      <c r="Y588" s="38">
        <v>3359232</v>
      </c>
      <c r="Z588" s="24"/>
      <c r="AA588" s="39"/>
    </row>
    <row r="589" spans="1:27" x14ac:dyDescent="0.25">
      <c r="A589" s="31">
        <v>488</v>
      </c>
      <c r="B589" s="32">
        <v>488219625</v>
      </c>
      <c r="C589" s="33" t="s">
        <v>286</v>
      </c>
      <c r="D589" s="31">
        <v>219</v>
      </c>
      <c r="E589" s="33" t="s">
        <v>287</v>
      </c>
      <c r="F589" s="31">
        <v>625</v>
      </c>
      <c r="G589" s="33" t="s">
        <v>49</v>
      </c>
      <c r="H589" s="34">
        <v>1</v>
      </c>
      <c r="I589" s="35">
        <v>8780</v>
      </c>
      <c r="J589" s="35">
        <v>1657</v>
      </c>
      <c r="K589" s="35">
        <v>0</v>
      </c>
      <c r="L589" s="35">
        <v>893</v>
      </c>
      <c r="M589" s="35">
        <v>11330</v>
      </c>
      <c r="N589" s="24"/>
      <c r="O589" s="34">
        <v>0</v>
      </c>
      <c r="P589" s="34">
        <v>0</v>
      </c>
      <c r="Q589" s="36">
        <v>0.09</v>
      </c>
      <c r="R589" s="36">
        <v>2.7912014372742976E-3</v>
      </c>
      <c r="S589" s="37">
        <f t="shared" si="9"/>
        <v>0</v>
      </c>
      <c r="T589" s="24"/>
      <c r="U589" s="38">
        <v>10437</v>
      </c>
      <c r="V589" s="38">
        <v>0</v>
      </c>
      <c r="W589" s="38">
        <v>0</v>
      </c>
      <c r="X589" s="38">
        <v>893</v>
      </c>
      <c r="Y589" s="38">
        <v>11330</v>
      </c>
      <c r="Z589" s="24"/>
      <c r="AA589" s="39"/>
    </row>
    <row r="590" spans="1:27" x14ac:dyDescent="0.25">
      <c r="A590" s="31">
        <v>488</v>
      </c>
      <c r="B590" s="32">
        <v>488219760</v>
      </c>
      <c r="C590" s="33" t="s">
        <v>286</v>
      </c>
      <c r="D590" s="31">
        <v>219</v>
      </c>
      <c r="E590" s="33" t="s">
        <v>287</v>
      </c>
      <c r="F590" s="31">
        <v>760</v>
      </c>
      <c r="G590" s="33" t="s">
        <v>279</v>
      </c>
      <c r="H590" s="34">
        <v>4</v>
      </c>
      <c r="I590" s="35">
        <v>9679</v>
      </c>
      <c r="J590" s="35">
        <v>1897</v>
      </c>
      <c r="K590" s="35">
        <v>0</v>
      </c>
      <c r="L590" s="35">
        <v>893</v>
      </c>
      <c r="M590" s="35">
        <v>12469</v>
      </c>
      <c r="N590" s="24"/>
      <c r="O590" s="34">
        <v>0</v>
      </c>
      <c r="P590" s="34">
        <v>0</v>
      </c>
      <c r="Q590" s="36">
        <v>0.09</v>
      </c>
      <c r="R590" s="36">
        <v>3.0896233783816621E-2</v>
      </c>
      <c r="S590" s="37">
        <f t="shared" si="9"/>
        <v>0</v>
      </c>
      <c r="T590" s="24"/>
      <c r="U590" s="38">
        <v>46304</v>
      </c>
      <c r="V590" s="38">
        <v>0</v>
      </c>
      <c r="W590" s="38">
        <v>0</v>
      </c>
      <c r="X590" s="38">
        <v>3572</v>
      </c>
      <c r="Y590" s="38">
        <v>49876</v>
      </c>
      <c r="Z590" s="24"/>
      <c r="AA590" s="39"/>
    </row>
    <row r="591" spans="1:27" x14ac:dyDescent="0.25">
      <c r="A591" s="31">
        <v>488</v>
      </c>
      <c r="B591" s="32">
        <v>488219780</v>
      </c>
      <c r="C591" s="33" t="s">
        <v>286</v>
      </c>
      <c r="D591" s="31">
        <v>219</v>
      </c>
      <c r="E591" s="33" t="s">
        <v>287</v>
      </c>
      <c r="F591" s="31">
        <v>780</v>
      </c>
      <c r="G591" s="33" t="s">
        <v>261</v>
      </c>
      <c r="H591" s="34">
        <v>48</v>
      </c>
      <c r="I591" s="35">
        <v>11288</v>
      </c>
      <c r="J591" s="35">
        <v>1860</v>
      </c>
      <c r="K591" s="35">
        <v>0</v>
      </c>
      <c r="L591" s="35">
        <v>893</v>
      </c>
      <c r="M591" s="35">
        <v>14041</v>
      </c>
      <c r="N591" s="24"/>
      <c r="O591" s="34">
        <v>0</v>
      </c>
      <c r="P591" s="34">
        <v>0</v>
      </c>
      <c r="Q591" s="36">
        <v>0.09</v>
      </c>
      <c r="R591" s="36">
        <v>1.4449206806613405E-2</v>
      </c>
      <c r="S591" s="37">
        <f t="shared" si="9"/>
        <v>0</v>
      </c>
      <c r="T591" s="24"/>
      <c r="U591" s="38">
        <v>631104</v>
      </c>
      <c r="V591" s="38">
        <v>0</v>
      </c>
      <c r="W591" s="38">
        <v>0</v>
      </c>
      <c r="X591" s="38">
        <v>42864</v>
      </c>
      <c r="Y591" s="38">
        <v>673968</v>
      </c>
      <c r="Z591" s="24"/>
      <c r="AA591" s="39"/>
    </row>
    <row r="592" spans="1:27" x14ac:dyDescent="0.25">
      <c r="A592" s="31">
        <v>489</v>
      </c>
      <c r="B592" s="32">
        <v>489020020</v>
      </c>
      <c r="C592" s="33" t="s">
        <v>294</v>
      </c>
      <c r="D592" s="31">
        <v>20</v>
      </c>
      <c r="E592" s="33" t="s">
        <v>142</v>
      </c>
      <c r="F592" s="31">
        <v>20</v>
      </c>
      <c r="G592" s="33" t="s">
        <v>142</v>
      </c>
      <c r="H592" s="34">
        <v>167</v>
      </c>
      <c r="I592" s="35">
        <v>10915</v>
      </c>
      <c r="J592" s="35">
        <v>3155</v>
      </c>
      <c r="K592" s="35">
        <v>0</v>
      </c>
      <c r="L592" s="35">
        <v>893</v>
      </c>
      <c r="M592" s="35">
        <v>14963</v>
      </c>
      <c r="N592" s="24"/>
      <c r="O592" s="34">
        <v>0</v>
      </c>
      <c r="P592" s="34">
        <v>0</v>
      </c>
      <c r="Q592" s="36">
        <v>0.09</v>
      </c>
      <c r="R592" s="36">
        <v>3.951492320287639E-2</v>
      </c>
      <c r="S592" s="37">
        <f t="shared" si="9"/>
        <v>0</v>
      </c>
      <c r="T592" s="24"/>
      <c r="U592" s="38">
        <v>2349690</v>
      </c>
      <c r="V592" s="38">
        <v>0</v>
      </c>
      <c r="W592" s="38">
        <v>0</v>
      </c>
      <c r="X592" s="38">
        <v>149131</v>
      </c>
      <c r="Y592" s="38">
        <v>2498821</v>
      </c>
      <c r="Z592" s="24"/>
      <c r="AA592" s="39"/>
    </row>
    <row r="593" spans="1:27" x14ac:dyDescent="0.25">
      <c r="A593" s="31">
        <v>489</v>
      </c>
      <c r="B593" s="32">
        <v>489020036</v>
      </c>
      <c r="C593" s="33" t="s">
        <v>294</v>
      </c>
      <c r="D593" s="31">
        <v>20</v>
      </c>
      <c r="E593" s="33" t="s">
        <v>142</v>
      </c>
      <c r="F593" s="31">
        <v>36</v>
      </c>
      <c r="G593" s="33" t="s">
        <v>143</v>
      </c>
      <c r="H593" s="34">
        <v>111</v>
      </c>
      <c r="I593" s="35">
        <v>10807</v>
      </c>
      <c r="J593" s="35">
        <v>4754</v>
      </c>
      <c r="K593" s="35">
        <v>0</v>
      </c>
      <c r="L593" s="35">
        <v>893</v>
      </c>
      <c r="M593" s="35">
        <v>16454</v>
      </c>
      <c r="N593" s="24"/>
      <c r="O593" s="34">
        <v>0</v>
      </c>
      <c r="P593" s="34">
        <v>0</v>
      </c>
      <c r="Q593" s="36">
        <v>0.09</v>
      </c>
      <c r="R593" s="36">
        <v>7.4364534925783238E-2</v>
      </c>
      <c r="S593" s="37">
        <f t="shared" si="9"/>
        <v>0</v>
      </c>
      <c r="T593" s="24"/>
      <c r="U593" s="38">
        <v>1727271</v>
      </c>
      <c r="V593" s="38">
        <v>0</v>
      </c>
      <c r="W593" s="38">
        <v>0</v>
      </c>
      <c r="X593" s="38">
        <v>99123</v>
      </c>
      <c r="Y593" s="38">
        <v>1826394</v>
      </c>
      <c r="Z593" s="24"/>
      <c r="AA593" s="39"/>
    </row>
    <row r="594" spans="1:27" x14ac:dyDescent="0.25">
      <c r="A594" s="31">
        <v>489</v>
      </c>
      <c r="B594" s="32">
        <v>489020052</v>
      </c>
      <c r="C594" s="33" t="s">
        <v>294</v>
      </c>
      <c r="D594" s="31">
        <v>20</v>
      </c>
      <c r="E594" s="33" t="s">
        <v>142</v>
      </c>
      <c r="F594" s="31">
        <v>52</v>
      </c>
      <c r="G594" s="33" t="s">
        <v>268</v>
      </c>
      <c r="H594" s="34">
        <v>11</v>
      </c>
      <c r="I594" s="35">
        <v>10432</v>
      </c>
      <c r="J594" s="35">
        <v>3178</v>
      </c>
      <c r="K594" s="35">
        <v>0</v>
      </c>
      <c r="L594" s="35">
        <v>893</v>
      </c>
      <c r="M594" s="35">
        <v>14503</v>
      </c>
      <c r="N594" s="24"/>
      <c r="O594" s="34">
        <v>0</v>
      </c>
      <c r="P594" s="34">
        <v>0</v>
      </c>
      <c r="Q594" s="36">
        <v>0.09</v>
      </c>
      <c r="R594" s="36">
        <v>3.0723708248478417E-2</v>
      </c>
      <c r="S594" s="37">
        <f t="shared" si="9"/>
        <v>0</v>
      </c>
      <c r="T594" s="24"/>
      <c r="U594" s="38">
        <v>149710</v>
      </c>
      <c r="V594" s="38">
        <v>0</v>
      </c>
      <c r="W594" s="38">
        <v>0</v>
      </c>
      <c r="X594" s="38">
        <v>9823</v>
      </c>
      <c r="Y594" s="38">
        <v>159533</v>
      </c>
      <c r="Z594" s="24"/>
      <c r="AA594" s="39"/>
    </row>
    <row r="595" spans="1:27" x14ac:dyDescent="0.25">
      <c r="A595" s="31">
        <v>489</v>
      </c>
      <c r="B595" s="32">
        <v>489020096</v>
      </c>
      <c r="C595" s="33" t="s">
        <v>294</v>
      </c>
      <c r="D595" s="31">
        <v>20</v>
      </c>
      <c r="E595" s="33" t="s">
        <v>142</v>
      </c>
      <c r="F595" s="31">
        <v>96</v>
      </c>
      <c r="G595" s="33" t="s">
        <v>234</v>
      </c>
      <c r="H595" s="34">
        <v>83</v>
      </c>
      <c r="I595" s="35">
        <v>11143</v>
      </c>
      <c r="J595" s="35">
        <v>6023</v>
      </c>
      <c r="K595" s="35">
        <v>0</v>
      </c>
      <c r="L595" s="35">
        <v>893</v>
      </c>
      <c r="M595" s="35">
        <v>18059</v>
      </c>
      <c r="N595" s="24"/>
      <c r="O595" s="34">
        <v>0</v>
      </c>
      <c r="P595" s="34">
        <v>0</v>
      </c>
      <c r="Q595" s="36">
        <v>0.09</v>
      </c>
      <c r="R595" s="36">
        <v>2.6066401974351325E-2</v>
      </c>
      <c r="S595" s="37">
        <f t="shared" si="9"/>
        <v>0</v>
      </c>
      <c r="T595" s="24"/>
      <c r="U595" s="38">
        <v>1424778</v>
      </c>
      <c r="V595" s="38">
        <v>0</v>
      </c>
      <c r="W595" s="38">
        <v>0</v>
      </c>
      <c r="X595" s="38">
        <v>74119</v>
      </c>
      <c r="Y595" s="38">
        <v>1498897</v>
      </c>
      <c r="Z595" s="24"/>
      <c r="AA595" s="39"/>
    </row>
    <row r="596" spans="1:27" x14ac:dyDescent="0.25">
      <c r="A596" s="31">
        <v>489</v>
      </c>
      <c r="B596" s="32">
        <v>489020172</v>
      </c>
      <c r="C596" s="33" t="s">
        <v>294</v>
      </c>
      <c r="D596" s="31">
        <v>20</v>
      </c>
      <c r="E596" s="33" t="s">
        <v>142</v>
      </c>
      <c r="F596" s="31">
        <v>172</v>
      </c>
      <c r="G596" s="33" t="s">
        <v>144</v>
      </c>
      <c r="H596" s="34">
        <v>45</v>
      </c>
      <c r="I596" s="35">
        <v>10645</v>
      </c>
      <c r="J596" s="35">
        <v>6974</v>
      </c>
      <c r="K596" s="35">
        <v>0</v>
      </c>
      <c r="L596" s="35">
        <v>893</v>
      </c>
      <c r="M596" s="35">
        <v>18512</v>
      </c>
      <c r="N596" s="24"/>
      <c r="O596" s="34">
        <v>0</v>
      </c>
      <c r="P596" s="34">
        <v>0</v>
      </c>
      <c r="Q596" s="36">
        <v>0.09</v>
      </c>
      <c r="R596" s="36">
        <v>2.7926379533493816E-2</v>
      </c>
      <c r="S596" s="37">
        <f t="shared" si="9"/>
        <v>0</v>
      </c>
      <c r="T596" s="24"/>
      <c r="U596" s="38">
        <v>792855</v>
      </c>
      <c r="V596" s="38">
        <v>0</v>
      </c>
      <c r="W596" s="38">
        <v>0</v>
      </c>
      <c r="X596" s="38">
        <v>40185</v>
      </c>
      <c r="Y596" s="38">
        <v>833040</v>
      </c>
      <c r="Z596" s="24"/>
      <c r="AA596" s="39"/>
    </row>
    <row r="597" spans="1:27" x14ac:dyDescent="0.25">
      <c r="A597" s="31">
        <v>489</v>
      </c>
      <c r="B597" s="32">
        <v>489020239</v>
      </c>
      <c r="C597" s="33" t="s">
        <v>294</v>
      </c>
      <c r="D597" s="31">
        <v>20</v>
      </c>
      <c r="E597" s="33" t="s">
        <v>142</v>
      </c>
      <c r="F597" s="31">
        <v>239</v>
      </c>
      <c r="G597" s="33" t="s">
        <v>267</v>
      </c>
      <c r="H597" s="34">
        <v>74</v>
      </c>
      <c r="I597" s="35">
        <v>10614</v>
      </c>
      <c r="J597" s="35">
        <v>3673</v>
      </c>
      <c r="K597" s="35">
        <v>0</v>
      </c>
      <c r="L597" s="35">
        <v>893</v>
      </c>
      <c r="M597" s="35">
        <v>15180</v>
      </c>
      <c r="N597" s="24"/>
      <c r="O597" s="34">
        <v>0</v>
      </c>
      <c r="P597" s="34">
        <v>0</v>
      </c>
      <c r="Q597" s="36">
        <v>0.09</v>
      </c>
      <c r="R597" s="36">
        <v>6.3794216259848283E-2</v>
      </c>
      <c r="S597" s="37">
        <f t="shared" si="9"/>
        <v>0</v>
      </c>
      <c r="T597" s="24"/>
      <c r="U597" s="38">
        <v>1057238</v>
      </c>
      <c r="V597" s="38">
        <v>0</v>
      </c>
      <c r="W597" s="38">
        <v>0</v>
      </c>
      <c r="X597" s="38">
        <v>66082</v>
      </c>
      <c r="Y597" s="38">
        <v>1123320</v>
      </c>
      <c r="Z597" s="24"/>
      <c r="AA597" s="39"/>
    </row>
    <row r="598" spans="1:27" x14ac:dyDescent="0.25">
      <c r="A598" s="31">
        <v>489</v>
      </c>
      <c r="B598" s="32">
        <v>489020242</v>
      </c>
      <c r="C598" s="33" t="s">
        <v>294</v>
      </c>
      <c r="D598" s="31">
        <v>20</v>
      </c>
      <c r="E598" s="33" t="s">
        <v>142</v>
      </c>
      <c r="F598" s="31">
        <v>242</v>
      </c>
      <c r="G598" s="33" t="s">
        <v>145</v>
      </c>
      <c r="H598" s="34">
        <v>6</v>
      </c>
      <c r="I598" s="35">
        <v>12780</v>
      </c>
      <c r="J598" s="35">
        <v>34777</v>
      </c>
      <c r="K598" s="35">
        <v>0</v>
      </c>
      <c r="L598" s="35">
        <v>893</v>
      </c>
      <c r="M598" s="35">
        <v>48450</v>
      </c>
      <c r="N598" s="24"/>
      <c r="O598" s="34">
        <v>0</v>
      </c>
      <c r="P598" s="34">
        <v>0</v>
      </c>
      <c r="Q598" s="36">
        <v>0.09</v>
      </c>
      <c r="R598" s="36">
        <v>6.1770293540085584E-2</v>
      </c>
      <c r="S598" s="37">
        <f t="shared" si="9"/>
        <v>0</v>
      </c>
      <c r="T598" s="24"/>
      <c r="U598" s="38">
        <v>285342</v>
      </c>
      <c r="V598" s="38">
        <v>0</v>
      </c>
      <c r="W598" s="38">
        <v>0</v>
      </c>
      <c r="X598" s="38">
        <v>5358</v>
      </c>
      <c r="Y598" s="38">
        <v>290700</v>
      </c>
      <c r="Z598" s="24"/>
      <c r="AA598" s="39"/>
    </row>
    <row r="599" spans="1:27" x14ac:dyDescent="0.25">
      <c r="A599" s="31">
        <v>489</v>
      </c>
      <c r="B599" s="32">
        <v>489020261</v>
      </c>
      <c r="C599" s="33" t="s">
        <v>294</v>
      </c>
      <c r="D599" s="31">
        <v>20</v>
      </c>
      <c r="E599" s="33" t="s">
        <v>142</v>
      </c>
      <c r="F599" s="31">
        <v>261</v>
      </c>
      <c r="G599" s="33" t="s">
        <v>146</v>
      </c>
      <c r="H599" s="34">
        <v>193</v>
      </c>
      <c r="I599" s="35">
        <v>10650</v>
      </c>
      <c r="J599" s="35">
        <v>5660</v>
      </c>
      <c r="K599" s="35">
        <v>0</v>
      </c>
      <c r="L599" s="35">
        <v>893</v>
      </c>
      <c r="M599" s="35">
        <v>17203</v>
      </c>
      <c r="N599" s="24"/>
      <c r="O599" s="34">
        <v>0</v>
      </c>
      <c r="P599" s="34">
        <v>0</v>
      </c>
      <c r="Q599" s="36">
        <v>0.09</v>
      </c>
      <c r="R599" s="36">
        <v>7.7735002633493408E-2</v>
      </c>
      <c r="S599" s="37">
        <f t="shared" si="9"/>
        <v>0</v>
      </c>
      <c r="T599" s="24"/>
      <c r="U599" s="38">
        <v>3147830</v>
      </c>
      <c r="V599" s="38">
        <v>0</v>
      </c>
      <c r="W599" s="38">
        <v>0</v>
      </c>
      <c r="X599" s="38">
        <v>172349</v>
      </c>
      <c r="Y599" s="38">
        <v>3320179</v>
      </c>
      <c r="Z599" s="24"/>
      <c r="AA599" s="39"/>
    </row>
    <row r="600" spans="1:27" x14ac:dyDescent="0.25">
      <c r="A600" s="31">
        <v>489</v>
      </c>
      <c r="B600" s="32">
        <v>489020264</v>
      </c>
      <c r="C600" s="33" t="s">
        <v>294</v>
      </c>
      <c r="D600" s="31">
        <v>20</v>
      </c>
      <c r="E600" s="33" t="s">
        <v>142</v>
      </c>
      <c r="F600" s="31">
        <v>264</v>
      </c>
      <c r="G600" s="33" t="s">
        <v>293</v>
      </c>
      <c r="H600" s="34">
        <v>1</v>
      </c>
      <c r="I600" s="35">
        <v>10127</v>
      </c>
      <c r="J600" s="35">
        <v>4658</v>
      </c>
      <c r="K600" s="35">
        <v>0</v>
      </c>
      <c r="L600" s="35">
        <v>893</v>
      </c>
      <c r="M600" s="35">
        <v>15678</v>
      </c>
      <c r="N600" s="24"/>
      <c r="O600" s="34">
        <v>0</v>
      </c>
      <c r="P600" s="34">
        <v>0</v>
      </c>
      <c r="Q600" s="36">
        <v>0.09</v>
      </c>
      <c r="R600" s="36">
        <v>9.1477684035548845E-3</v>
      </c>
      <c r="S600" s="37">
        <f t="shared" si="9"/>
        <v>0</v>
      </c>
      <c r="T600" s="24"/>
      <c r="U600" s="38">
        <v>14785</v>
      </c>
      <c r="V600" s="38">
        <v>0</v>
      </c>
      <c r="W600" s="38">
        <v>0</v>
      </c>
      <c r="X600" s="38">
        <v>893</v>
      </c>
      <c r="Y600" s="38">
        <v>15678</v>
      </c>
      <c r="Z600" s="24"/>
      <c r="AA600" s="39"/>
    </row>
    <row r="601" spans="1:27" x14ac:dyDescent="0.25">
      <c r="A601" s="31">
        <v>489</v>
      </c>
      <c r="B601" s="32">
        <v>489020300</v>
      </c>
      <c r="C601" s="33" t="s">
        <v>294</v>
      </c>
      <c r="D601" s="31">
        <v>20</v>
      </c>
      <c r="E601" s="33" t="s">
        <v>142</v>
      </c>
      <c r="F601" s="31">
        <v>300</v>
      </c>
      <c r="G601" s="33" t="s">
        <v>147</v>
      </c>
      <c r="H601" s="34">
        <v>2</v>
      </c>
      <c r="I601" s="35">
        <v>10127</v>
      </c>
      <c r="J601" s="35">
        <v>20937</v>
      </c>
      <c r="K601" s="35">
        <v>0</v>
      </c>
      <c r="L601" s="35">
        <v>893</v>
      </c>
      <c r="M601" s="35">
        <v>31957</v>
      </c>
      <c r="N601" s="24"/>
      <c r="O601" s="34">
        <v>0</v>
      </c>
      <c r="P601" s="34">
        <v>0</v>
      </c>
      <c r="Q601" s="36">
        <v>0.09</v>
      </c>
      <c r="R601" s="36">
        <v>2.1583683263291652E-2</v>
      </c>
      <c r="S601" s="37">
        <f t="shared" si="9"/>
        <v>0</v>
      </c>
      <c r="T601" s="24"/>
      <c r="U601" s="38">
        <v>62128</v>
      </c>
      <c r="V601" s="38">
        <v>0</v>
      </c>
      <c r="W601" s="38">
        <v>0</v>
      </c>
      <c r="X601" s="38">
        <v>1786</v>
      </c>
      <c r="Y601" s="38">
        <v>63914</v>
      </c>
      <c r="Z601" s="24"/>
      <c r="AA601" s="39"/>
    </row>
    <row r="602" spans="1:27" x14ac:dyDescent="0.25">
      <c r="A602" s="31">
        <v>489</v>
      </c>
      <c r="B602" s="32">
        <v>489020310</v>
      </c>
      <c r="C602" s="33" t="s">
        <v>294</v>
      </c>
      <c r="D602" s="31">
        <v>20</v>
      </c>
      <c r="E602" s="33" t="s">
        <v>142</v>
      </c>
      <c r="F602" s="31">
        <v>310</v>
      </c>
      <c r="G602" s="33" t="s">
        <v>277</v>
      </c>
      <c r="H602" s="34">
        <v>28</v>
      </c>
      <c r="I602" s="35">
        <v>10550</v>
      </c>
      <c r="J602" s="35">
        <v>2262</v>
      </c>
      <c r="K602" s="35">
        <v>0</v>
      </c>
      <c r="L602" s="35">
        <v>893</v>
      </c>
      <c r="M602" s="35">
        <v>13705</v>
      </c>
      <c r="N602" s="24"/>
      <c r="O602" s="34">
        <v>0</v>
      </c>
      <c r="P602" s="34">
        <v>0</v>
      </c>
      <c r="Q602" s="36">
        <v>0.18</v>
      </c>
      <c r="R602" s="36">
        <v>2.9496356275634187E-2</v>
      </c>
      <c r="S602" s="37">
        <f t="shared" si="9"/>
        <v>0</v>
      </c>
      <c r="T602" s="24"/>
      <c r="U602" s="38">
        <v>358736</v>
      </c>
      <c r="V602" s="38">
        <v>0</v>
      </c>
      <c r="W602" s="38">
        <v>0</v>
      </c>
      <c r="X602" s="38">
        <v>25004</v>
      </c>
      <c r="Y602" s="38">
        <v>383740</v>
      </c>
      <c r="Z602" s="24"/>
      <c r="AA602" s="39"/>
    </row>
    <row r="603" spans="1:27" x14ac:dyDescent="0.25">
      <c r="A603" s="31">
        <v>489</v>
      </c>
      <c r="B603" s="32">
        <v>489020645</v>
      </c>
      <c r="C603" s="33" t="s">
        <v>294</v>
      </c>
      <c r="D603" s="31">
        <v>20</v>
      </c>
      <c r="E603" s="33" t="s">
        <v>142</v>
      </c>
      <c r="F603" s="31">
        <v>645</v>
      </c>
      <c r="G603" s="33" t="s">
        <v>148</v>
      </c>
      <c r="H603" s="34">
        <v>68</v>
      </c>
      <c r="I603" s="35">
        <v>10936</v>
      </c>
      <c r="J603" s="35">
        <v>4604</v>
      </c>
      <c r="K603" s="35">
        <v>0</v>
      </c>
      <c r="L603" s="35">
        <v>893</v>
      </c>
      <c r="M603" s="35">
        <v>16433</v>
      </c>
      <c r="N603" s="24"/>
      <c r="O603" s="34">
        <v>0</v>
      </c>
      <c r="P603" s="34">
        <v>0</v>
      </c>
      <c r="Q603" s="36">
        <v>0.09</v>
      </c>
      <c r="R603" s="36">
        <v>3.3204268023842624E-2</v>
      </c>
      <c r="S603" s="37">
        <f t="shared" si="9"/>
        <v>0</v>
      </c>
      <c r="T603" s="24"/>
      <c r="U603" s="38">
        <v>1056720</v>
      </c>
      <c r="V603" s="38">
        <v>0</v>
      </c>
      <c r="W603" s="38">
        <v>0</v>
      </c>
      <c r="X603" s="38">
        <v>60724</v>
      </c>
      <c r="Y603" s="38">
        <v>1117444</v>
      </c>
      <c r="Z603" s="24"/>
      <c r="AA603" s="39"/>
    </row>
    <row r="604" spans="1:27" x14ac:dyDescent="0.25">
      <c r="A604" s="31">
        <v>489</v>
      </c>
      <c r="B604" s="32">
        <v>489020660</v>
      </c>
      <c r="C604" s="33" t="s">
        <v>294</v>
      </c>
      <c r="D604" s="31">
        <v>20</v>
      </c>
      <c r="E604" s="33" t="s">
        <v>142</v>
      </c>
      <c r="F604" s="31">
        <v>660</v>
      </c>
      <c r="G604" s="33" t="s">
        <v>149</v>
      </c>
      <c r="H604" s="34">
        <v>15</v>
      </c>
      <c r="I604" s="35">
        <v>11072</v>
      </c>
      <c r="J604" s="35">
        <v>10142</v>
      </c>
      <c r="K604" s="35">
        <v>0</v>
      </c>
      <c r="L604" s="35">
        <v>893</v>
      </c>
      <c r="M604" s="35">
        <v>22107</v>
      </c>
      <c r="N604" s="24"/>
      <c r="O604" s="34">
        <v>0</v>
      </c>
      <c r="P604" s="34">
        <v>0</v>
      </c>
      <c r="Q604" s="36">
        <v>0.09</v>
      </c>
      <c r="R604" s="36">
        <v>5.728295715385591E-2</v>
      </c>
      <c r="S604" s="37">
        <f t="shared" si="9"/>
        <v>0</v>
      </c>
      <c r="T604" s="24"/>
      <c r="U604" s="38">
        <v>318210</v>
      </c>
      <c r="V604" s="38">
        <v>0</v>
      </c>
      <c r="W604" s="38">
        <v>0</v>
      </c>
      <c r="X604" s="38">
        <v>13395</v>
      </c>
      <c r="Y604" s="38">
        <v>331605</v>
      </c>
      <c r="Z604" s="24"/>
      <c r="AA604" s="39"/>
    </row>
    <row r="605" spans="1:27" x14ac:dyDescent="0.25">
      <c r="A605" s="31">
        <v>489</v>
      </c>
      <c r="B605" s="32">
        <v>489020712</v>
      </c>
      <c r="C605" s="33" t="s">
        <v>294</v>
      </c>
      <c r="D605" s="31">
        <v>20</v>
      </c>
      <c r="E605" s="33" t="s">
        <v>142</v>
      </c>
      <c r="F605" s="31">
        <v>712</v>
      </c>
      <c r="G605" s="33" t="s">
        <v>141</v>
      </c>
      <c r="H605" s="34">
        <v>32</v>
      </c>
      <c r="I605" s="35">
        <v>10590</v>
      </c>
      <c r="J605" s="35">
        <v>7719</v>
      </c>
      <c r="K605" s="35">
        <v>0</v>
      </c>
      <c r="L605" s="35">
        <v>893</v>
      </c>
      <c r="M605" s="35">
        <v>19202</v>
      </c>
      <c r="N605" s="24"/>
      <c r="O605" s="34">
        <v>0</v>
      </c>
      <c r="P605" s="34">
        <v>0</v>
      </c>
      <c r="Q605" s="36">
        <v>0.09</v>
      </c>
      <c r="R605" s="36">
        <v>3.2884372429742702E-2</v>
      </c>
      <c r="S605" s="37">
        <f t="shared" si="9"/>
        <v>0</v>
      </c>
      <c r="T605" s="24"/>
      <c r="U605" s="38">
        <v>585888</v>
      </c>
      <c r="V605" s="38">
        <v>0</v>
      </c>
      <c r="W605" s="38">
        <v>0</v>
      </c>
      <c r="X605" s="38">
        <v>28576</v>
      </c>
      <c r="Y605" s="38">
        <v>614464</v>
      </c>
      <c r="Z605" s="24"/>
      <c r="AA605" s="39"/>
    </row>
    <row r="606" spans="1:27" x14ac:dyDescent="0.25">
      <c r="A606" s="31">
        <v>491</v>
      </c>
      <c r="B606" s="32">
        <v>491095072</v>
      </c>
      <c r="C606" s="33" t="s">
        <v>295</v>
      </c>
      <c r="D606" s="31">
        <v>95</v>
      </c>
      <c r="E606" s="33" t="s">
        <v>296</v>
      </c>
      <c r="F606" s="31">
        <v>72</v>
      </c>
      <c r="G606" s="33" t="s">
        <v>18</v>
      </c>
      <c r="H606" s="34">
        <v>1</v>
      </c>
      <c r="I606" s="35">
        <v>12390</v>
      </c>
      <c r="J606" s="35">
        <v>2934</v>
      </c>
      <c r="K606" s="35">
        <v>0</v>
      </c>
      <c r="L606" s="35">
        <v>893</v>
      </c>
      <c r="M606" s="35">
        <v>16217</v>
      </c>
      <c r="N606" s="24"/>
      <c r="O606" s="34">
        <v>0</v>
      </c>
      <c r="P606" s="34">
        <v>0</v>
      </c>
      <c r="Q606" s="36">
        <v>0.09</v>
      </c>
      <c r="R606" s="36">
        <v>2.1799559698612004E-3</v>
      </c>
      <c r="S606" s="37">
        <f t="shared" si="9"/>
        <v>0</v>
      </c>
      <c r="T606" s="24"/>
      <c r="U606" s="38">
        <v>15324</v>
      </c>
      <c r="V606" s="38">
        <v>0</v>
      </c>
      <c r="W606" s="38">
        <v>0</v>
      </c>
      <c r="X606" s="38">
        <v>893</v>
      </c>
      <c r="Y606" s="38">
        <v>16217</v>
      </c>
      <c r="Z606" s="24"/>
      <c r="AA606" s="39"/>
    </row>
    <row r="607" spans="1:27" x14ac:dyDescent="0.25">
      <c r="A607" s="31">
        <v>491</v>
      </c>
      <c r="B607" s="32">
        <v>491095095</v>
      </c>
      <c r="C607" s="33" t="s">
        <v>295</v>
      </c>
      <c r="D607" s="31">
        <v>95</v>
      </c>
      <c r="E607" s="33" t="s">
        <v>296</v>
      </c>
      <c r="F607" s="31">
        <v>95</v>
      </c>
      <c r="G607" s="33" t="s">
        <v>296</v>
      </c>
      <c r="H607" s="34">
        <v>1303</v>
      </c>
      <c r="I607" s="35">
        <v>11049</v>
      </c>
      <c r="J607" s="35">
        <v>94</v>
      </c>
      <c r="K607" s="35">
        <v>0</v>
      </c>
      <c r="L607" s="35">
        <v>893</v>
      </c>
      <c r="M607" s="35">
        <v>12036</v>
      </c>
      <c r="N607" s="24"/>
      <c r="O607" s="34">
        <v>0</v>
      </c>
      <c r="P607" s="34">
        <v>0</v>
      </c>
      <c r="Q607" s="36">
        <v>0.18</v>
      </c>
      <c r="R607" s="36">
        <v>0.13707829294178053</v>
      </c>
      <c r="S607" s="37">
        <f t="shared" si="9"/>
        <v>0</v>
      </c>
      <c r="T607" s="24"/>
      <c r="U607" s="38">
        <v>14519329</v>
      </c>
      <c r="V607" s="38">
        <v>0</v>
      </c>
      <c r="W607" s="38">
        <v>0</v>
      </c>
      <c r="X607" s="38">
        <v>1163579</v>
      </c>
      <c r="Y607" s="38">
        <v>15682908</v>
      </c>
      <c r="Z607" s="24"/>
      <c r="AA607" s="39"/>
    </row>
    <row r="608" spans="1:27" x14ac:dyDescent="0.25">
      <c r="A608" s="31">
        <v>491</v>
      </c>
      <c r="B608" s="32">
        <v>491095218</v>
      </c>
      <c r="C608" s="33" t="s">
        <v>295</v>
      </c>
      <c r="D608" s="31">
        <v>95</v>
      </c>
      <c r="E608" s="33" t="s">
        <v>296</v>
      </c>
      <c r="F608" s="31">
        <v>218</v>
      </c>
      <c r="G608" s="33" t="s">
        <v>193</v>
      </c>
      <c r="H608" s="34">
        <v>2</v>
      </c>
      <c r="I608" s="35">
        <v>14107</v>
      </c>
      <c r="J608" s="35">
        <v>4659</v>
      </c>
      <c r="K608" s="35">
        <v>0</v>
      </c>
      <c r="L608" s="35">
        <v>893</v>
      </c>
      <c r="M608" s="35">
        <v>19659</v>
      </c>
      <c r="N608" s="24"/>
      <c r="O608" s="34">
        <v>0</v>
      </c>
      <c r="P608" s="34">
        <v>0</v>
      </c>
      <c r="Q608" s="36">
        <v>0.09</v>
      </c>
      <c r="R608" s="36">
        <v>4.3792653691315492E-2</v>
      </c>
      <c r="S608" s="37">
        <f t="shared" si="9"/>
        <v>0</v>
      </c>
      <c r="T608" s="24"/>
      <c r="U608" s="38">
        <v>37532</v>
      </c>
      <c r="V608" s="38">
        <v>0</v>
      </c>
      <c r="W608" s="38">
        <v>0</v>
      </c>
      <c r="X608" s="38">
        <v>1786</v>
      </c>
      <c r="Y608" s="38">
        <v>39318</v>
      </c>
      <c r="Z608" s="24"/>
      <c r="AA608" s="39"/>
    </row>
    <row r="609" spans="1:27" x14ac:dyDescent="0.25">
      <c r="A609" s="31">
        <v>491</v>
      </c>
      <c r="B609" s="32">
        <v>491095273</v>
      </c>
      <c r="C609" s="33" t="s">
        <v>295</v>
      </c>
      <c r="D609" s="31">
        <v>95</v>
      </c>
      <c r="E609" s="33" t="s">
        <v>296</v>
      </c>
      <c r="F609" s="31">
        <v>273</v>
      </c>
      <c r="G609" s="33" t="s">
        <v>297</v>
      </c>
      <c r="H609" s="34">
        <v>4</v>
      </c>
      <c r="I609" s="35">
        <v>10727</v>
      </c>
      <c r="J609" s="35">
        <v>2850</v>
      </c>
      <c r="K609" s="35">
        <v>0</v>
      </c>
      <c r="L609" s="35">
        <v>893</v>
      </c>
      <c r="M609" s="35">
        <v>14470</v>
      </c>
      <c r="N609" s="24"/>
      <c r="O609" s="34">
        <v>0</v>
      </c>
      <c r="P609" s="34">
        <v>0</v>
      </c>
      <c r="Q609" s="36">
        <v>0.09</v>
      </c>
      <c r="R609" s="36">
        <v>2.3486823751587378E-3</v>
      </c>
      <c r="S609" s="37">
        <f t="shared" si="9"/>
        <v>0</v>
      </c>
      <c r="T609" s="24"/>
      <c r="U609" s="38">
        <v>54308</v>
      </c>
      <c r="V609" s="38">
        <v>0</v>
      </c>
      <c r="W609" s="38">
        <v>0</v>
      </c>
      <c r="X609" s="38">
        <v>3572</v>
      </c>
      <c r="Y609" s="38">
        <v>57880</v>
      </c>
      <c r="Z609" s="24"/>
      <c r="AA609" s="39"/>
    </row>
    <row r="610" spans="1:27" x14ac:dyDescent="0.25">
      <c r="A610" s="31">
        <v>491</v>
      </c>
      <c r="B610" s="32">
        <v>491095292</v>
      </c>
      <c r="C610" s="33" t="s">
        <v>295</v>
      </c>
      <c r="D610" s="31">
        <v>95</v>
      </c>
      <c r="E610" s="33" t="s">
        <v>296</v>
      </c>
      <c r="F610" s="31">
        <v>292</v>
      </c>
      <c r="G610" s="33" t="s">
        <v>298</v>
      </c>
      <c r="H610" s="34">
        <v>10</v>
      </c>
      <c r="I610" s="35">
        <v>10326</v>
      </c>
      <c r="J610" s="35">
        <v>2140</v>
      </c>
      <c r="K610" s="35">
        <v>0</v>
      </c>
      <c r="L610" s="35">
        <v>893</v>
      </c>
      <c r="M610" s="35">
        <v>13359</v>
      </c>
      <c r="N610" s="24"/>
      <c r="O610" s="34">
        <v>0</v>
      </c>
      <c r="P610" s="34">
        <v>0</v>
      </c>
      <c r="Q610" s="36">
        <v>0.09</v>
      </c>
      <c r="R610" s="36">
        <v>4.9541879702715771E-3</v>
      </c>
      <c r="S610" s="37">
        <f t="shared" si="9"/>
        <v>0</v>
      </c>
      <c r="T610" s="24"/>
      <c r="U610" s="38">
        <v>124660</v>
      </c>
      <c r="V610" s="38">
        <v>0</v>
      </c>
      <c r="W610" s="38">
        <v>0</v>
      </c>
      <c r="X610" s="38">
        <v>8930</v>
      </c>
      <c r="Y610" s="38">
        <v>133590</v>
      </c>
      <c r="Z610" s="24"/>
      <c r="AA610" s="39"/>
    </row>
    <row r="611" spans="1:27" x14ac:dyDescent="0.25">
      <c r="A611" s="31">
        <v>491</v>
      </c>
      <c r="B611" s="32">
        <v>491095331</v>
      </c>
      <c r="C611" s="33" t="s">
        <v>295</v>
      </c>
      <c r="D611" s="31">
        <v>95</v>
      </c>
      <c r="E611" s="33" t="s">
        <v>296</v>
      </c>
      <c r="F611" s="31">
        <v>331</v>
      </c>
      <c r="G611" s="33" t="s">
        <v>20</v>
      </c>
      <c r="H611" s="34">
        <v>24</v>
      </c>
      <c r="I611" s="35">
        <v>11896</v>
      </c>
      <c r="J611" s="35">
        <v>4219</v>
      </c>
      <c r="K611" s="35">
        <v>0</v>
      </c>
      <c r="L611" s="35">
        <v>893</v>
      </c>
      <c r="M611" s="35">
        <v>17008</v>
      </c>
      <c r="N611" s="24"/>
      <c r="O611" s="34">
        <v>0</v>
      </c>
      <c r="P611" s="34">
        <v>0</v>
      </c>
      <c r="Q611" s="36">
        <v>0.09</v>
      </c>
      <c r="R611" s="36">
        <v>1.9174946103521429E-2</v>
      </c>
      <c r="S611" s="37">
        <f t="shared" si="9"/>
        <v>0</v>
      </c>
      <c r="T611" s="24"/>
      <c r="U611" s="38">
        <v>386760</v>
      </c>
      <c r="V611" s="38">
        <v>0</v>
      </c>
      <c r="W611" s="38">
        <v>0</v>
      </c>
      <c r="X611" s="38">
        <v>21432</v>
      </c>
      <c r="Y611" s="38">
        <v>408192</v>
      </c>
      <c r="Z611" s="24"/>
      <c r="AA611" s="39"/>
    </row>
    <row r="612" spans="1:27" x14ac:dyDescent="0.25">
      <c r="A612" s="31">
        <v>491</v>
      </c>
      <c r="B612" s="32">
        <v>491095763</v>
      </c>
      <c r="C612" s="33" t="s">
        <v>295</v>
      </c>
      <c r="D612" s="31">
        <v>95</v>
      </c>
      <c r="E612" s="33" t="s">
        <v>296</v>
      </c>
      <c r="F612" s="31">
        <v>763</v>
      </c>
      <c r="G612" s="33" t="s">
        <v>299</v>
      </c>
      <c r="H612" s="34">
        <v>5</v>
      </c>
      <c r="I612" s="35">
        <v>14107</v>
      </c>
      <c r="J612" s="35">
        <v>3671</v>
      </c>
      <c r="K612" s="35">
        <v>0</v>
      </c>
      <c r="L612" s="35">
        <v>893</v>
      </c>
      <c r="M612" s="35">
        <v>18671</v>
      </c>
      <c r="N612" s="24"/>
      <c r="O612" s="34">
        <v>0</v>
      </c>
      <c r="P612" s="34">
        <v>0</v>
      </c>
      <c r="Q612" s="36">
        <v>0.09</v>
      </c>
      <c r="R612" s="36">
        <v>6.2734185548055351E-3</v>
      </c>
      <c r="S612" s="37">
        <f t="shared" si="9"/>
        <v>0</v>
      </c>
      <c r="T612" s="24"/>
      <c r="U612" s="38">
        <v>88890</v>
      </c>
      <c r="V612" s="38">
        <v>0</v>
      </c>
      <c r="W612" s="38">
        <v>0</v>
      </c>
      <c r="X612" s="38">
        <v>4465</v>
      </c>
      <c r="Y612" s="38">
        <v>93355</v>
      </c>
      <c r="Z612" s="24"/>
      <c r="AA612" s="39"/>
    </row>
    <row r="613" spans="1:27" x14ac:dyDescent="0.25">
      <c r="A613" s="31">
        <v>492</v>
      </c>
      <c r="B613" s="32">
        <v>492281137</v>
      </c>
      <c r="C613" s="33" t="s">
        <v>300</v>
      </c>
      <c r="D613" s="31">
        <v>281</v>
      </c>
      <c r="E613" s="33" t="s">
        <v>169</v>
      </c>
      <c r="F613" s="31">
        <v>137</v>
      </c>
      <c r="G613" s="33" t="s">
        <v>210</v>
      </c>
      <c r="H613" s="34">
        <v>3</v>
      </c>
      <c r="I613" s="35">
        <v>12729</v>
      </c>
      <c r="J613" s="35">
        <v>234</v>
      </c>
      <c r="K613" s="35">
        <v>0</v>
      </c>
      <c r="L613" s="35">
        <v>893</v>
      </c>
      <c r="M613" s="35">
        <v>13856</v>
      </c>
      <c r="N613" s="24"/>
      <c r="O613" s="34">
        <v>0</v>
      </c>
      <c r="P613" s="34">
        <v>0</v>
      </c>
      <c r="Q613" s="36">
        <v>0.18</v>
      </c>
      <c r="R613" s="36">
        <v>0.13350469953396557</v>
      </c>
      <c r="S613" s="37">
        <f t="shared" si="9"/>
        <v>0</v>
      </c>
      <c r="T613" s="24"/>
      <c r="U613" s="38">
        <v>38889</v>
      </c>
      <c r="V613" s="38">
        <v>0</v>
      </c>
      <c r="W613" s="38">
        <v>0</v>
      </c>
      <c r="X613" s="38">
        <v>2679</v>
      </c>
      <c r="Y613" s="38">
        <v>41568</v>
      </c>
      <c r="Z613" s="24"/>
      <c r="AA613" s="39"/>
    </row>
    <row r="614" spans="1:27" x14ac:dyDescent="0.25">
      <c r="A614" s="31">
        <v>492</v>
      </c>
      <c r="B614" s="32">
        <v>492281281</v>
      </c>
      <c r="C614" s="33" t="s">
        <v>300</v>
      </c>
      <c r="D614" s="31">
        <v>281</v>
      </c>
      <c r="E614" s="33" t="s">
        <v>169</v>
      </c>
      <c r="F614" s="31">
        <v>281</v>
      </c>
      <c r="G614" s="33" t="s">
        <v>169</v>
      </c>
      <c r="H614" s="34">
        <v>357</v>
      </c>
      <c r="I614" s="35">
        <v>12368</v>
      </c>
      <c r="J614" s="35">
        <v>18</v>
      </c>
      <c r="K614" s="35">
        <v>0</v>
      </c>
      <c r="L614" s="35">
        <v>893</v>
      </c>
      <c r="M614" s="35">
        <v>13279</v>
      </c>
      <c r="N614" s="24"/>
      <c r="O614" s="34">
        <v>0</v>
      </c>
      <c r="P614" s="34">
        <v>0</v>
      </c>
      <c r="Q614" s="36">
        <v>0.18</v>
      </c>
      <c r="R614" s="36">
        <v>0.12736719988123807</v>
      </c>
      <c r="S614" s="37">
        <f t="shared" si="9"/>
        <v>0</v>
      </c>
      <c r="T614" s="24"/>
      <c r="U614" s="38">
        <v>4421802</v>
      </c>
      <c r="V614" s="38">
        <v>0</v>
      </c>
      <c r="W614" s="38">
        <v>0</v>
      </c>
      <c r="X614" s="38">
        <v>318801</v>
      </c>
      <c r="Y614" s="38">
        <v>4740603</v>
      </c>
      <c r="Z614" s="24"/>
      <c r="AA614" s="39"/>
    </row>
    <row r="615" spans="1:27" x14ac:dyDescent="0.25">
      <c r="A615" s="31">
        <v>493</v>
      </c>
      <c r="B615" s="32">
        <v>493093035</v>
      </c>
      <c r="C615" s="33" t="s">
        <v>301</v>
      </c>
      <c r="D615" s="31">
        <v>93</v>
      </c>
      <c r="E615" s="33" t="s">
        <v>25</v>
      </c>
      <c r="F615" s="31">
        <v>35</v>
      </c>
      <c r="G615" s="33" t="s">
        <v>22</v>
      </c>
      <c r="H615" s="34">
        <v>43</v>
      </c>
      <c r="I615" s="35">
        <v>12971</v>
      </c>
      <c r="J615" s="35">
        <v>4554</v>
      </c>
      <c r="K615" s="35">
        <v>0</v>
      </c>
      <c r="L615" s="35">
        <v>893</v>
      </c>
      <c r="M615" s="35">
        <v>18418</v>
      </c>
      <c r="N615" s="24"/>
      <c r="O615" s="34">
        <v>0</v>
      </c>
      <c r="P615" s="34">
        <v>0</v>
      </c>
      <c r="Q615" s="36">
        <v>0.18</v>
      </c>
      <c r="R615" s="36">
        <v>0.1582084907439498</v>
      </c>
      <c r="S615" s="37">
        <f t="shared" si="9"/>
        <v>0</v>
      </c>
      <c r="T615" s="24"/>
      <c r="U615" s="38">
        <v>753575</v>
      </c>
      <c r="V615" s="38">
        <v>0</v>
      </c>
      <c r="W615" s="38">
        <v>0</v>
      </c>
      <c r="X615" s="38">
        <v>38399</v>
      </c>
      <c r="Y615" s="38">
        <v>791974</v>
      </c>
      <c r="Z615" s="24"/>
      <c r="AA615" s="39"/>
    </row>
    <row r="616" spans="1:27" x14ac:dyDescent="0.25">
      <c r="A616" s="31">
        <v>493</v>
      </c>
      <c r="B616" s="32">
        <v>493093057</v>
      </c>
      <c r="C616" s="33" t="s">
        <v>301</v>
      </c>
      <c r="D616" s="31">
        <v>93</v>
      </c>
      <c r="E616" s="33" t="s">
        <v>25</v>
      </c>
      <c r="F616" s="31">
        <v>57</v>
      </c>
      <c r="G616" s="33" t="s">
        <v>23</v>
      </c>
      <c r="H616" s="34">
        <v>102</v>
      </c>
      <c r="I616" s="35">
        <v>13274</v>
      </c>
      <c r="J616" s="35">
        <v>673</v>
      </c>
      <c r="K616" s="35">
        <v>0</v>
      </c>
      <c r="L616" s="35">
        <v>893</v>
      </c>
      <c r="M616" s="35">
        <v>14840</v>
      </c>
      <c r="N616" s="24"/>
      <c r="O616" s="34">
        <v>0</v>
      </c>
      <c r="P616" s="34">
        <v>0</v>
      </c>
      <c r="Q616" s="36">
        <v>0.18</v>
      </c>
      <c r="R616" s="36">
        <v>0.14219879555979525</v>
      </c>
      <c r="S616" s="37">
        <f t="shared" si="9"/>
        <v>0</v>
      </c>
      <c r="T616" s="24"/>
      <c r="U616" s="38">
        <v>1422594</v>
      </c>
      <c r="V616" s="38">
        <v>0</v>
      </c>
      <c r="W616" s="38">
        <v>0</v>
      </c>
      <c r="X616" s="38">
        <v>91086</v>
      </c>
      <c r="Y616" s="38">
        <v>1513680</v>
      </c>
      <c r="Z616" s="24"/>
      <c r="AA616" s="39"/>
    </row>
    <row r="617" spans="1:27" x14ac:dyDescent="0.25">
      <c r="A617" s="31">
        <v>493</v>
      </c>
      <c r="B617" s="32">
        <v>493093093</v>
      </c>
      <c r="C617" s="33" t="s">
        <v>301</v>
      </c>
      <c r="D617" s="31">
        <v>93</v>
      </c>
      <c r="E617" s="33" t="s">
        <v>25</v>
      </c>
      <c r="F617" s="31">
        <v>93</v>
      </c>
      <c r="G617" s="33" t="s">
        <v>25</v>
      </c>
      <c r="H617" s="34">
        <v>36</v>
      </c>
      <c r="I617" s="35">
        <v>12735</v>
      </c>
      <c r="J617" s="35">
        <v>362</v>
      </c>
      <c r="K617" s="35">
        <v>0</v>
      </c>
      <c r="L617" s="35">
        <v>893</v>
      </c>
      <c r="M617" s="35">
        <v>13990</v>
      </c>
      <c r="N617" s="24"/>
      <c r="O617" s="34">
        <v>0</v>
      </c>
      <c r="P617" s="34">
        <v>0</v>
      </c>
      <c r="Q617" s="36">
        <v>0.09</v>
      </c>
      <c r="R617" s="36">
        <v>9.4782905982044599E-2</v>
      </c>
      <c r="S617" s="37">
        <f t="shared" si="9"/>
        <v>-660.89680409993844</v>
      </c>
      <c r="T617" s="24"/>
      <c r="U617" s="38">
        <v>471492</v>
      </c>
      <c r="V617" s="38">
        <v>0</v>
      </c>
      <c r="W617" s="38">
        <v>-23792.284947597782</v>
      </c>
      <c r="X617" s="38">
        <v>32148</v>
      </c>
      <c r="Y617" s="38">
        <v>479847.71505240223</v>
      </c>
      <c r="Z617" s="24"/>
      <c r="AA617" s="39"/>
    </row>
    <row r="618" spans="1:27" x14ac:dyDescent="0.25">
      <c r="A618" s="31">
        <v>493</v>
      </c>
      <c r="B618" s="32">
        <v>493093163</v>
      </c>
      <c r="C618" s="33" t="s">
        <v>301</v>
      </c>
      <c r="D618" s="31">
        <v>93</v>
      </c>
      <c r="E618" s="33" t="s">
        <v>25</v>
      </c>
      <c r="F618" s="31">
        <v>163</v>
      </c>
      <c r="G618" s="33" t="s">
        <v>27</v>
      </c>
      <c r="H618" s="34">
        <v>6</v>
      </c>
      <c r="I618" s="35">
        <v>13543</v>
      </c>
      <c r="J618" s="35">
        <v>264</v>
      </c>
      <c r="K618" s="35">
        <v>0</v>
      </c>
      <c r="L618" s="35">
        <v>893</v>
      </c>
      <c r="M618" s="35">
        <v>14700</v>
      </c>
      <c r="N618" s="24"/>
      <c r="O618" s="34">
        <v>0</v>
      </c>
      <c r="P618" s="34">
        <v>0</v>
      </c>
      <c r="Q618" s="36">
        <v>0.18</v>
      </c>
      <c r="R618" s="36">
        <v>9.4739434063754208E-2</v>
      </c>
      <c r="S618" s="37">
        <f t="shared" si="9"/>
        <v>0</v>
      </c>
      <c r="T618" s="24"/>
      <c r="U618" s="38">
        <v>82842</v>
      </c>
      <c r="V618" s="38">
        <v>0</v>
      </c>
      <c r="W618" s="38">
        <v>0</v>
      </c>
      <c r="X618" s="38">
        <v>5358</v>
      </c>
      <c r="Y618" s="38">
        <v>88200</v>
      </c>
      <c r="Z618" s="24"/>
      <c r="AA618" s="39"/>
    </row>
    <row r="619" spans="1:27" x14ac:dyDescent="0.25">
      <c r="A619" s="31">
        <v>493</v>
      </c>
      <c r="B619" s="32">
        <v>493093165</v>
      </c>
      <c r="C619" s="33" t="s">
        <v>301</v>
      </c>
      <c r="D619" s="31">
        <v>93</v>
      </c>
      <c r="E619" s="33" t="s">
        <v>25</v>
      </c>
      <c r="F619" s="31">
        <v>165</v>
      </c>
      <c r="G619" s="33" t="s">
        <v>28</v>
      </c>
      <c r="H619" s="34">
        <v>6</v>
      </c>
      <c r="I619" s="35">
        <v>13241</v>
      </c>
      <c r="J619" s="35">
        <v>720</v>
      </c>
      <c r="K619" s="35">
        <v>0</v>
      </c>
      <c r="L619" s="35">
        <v>893</v>
      </c>
      <c r="M619" s="35">
        <v>14854</v>
      </c>
      <c r="N619" s="24"/>
      <c r="O619" s="34">
        <v>0</v>
      </c>
      <c r="P619" s="34">
        <v>0</v>
      </c>
      <c r="Q619" s="36">
        <v>0.14000000000000001</v>
      </c>
      <c r="R619" s="36">
        <v>0.10702896319247782</v>
      </c>
      <c r="S619" s="37">
        <f t="shared" si="9"/>
        <v>0</v>
      </c>
      <c r="T619" s="24"/>
      <c r="U619" s="38">
        <v>83766</v>
      </c>
      <c r="V619" s="38">
        <v>0</v>
      </c>
      <c r="W619" s="38">
        <v>0</v>
      </c>
      <c r="X619" s="38">
        <v>5358</v>
      </c>
      <c r="Y619" s="38">
        <v>89124</v>
      </c>
      <c r="Z619" s="24"/>
      <c r="AA619" s="39"/>
    </row>
    <row r="620" spans="1:27" x14ac:dyDescent="0.25">
      <c r="A620" s="31">
        <v>493</v>
      </c>
      <c r="B620" s="32">
        <v>493093176</v>
      </c>
      <c r="C620" s="33" t="s">
        <v>301</v>
      </c>
      <c r="D620" s="31">
        <v>93</v>
      </c>
      <c r="E620" s="33" t="s">
        <v>25</v>
      </c>
      <c r="F620" s="31">
        <v>176</v>
      </c>
      <c r="G620" s="33" t="s">
        <v>29</v>
      </c>
      <c r="H620" s="34">
        <v>1</v>
      </c>
      <c r="I620" s="35">
        <v>10810</v>
      </c>
      <c r="J620" s="35">
        <v>3570</v>
      </c>
      <c r="K620" s="35">
        <v>0</v>
      </c>
      <c r="L620" s="35">
        <v>893</v>
      </c>
      <c r="M620" s="35">
        <v>15273</v>
      </c>
      <c r="N620" s="24"/>
      <c r="O620" s="34">
        <v>0</v>
      </c>
      <c r="P620" s="34">
        <v>0</v>
      </c>
      <c r="Q620" s="36">
        <v>0.09</v>
      </c>
      <c r="R620" s="36">
        <v>6.9986063153058664E-2</v>
      </c>
      <c r="S620" s="37">
        <f t="shared" si="9"/>
        <v>0</v>
      </c>
      <c r="T620" s="24"/>
      <c r="U620" s="38">
        <v>14380</v>
      </c>
      <c r="V620" s="38">
        <v>0</v>
      </c>
      <c r="W620" s="38">
        <v>0</v>
      </c>
      <c r="X620" s="38">
        <v>893</v>
      </c>
      <c r="Y620" s="38">
        <v>15273</v>
      </c>
      <c r="Z620" s="24"/>
      <c r="AA620" s="39"/>
    </row>
    <row r="621" spans="1:27" x14ac:dyDescent="0.25">
      <c r="A621" s="31">
        <v>493</v>
      </c>
      <c r="B621" s="32">
        <v>493093248</v>
      </c>
      <c r="C621" s="33" t="s">
        <v>301</v>
      </c>
      <c r="D621" s="31">
        <v>93</v>
      </c>
      <c r="E621" s="33" t="s">
        <v>25</v>
      </c>
      <c r="F621" s="31">
        <v>248</v>
      </c>
      <c r="G621" s="33" t="s">
        <v>30</v>
      </c>
      <c r="H621" s="34">
        <v>19</v>
      </c>
      <c r="I621" s="35">
        <v>12786</v>
      </c>
      <c r="J621" s="35">
        <v>1254</v>
      </c>
      <c r="K621" s="35">
        <v>0</v>
      </c>
      <c r="L621" s="35">
        <v>893</v>
      </c>
      <c r="M621" s="35">
        <v>14933</v>
      </c>
      <c r="N621" s="24"/>
      <c r="O621" s="34">
        <v>0</v>
      </c>
      <c r="P621" s="34">
        <v>0</v>
      </c>
      <c r="Q621" s="36">
        <v>0.09</v>
      </c>
      <c r="R621" s="36">
        <v>5.1746066067839235E-2</v>
      </c>
      <c r="S621" s="37">
        <f t="shared" si="9"/>
        <v>0</v>
      </c>
      <c r="T621" s="24"/>
      <c r="U621" s="38">
        <v>266760</v>
      </c>
      <c r="V621" s="38">
        <v>0</v>
      </c>
      <c r="W621" s="38">
        <v>0</v>
      </c>
      <c r="X621" s="38">
        <v>16967</v>
      </c>
      <c r="Y621" s="38">
        <v>283727</v>
      </c>
      <c r="Z621" s="24"/>
      <c r="AA621" s="39"/>
    </row>
    <row r="622" spans="1:27" x14ac:dyDescent="0.25">
      <c r="A622" s="31">
        <v>493</v>
      </c>
      <c r="B622" s="32">
        <v>493093262</v>
      </c>
      <c r="C622" s="33" t="s">
        <v>301</v>
      </c>
      <c r="D622" s="31">
        <v>93</v>
      </c>
      <c r="E622" s="33" t="s">
        <v>25</v>
      </c>
      <c r="F622" s="31">
        <v>262</v>
      </c>
      <c r="G622" s="33" t="s">
        <v>31</v>
      </c>
      <c r="H622" s="34">
        <v>1</v>
      </c>
      <c r="I622" s="35">
        <v>15265</v>
      </c>
      <c r="J622" s="35">
        <v>7038</v>
      </c>
      <c r="K622" s="35">
        <v>0</v>
      </c>
      <c r="L622" s="35">
        <v>893</v>
      </c>
      <c r="M622" s="35">
        <v>23196</v>
      </c>
      <c r="N622" s="24"/>
      <c r="O622" s="34">
        <v>0</v>
      </c>
      <c r="P622" s="34">
        <v>0</v>
      </c>
      <c r="Q622" s="36">
        <v>0.09</v>
      </c>
      <c r="R622" s="36">
        <v>6.3255923294419744E-2</v>
      </c>
      <c r="S622" s="37">
        <f t="shared" si="9"/>
        <v>0</v>
      </c>
      <c r="T622" s="24"/>
      <c r="U622" s="38">
        <v>22303</v>
      </c>
      <c r="V622" s="38">
        <v>0</v>
      </c>
      <c r="W622" s="38">
        <v>0</v>
      </c>
      <c r="X622" s="38">
        <v>893</v>
      </c>
      <c r="Y622" s="38">
        <v>23196</v>
      </c>
      <c r="Z622" s="24"/>
      <c r="AA622" s="39"/>
    </row>
    <row r="623" spans="1:27" x14ac:dyDescent="0.25">
      <c r="A623" s="31">
        <v>494</v>
      </c>
      <c r="B623" s="32">
        <v>494093035</v>
      </c>
      <c r="C623" s="33" t="s">
        <v>302</v>
      </c>
      <c r="D623" s="31">
        <v>93</v>
      </c>
      <c r="E623" s="33" t="s">
        <v>25</v>
      </c>
      <c r="F623" s="31">
        <v>35</v>
      </c>
      <c r="G623" s="33" t="s">
        <v>22</v>
      </c>
      <c r="H623" s="34">
        <v>1</v>
      </c>
      <c r="I623" s="35">
        <v>11190</v>
      </c>
      <c r="J623" s="35">
        <v>3929</v>
      </c>
      <c r="K623" s="35">
        <v>0</v>
      </c>
      <c r="L623" s="35">
        <v>893</v>
      </c>
      <c r="M623" s="35">
        <v>16012</v>
      </c>
      <c r="N623" s="24"/>
      <c r="O623" s="34">
        <v>0</v>
      </c>
      <c r="P623" s="34">
        <v>0</v>
      </c>
      <c r="Q623" s="36">
        <v>0.18</v>
      </c>
      <c r="R623" s="36">
        <v>0.1582084907439498</v>
      </c>
      <c r="S623" s="37">
        <f t="shared" si="9"/>
        <v>0</v>
      </c>
      <c r="T623" s="24"/>
      <c r="U623" s="38">
        <v>15119</v>
      </c>
      <c r="V623" s="38">
        <v>0</v>
      </c>
      <c r="W623" s="38">
        <v>0</v>
      </c>
      <c r="X623" s="38">
        <v>893</v>
      </c>
      <c r="Y623" s="38">
        <v>16012</v>
      </c>
      <c r="Z623" s="24"/>
      <c r="AA623" s="39"/>
    </row>
    <row r="624" spans="1:27" x14ac:dyDescent="0.25">
      <c r="A624" s="31">
        <v>494</v>
      </c>
      <c r="B624" s="32">
        <v>494093049</v>
      </c>
      <c r="C624" s="33" t="s">
        <v>302</v>
      </c>
      <c r="D624" s="31">
        <v>93</v>
      </c>
      <c r="E624" s="33" t="s">
        <v>25</v>
      </c>
      <c r="F624" s="31">
        <v>49</v>
      </c>
      <c r="G624" s="33" t="s">
        <v>96</v>
      </c>
      <c r="H624" s="34">
        <v>1</v>
      </c>
      <c r="I624" s="35">
        <v>13207</v>
      </c>
      <c r="J624" s="35">
        <v>16713</v>
      </c>
      <c r="K624" s="35">
        <v>0</v>
      </c>
      <c r="L624" s="35">
        <v>893</v>
      </c>
      <c r="M624" s="35">
        <v>30813</v>
      </c>
      <c r="N624" s="24"/>
      <c r="O624" s="34">
        <v>0</v>
      </c>
      <c r="P624" s="34">
        <v>0</v>
      </c>
      <c r="Q624" s="36">
        <v>0.09</v>
      </c>
      <c r="R624" s="36">
        <v>7.9998241629540945E-2</v>
      </c>
      <c r="S624" s="37">
        <f t="shared" si="9"/>
        <v>0</v>
      </c>
      <c r="T624" s="24"/>
      <c r="U624" s="38">
        <v>29920</v>
      </c>
      <c r="V624" s="38">
        <v>0</v>
      </c>
      <c r="W624" s="38">
        <v>0</v>
      </c>
      <c r="X624" s="38">
        <v>893</v>
      </c>
      <c r="Y624" s="38">
        <v>30813</v>
      </c>
      <c r="Z624" s="24"/>
      <c r="AA624" s="39"/>
    </row>
    <row r="625" spans="1:27" x14ac:dyDescent="0.25">
      <c r="A625" s="31">
        <v>494</v>
      </c>
      <c r="B625" s="32">
        <v>494093056</v>
      </c>
      <c r="C625" s="33" t="s">
        <v>302</v>
      </c>
      <c r="D625" s="31">
        <v>93</v>
      </c>
      <c r="E625" s="33" t="s">
        <v>25</v>
      </c>
      <c r="F625" s="31">
        <v>56</v>
      </c>
      <c r="G625" s="33" t="s">
        <v>153</v>
      </c>
      <c r="H625" s="34">
        <v>2</v>
      </c>
      <c r="I625" s="35">
        <v>10705</v>
      </c>
      <c r="J625" s="35">
        <v>4159</v>
      </c>
      <c r="K625" s="35">
        <v>0</v>
      </c>
      <c r="L625" s="35">
        <v>893</v>
      </c>
      <c r="M625" s="35">
        <v>15757</v>
      </c>
      <c r="N625" s="24"/>
      <c r="O625" s="34">
        <v>0</v>
      </c>
      <c r="P625" s="34">
        <v>0</v>
      </c>
      <c r="Q625" s="36">
        <v>0.09</v>
      </c>
      <c r="R625" s="36">
        <v>2.3668990617612885E-2</v>
      </c>
      <c r="S625" s="37">
        <f t="shared" si="9"/>
        <v>0</v>
      </c>
      <c r="T625" s="24"/>
      <c r="U625" s="38">
        <v>29728</v>
      </c>
      <c r="V625" s="38">
        <v>0</v>
      </c>
      <c r="W625" s="38">
        <v>0</v>
      </c>
      <c r="X625" s="38">
        <v>1786</v>
      </c>
      <c r="Y625" s="38">
        <v>31514</v>
      </c>
      <c r="Z625" s="24"/>
      <c r="AA625" s="39"/>
    </row>
    <row r="626" spans="1:27" x14ac:dyDescent="0.25">
      <c r="A626" s="31">
        <v>494</v>
      </c>
      <c r="B626" s="32">
        <v>494093057</v>
      </c>
      <c r="C626" s="33" t="s">
        <v>302</v>
      </c>
      <c r="D626" s="31">
        <v>93</v>
      </c>
      <c r="E626" s="33" t="s">
        <v>25</v>
      </c>
      <c r="F626" s="31">
        <v>57</v>
      </c>
      <c r="G626" s="33" t="s">
        <v>23</v>
      </c>
      <c r="H626" s="34">
        <v>79</v>
      </c>
      <c r="I626" s="35">
        <v>12136</v>
      </c>
      <c r="J626" s="35">
        <v>616</v>
      </c>
      <c r="K626" s="35">
        <v>0</v>
      </c>
      <c r="L626" s="35">
        <v>893</v>
      </c>
      <c r="M626" s="35">
        <v>13645</v>
      </c>
      <c r="N626" s="24"/>
      <c r="O626" s="34">
        <v>0</v>
      </c>
      <c r="P626" s="34">
        <v>0</v>
      </c>
      <c r="Q626" s="36">
        <v>0.18</v>
      </c>
      <c r="R626" s="36">
        <v>0.14219879555979525</v>
      </c>
      <c r="S626" s="37">
        <f t="shared" si="9"/>
        <v>0</v>
      </c>
      <c r="T626" s="24"/>
      <c r="U626" s="38">
        <v>1007408</v>
      </c>
      <c r="V626" s="38">
        <v>0</v>
      </c>
      <c r="W626" s="38">
        <v>0</v>
      </c>
      <c r="X626" s="38">
        <v>70547</v>
      </c>
      <c r="Y626" s="38">
        <v>1077955</v>
      </c>
      <c r="Z626" s="24"/>
      <c r="AA626" s="39"/>
    </row>
    <row r="627" spans="1:27" x14ac:dyDescent="0.25">
      <c r="A627" s="31">
        <v>494</v>
      </c>
      <c r="B627" s="32">
        <v>494093093</v>
      </c>
      <c r="C627" s="33" t="s">
        <v>302</v>
      </c>
      <c r="D627" s="31">
        <v>93</v>
      </c>
      <c r="E627" s="33" t="s">
        <v>25</v>
      </c>
      <c r="F627" s="31">
        <v>93</v>
      </c>
      <c r="G627" s="33" t="s">
        <v>25</v>
      </c>
      <c r="H627" s="34">
        <v>352</v>
      </c>
      <c r="I627" s="35">
        <v>11875</v>
      </c>
      <c r="J627" s="35">
        <v>337</v>
      </c>
      <c r="K627" s="35">
        <v>0</v>
      </c>
      <c r="L627" s="35">
        <v>893</v>
      </c>
      <c r="M627" s="35">
        <v>13105</v>
      </c>
      <c r="N627" s="24"/>
      <c r="O627" s="34">
        <v>0</v>
      </c>
      <c r="P627" s="34">
        <v>0</v>
      </c>
      <c r="Q627" s="36">
        <v>0.09</v>
      </c>
      <c r="R627" s="36">
        <v>9.4782905982044599E-2</v>
      </c>
      <c r="S627" s="37">
        <f t="shared" si="9"/>
        <v>-616.23820505981882</v>
      </c>
      <c r="T627" s="24"/>
      <c r="U627" s="38">
        <v>4298624</v>
      </c>
      <c r="V627" s="38">
        <v>0</v>
      </c>
      <c r="W627" s="38">
        <v>-216915.84818105621</v>
      </c>
      <c r="X627" s="38">
        <v>314336</v>
      </c>
      <c r="Y627" s="38">
        <v>4396044.1518189441</v>
      </c>
      <c r="Z627" s="24"/>
      <c r="AA627" s="39"/>
    </row>
    <row r="628" spans="1:27" x14ac:dyDescent="0.25">
      <c r="A628" s="31">
        <v>494</v>
      </c>
      <c r="B628" s="32">
        <v>494093128</v>
      </c>
      <c r="C628" s="33" t="s">
        <v>302</v>
      </c>
      <c r="D628" s="31">
        <v>93</v>
      </c>
      <c r="E628" s="33" t="s">
        <v>25</v>
      </c>
      <c r="F628" s="31">
        <v>128</v>
      </c>
      <c r="G628" s="33" t="s">
        <v>110</v>
      </c>
      <c r="H628" s="34">
        <v>1</v>
      </c>
      <c r="I628" s="35">
        <v>9066</v>
      </c>
      <c r="J628" s="35">
        <v>461</v>
      </c>
      <c r="K628" s="35">
        <v>0</v>
      </c>
      <c r="L628" s="35">
        <v>893</v>
      </c>
      <c r="M628" s="35">
        <v>10420</v>
      </c>
      <c r="N628" s="24"/>
      <c r="O628" s="34">
        <v>0</v>
      </c>
      <c r="P628" s="34">
        <v>0</v>
      </c>
      <c r="Q628" s="36">
        <v>0.18</v>
      </c>
      <c r="R628" s="36">
        <v>3.5818450421119509E-2</v>
      </c>
      <c r="S628" s="37">
        <f t="shared" si="9"/>
        <v>0</v>
      </c>
      <c r="T628" s="24"/>
      <c r="U628" s="38">
        <v>9527</v>
      </c>
      <c r="V628" s="38">
        <v>0</v>
      </c>
      <c r="W628" s="38">
        <v>0</v>
      </c>
      <c r="X628" s="38">
        <v>893</v>
      </c>
      <c r="Y628" s="38">
        <v>10420</v>
      </c>
      <c r="Z628" s="24"/>
      <c r="AA628" s="39"/>
    </row>
    <row r="629" spans="1:27" x14ac:dyDescent="0.25">
      <c r="A629" s="31">
        <v>494</v>
      </c>
      <c r="B629" s="32">
        <v>494093149</v>
      </c>
      <c r="C629" s="33" t="s">
        <v>302</v>
      </c>
      <c r="D629" s="31">
        <v>93</v>
      </c>
      <c r="E629" s="33" t="s">
        <v>25</v>
      </c>
      <c r="F629" s="31">
        <v>149</v>
      </c>
      <c r="G629" s="33" t="s">
        <v>103</v>
      </c>
      <c r="H629" s="34">
        <v>2</v>
      </c>
      <c r="I629" s="35">
        <v>9042</v>
      </c>
      <c r="J629" s="35">
        <v>11</v>
      </c>
      <c r="K629" s="35">
        <v>0</v>
      </c>
      <c r="L629" s="35">
        <v>893</v>
      </c>
      <c r="M629" s="35">
        <v>9946</v>
      </c>
      <c r="N629" s="24"/>
      <c r="O629" s="34">
        <v>0</v>
      </c>
      <c r="P629" s="34">
        <v>0</v>
      </c>
      <c r="Q629" s="36">
        <v>0.16</v>
      </c>
      <c r="R629" s="36">
        <v>0.11951738551252943</v>
      </c>
      <c r="S629" s="37">
        <f t="shared" si="9"/>
        <v>0</v>
      </c>
      <c r="T629" s="24"/>
      <c r="U629" s="38">
        <v>18106</v>
      </c>
      <c r="V629" s="38">
        <v>0</v>
      </c>
      <c r="W629" s="38">
        <v>0</v>
      </c>
      <c r="X629" s="38">
        <v>1786</v>
      </c>
      <c r="Y629" s="38">
        <v>19892</v>
      </c>
      <c r="Z629" s="24"/>
      <c r="AA629" s="39"/>
    </row>
    <row r="630" spans="1:27" x14ac:dyDescent="0.25">
      <c r="A630" s="31">
        <v>494</v>
      </c>
      <c r="B630" s="32">
        <v>494093163</v>
      </c>
      <c r="C630" s="33" t="s">
        <v>302</v>
      </c>
      <c r="D630" s="31">
        <v>93</v>
      </c>
      <c r="E630" s="33" t="s">
        <v>25</v>
      </c>
      <c r="F630" s="31">
        <v>163</v>
      </c>
      <c r="G630" s="33" t="s">
        <v>27</v>
      </c>
      <c r="H630" s="34">
        <v>7</v>
      </c>
      <c r="I630" s="35">
        <v>12886</v>
      </c>
      <c r="J630" s="35">
        <v>251</v>
      </c>
      <c r="K630" s="35">
        <v>0</v>
      </c>
      <c r="L630" s="35">
        <v>893</v>
      </c>
      <c r="M630" s="35">
        <v>14030</v>
      </c>
      <c r="N630" s="24"/>
      <c r="O630" s="34">
        <v>0</v>
      </c>
      <c r="P630" s="34">
        <v>0</v>
      </c>
      <c r="Q630" s="36">
        <v>0.18</v>
      </c>
      <c r="R630" s="36">
        <v>9.4739434063754208E-2</v>
      </c>
      <c r="S630" s="37">
        <f t="shared" si="9"/>
        <v>0</v>
      </c>
      <c r="T630" s="24"/>
      <c r="U630" s="38">
        <v>91959</v>
      </c>
      <c r="V630" s="38">
        <v>0</v>
      </c>
      <c r="W630" s="38">
        <v>0</v>
      </c>
      <c r="X630" s="38">
        <v>6251</v>
      </c>
      <c r="Y630" s="38">
        <v>98210</v>
      </c>
      <c r="Z630" s="24"/>
      <c r="AA630" s="39"/>
    </row>
    <row r="631" spans="1:27" x14ac:dyDescent="0.25">
      <c r="A631" s="31">
        <v>494</v>
      </c>
      <c r="B631" s="32">
        <v>494093165</v>
      </c>
      <c r="C631" s="33" t="s">
        <v>302</v>
      </c>
      <c r="D631" s="31">
        <v>93</v>
      </c>
      <c r="E631" s="33" t="s">
        <v>25</v>
      </c>
      <c r="F631" s="31">
        <v>165</v>
      </c>
      <c r="G631" s="33" t="s">
        <v>28</v>
      </c>
      <c r="H631" s="34">
        <v>72</v>
      </c>
      <c r="I631" s="35">
        <v>12274</v>
      </c>
      <c r="J631" s="35">
        <v>667</v>
      </c>
      <c r="K631" s="35">
        <v>0</v>
      </c>
      <c r="L631" s="35">
        <v>893</v>
      </c>
      <c r="M631" s="35">
        <v>13834</v>
      </c>
      <c r="N631" s="24"/>
      <c r="O631" s="34">
        <v>13</v>
      </c>
      <c r="P631" s="34">
        <v>0</v>
      </c>
      <c r="Q631" s="36">
        <v>0.14000000000000001</v>
      </c>
      <c r="R631" s="36">
        <v>0.10702896319247782</v>
      </c>
      <c r="S631" s="37">
        <f t="shared" si="9"/>
        <v>0</v>
      </c>
      <c r="T631" s="24"/>
      <c r="U631" s="38">
        <v>931752</v>
      </c>
      <c r="V631" s="38">
        <v>0</v>
      </c>
      <c r="W631" s="38">
        <v>0</v>
      </c>
      <c r="X631" s="38">
        <v>64296</v>
      </c>
      <c r="Y631" s="38">
        <v>996048</v>
      </c>
      <c r="Z631" s="24"/>
      <c r="AA631" s="39"/>
    </row>
    <row r="632" spans="1:27" x14ac:dyDescent="0.25">
      <c r="A632" s="31">
        <v>494</v>
      </c>
      <c r="B632" s="32">
        <v>494093176</v>
      </c>
      <c r="C632" s="33" t="s">
        <v>302</v>
      </c>
      <c r="D632" s="31">
        <v>93</v>
      </c>
      <c r="E632" s="33" t="s">
        <v>25</v>
      </c>
      <c r="F632" s="31">
        <v>176</v>
      </c>
      <c r="G632" s="33" t="s">
        <v>29</v>
      </c>
      <c r="H632" s="34">
        <v>9</v>
      </c>
      <c r="I632" s="35">
        <v>12759</v>
      </c>
      <c r="J632" s="35">
        <v>4214</v>
      </c>
      <c r="K632" s="35">
        <v>0</v>
      </c>
      <c r="L632" s="35">
        <v>893</v>
      </c>
      <c r="M632" s="35">
        <v>17866</v>
      </c>
      <c r="N632" s="24"/>
      <c r="O632" s="34">
        <v>0</v>
      </c>
      <c r="P632" s="34">
        <v>0</v>
      </c>
      <c r="Q632" s="36">
        <v>0.09</v>
      </c>
      <c r="R632" s="36">
        <v>6.9986063153058664E-2</v>
      </c>
      <c r="S632" s="37">
        <f t="shared" si="9"/>
        <v>0</v>
      </c>
      <c r="T632" s="24"/>
      <c r="U632" s="38">
        <v>152757</v>
      </c>
      <c r="V632" s="38">
        <v>0</v>
      </c>
      <c r="W632" s="38">
        <v>0</v>
      </c>
      <c r="X632" s="38">
        <v>8037</v>
      </c>
      <c r="Y632" s="38">
        <v>160794</v>
      </c>
      <c r="Z632" s="24"/>
      <c r="AA632" s="39"/>
    </row>
    <row r="633" spans="1:27" x14ac:dyDescent="0.25">
      <c r="A633" s="31">
        <v>494</v>
      </c>
      <c r="B633" s="32">
        <v>494093178</v>
      </c>
      <c r="C633" s="33" t="s">
        <v>302</v>
      </c>
      <c r="D633" s="31">
        <v>93</v>
      </c>
      <c r="E633" s="33" t="s">
        <v>25</v>
      </c>
      <c r="F633" s="31">
        <v>178</v>
      </c>
      <c r="G633" s="33" t="s">
        <v>241</v>
      </c>
      <c r="H633" s="34">
        <v>2</v>
      </c>
      <c r="I633" s="35">
        <v>10810</v>
      </c>
      <c r="J633" s="35">
        <v>1127</v>
      </c>
      <c r="K633" s="35">
        <v>0</v>
      </c>
      <c r="L633" s="35">
        <v>893</v>
      </c>
      <c r="M633" s="35">
        <v>12830</v>
      </c>
      <c r="N633" s="24"/>
      <c r="O633" s="34">
        <v>0</v>
      </c>
      <c r="P633" s="34">
        <v>0</v>
      </c>
      <c r="Q633" s="36">
        <v>0.09</v>
      </c>
      <c r="R633" s="36">
        <v>6.2479924963373054E-2</v>
      </c>
      <c r="S633" s="37">
        <f t="shared" si="9"/>
        <v>0</v>
      </c>
      <c r="T633" s="24"/>
      <c r="U633" s="38">
        <v>23874</v>
      </c>
      <c r="V633" s="38">
        <v>0</v>
      </c>
      <c r="W633" s="38">
        <v>0</v>
      </c>
      <c r="X633" s="38">
        <v>1786</v>
      </c>
      <c r="Y633" s="38">
        <v>25660</v>
      </c>
      <c r="Z633" s="24"/>
      <c r="AA633" s="39"/>
    </row>
    <row r="634" spans="1:27" x14ac:dyDescent="0.25">
      <c r="A634" s="31">
        <v>494</v>
      </c>
      <c r="B634" s="32">
        <v>494093248</v>
      </c>
      <c r="C634" s="33" t="s">
        <v>302</v>
      </c>
      <c r="D634" s="31">
        <v>93</v>
      </c>
      <c r="E634" s="33" t="s">
        <v>25</v>
      </c>
      <c r="F634" s="31">
        <v>248</v>
      </c>
      <c r="G634" s="33" t="s">
        <v>30</v>
      </c>
      <c r="H634" s="34">
        <v>238</v>
      </c>
      <c r="I634" s="35">
        <v>11959</v>
      </c>
      <c r="J634" s="35">
        <v>1173</v>
      </c>
      <c r="K634" s="35">
        <v>0</v>
      </c>
      <c r="L634" s="35">
        <v>893</v>
      </c>
      <c r="M634" s="35">
        <v>14025</v>
      </c>
      <c r="N634" s="24"/>
      <c r="O634" s="34">
        <v>0</v>
      </c>
      <c r="P634" s="34">
        <v>0</v>
      </c>
      <c r="Q634" s="36">
        <v>0.09</v>
      </c>
      <c r="R634" s="36">
        <v>5.1746066067839235E-2</v>
      </c>
      <c r="S634" s="37">
        <f t="shared" si="9"/>
        <v>0</v>
      </c>
      <c r="T634" s="24"/>
      <c r="U634" s="38">
        <v>3125416</v>
      </c>
      <c r="V634" s="38">
        <v>0</v>
      </c>
      <c r="W634" s="38">
        <v>0</v>
      </c>
      <c r="X634" s="38">
        <v>212534</v>
      </c>
      <c r="Y634" s="38">
        <v>3337950</v>
      </c>
      <c r="Z634" s="24"/>
      <c r="AA634" s="39"/>
    </row>
    <row r="635" spans="1:27" x14ac:dyDescent="0.25">
      <c r="A635" s="31">
        <v>494</v>
      </c>
      <c r="B635" s="32">
        <v>494093262</v>
      </c>
      <c r="C635" s="33" t="s">
        <v>302</v>
      </c>
      <c r="D635" s="31">
        <v>93</v>
      </c>
      <c r="E635" s="33" t="s">
        <v>25</v>
      </c>
      <c r="F635" s="31">
        <v>262</v>
      </c>
      <c r="G635" s="33" t="s">
        <v>31</v>
      </c>
      <c r="H635" s="34">
        <v>4</v>
      </c>
      <c r="I635" s="35">
        <v>12551</v>
      </c>
      <c r="J635" s="35">
        <v>5787</v>
      </c>
      <c r="K635" s="35">
        <v>0</v>
      </c>
      <c r="L635" s="35">
        <v>893</v>
      </c>
      <c r="M635" s="35">
        <v>19231</v>
      </c>
      <c r="N635" s="24"/>
      <c r="O635" s="34">
        <v>0</v>
      </c>
      <c r="P635" s="34">
        <v>0</v>
      </c>
      <c r="Q635" s="36">
        <v>0.09</v>
      </c>
      <c r="R635" s="36">
        <v>6.3255923294419744E-2</v>
      </c>
      <c r="S635" s="37">
        <f t="shared" si="9"/>
        <v>0</v>
      </c>
      <c r="T635" s="24"/>
      <c r="U635" s="38">
        <v>73352</v>
      </c>
      <c r="V635" s="38">
        <v>0</v>
      </c>
      <c r="W635" s="38">
        <v>0</v>
      </c>
      <c r="X635" s="38">
        <v>3572</v>
      </c>
      <c r="Y635" s="38">
        <v>76924</v>
      </c>
      <c r="Z635" s="24"/>
      <c r="AA635" s="39"/>
    </row>
    <row r="636" spans="1:27" x14ac:dyDescent="0.25">
      <c r="A636" s="31">
        <v>494</v>
      </c>
      <c r="B636" s="32">
        <v>494093284</v>
      </c>
      <c r="C636" s="33" t="s">
        <v>302</v>
      </c>
      <c r="D636" s="31">
        <v>93</v>
      </c>
      <c r="E636" s="33" t="s">
        <v>25</v>
      </c>
      <c r="F636" s="31">
        <v>284</v>
      </c>
      <c r="G636" s="33" t="s">
        <v>163</v>
      </c>
      <c r="H636" s="34">
        <v>3</v>
      </c>
      <c r="I636" s="35">
        <v>10095</v>
      </c>
      <c r="J636" s="35">
        <v>3436</v>
      </c>
      <c r="K636" s="35">
        <v>0</v>
      </c>
      <c r="L636" s="35">
        <v>893</v>
      </c>
      <c r="M636" s="35">
        <v>14424</v>
      </c>
      <c r="N636" s="24"/>
      <c r="O636" s="34">
        <v>0</v>
      </c>
      <c r="P636" s="34">
        <v>0</v>
      </c>
      <c r="Q636" s="36">
        <v>0.09</v>
      </c>
      <c r="R636" s="36">
        <v>3.3453317557936221E-2</v>
      </c>
      <c r="S636" s="37">
        <f t="shared" si="9"/>
        <v>0</v>
      </c>
      <c r="T636" s="24"/>
      <c r="U636" s="38">
        <v>40593</v>
      </c>
      <c r="V636" s="38">
        <v>0</v>
      </c>
      <c r="W636" s="38">
        <v>0</v>
      </c>
      <c r="X636" s="38">
        <v>2679</v>
      </c>
      <c r="Y636" s="38">
        <v>43272</v>
      </c>
      <c r="Z636" s="24"/>
      <c r="AA636" s="39"/>
    </row>
    <row r="637" spans="1:27" x14ac:dyDescent="0.25">
      <c r="A637" s="31">
        <v>494</v>
      </c>
      <c r="B637" s="32">
        <v>494093293</v>
      </c>
      <c r="C637" s="33" t="s">
        <v>302</v>
      </c>
      <c r="D637" s="31">
        <v>93</v>
      </c>
      <c r="E637" s="33" t="s">
        <v>25</v>
      </c>
      <c r="F637" s="31">
        <v>293</v>
      </c>
      <c r="G637" s="33" t="s">
        <v>45</v>
      </c>
      <c r="H637" s="34">
        <v>4</v>
      </c>
      <c r="I637" s="35">
        <v>13549</v>
      </c>
      <c r="J637" s="35">
        <v>1163</v>
      </c>
      <c r="K637" s="35">
        <v>0</v>
      </c>
      <c r="L637" s="35">
        <v>893</v>
      </c>
      <c r="M637" s="35">
        <v>15605</v>
      </c>
      <c r="N637" s="24"/>
      <c r="O637" s="34">
        <v>0</v>
      </c>
      <c r="P637" s="34">
        <v>0</v>
      </c>
      <c r="Q637" s="36">
        <v>0.18</v>
      </c>
      <c r="R637" s="36">
        <v>4.359909499112689E-3</v>
      </c>
      <c r="S637" s="37">
        <f t="shared" si="9"/>
        <v>0</v>
      </c>
      <c r="T637" s="24"/>
      <c r="U637" s="38">
        <v>58848</v>
      </c>
      <c r="V637" s="38">
        <v>0</v>
      </c>
      <c r="W637" s="38">
        <v>0</v>
      </c>
      <c r="X637" s="38">
        <v>3572</v>
      </c>
      <c r="Y637" s="38">
        <v>62420</v>
      </c>
      <c r="Z637" s="24"/>
      <c r="AA637" s="39"/>
    </row>
    <row r="638" spans="1:27" x14ac:dyDescent="0.25">
      <c r="A638" s="31">
        <v>496</v>
      </c>
      <c r="B638" s="32">
        <v>496201072</v>
      </c>
      <c r="C638" s="33" t="s">
        <v>304</v>
      </c>
      <c r="D638" s="31">
        <v>201</v>
      </c>
      <c r="E638" s="33" t="s">
        <v>17</v>
      </c>
      <c r="F638" s="31">
        <v>72</v>
      </c>
      <c r="G638" s="33" t="s">
        <v>18</v>
      </c>
      <c r="H638" s="34">
        <v>5</v>
      </c>
      <c r="I638" s="35">
        <v>9784</v>
      </c>
      <c r="J638" s="35">
        <v>2317</v>
      </c>
      <c r="K638" s="35">
        <v>0</v>
      </c>
      <c r="L638" s="35">
        <v>893</v>
      </c>
      <c r="M638" s="35">
        <v>12994</v>
      </c>
      <c r="N638" s="24"/>
      <c r="O638" s="34">
        <v>0</v>
      </c>
      <c r="P638" s="34">
        <v>0</v>
      </c>
      <c r="Q638" s="36">
        <v>0.09</v>
      </c>
      <c r="R638" s="36">
        <v>2.1799559698612004E-3</v>
      </c>
      <c r="S638" s="37">
        <f t="shared" si="9"/>
        <v>0</v>
      </c>
      <c r="T638" s="24"/>
      <c r="U638" s="38">
        <v>60505</v>
      </c>
      <c r="V638" s="38">
        <v>0</v>
      </c>
      <c r="W638" s="38">
        <v>0</v>
      </c>
      <c r="X638" s="38">
        <v>4465</v>
      </c>
      <c r="Y638" s="38">
        <v>64970</v>
      </c>
      <c r="Z638" s="24"/>
      <c r="AA638" s="39"/>
    </row>
    <row r="639" spans="1:27" x14ac:dyDescent="0.25">
      <c r="A639" s="31">
        <v>496</v>
      </c>
      <c r="B639" s="32">
        <v>496201095</v>
      </c>
      <c r="C639" s="33" t="s">
        <v>304</v>
      </c>
      <c r="D639" s="31">
        <v>201</v>
      </c>
      <c r="E639" s="33" t="s">
        <v>17</v>
      </c>
      <c r="F639" s="31">
        <v>95</v>
      </c>
      <c r="G639" s="33" t="s">
        <v>296</v>
      </c>
      <c r="H639" s="34">
        <v>1</v>
      </c>
      <c r="I639" s="35">
        <v>12390</v>
      </c>
      <c r="J639" s="35">
        <v>105</v>
      </c>
      <c r="K639" s="35">
        <v>0</v>
      </c>
      <c r="L639" s="35">
        <v>893</v>
      </c>
      <c r="M639" s="35">
        <v>13388</v>
      </c>
      <c r="N639" s="24"/>
      <c r="O639" s="34">
        <v>0</v>
      </c>
      <c r="P639" s="34">
        <v>0</v>
      </c>
      <c r="Q639" s="36">
        <v>0.18</v>
      </c>
      <c r="R639" s="36">
        <v>0.13707829294178053</v>
      </c>
      <c r="S639" s="37">
        <f t="shared" si="9"/>
        <v>0</v>
      </c>
      <c r="T639" s="24"/>
      <c r="U639" s="38">
        <v>12495</v>
      </c>
      <c r="V639" s="38">
        <v>0</v>
      </c>
      <c r="W639" s="38">
        <v>0</v>
      </c>
      <c r="X639" s="38">
        <v>893</v>
      </c>
      <c r="Y639" s="38">
        <v>13388</v>
      </c>
      <c r="Z639" s="24"/>
      <c r="AA639" s="39"/>
    </row>
    <row r="640" spans="1:27" x14ac:dyDescent="0.25">
      <c r="A640" s="31">
        <v>496</v>
      </c>
      <c r="B640" s="32">
        <v>496201201</v>
      </c>
      <c r="C640" s="33" t="s">
        <v>304</v>
      </c>
      <c r="D640" s="31">
        <v>201</v>
      </c>
      <c r="E640" s="33" t="s">
        <v>17</v>
      </c>
      <c r="F640" s="31">
        <v>201</v>
      </c>
      <c r="G640" s="33" t="s">
        <v>17</v>
      </c>
      <c r="H640" s="34">
        <v>492</v>
      </c>
      <c r="I640" s="35">
        <v>11576</v>
      </c>
      <c r="J640" s="35">
        <v>193</v>
      </c>
      <c r="K640" s="35">
        <v>403.8109756097561</v>
      </c>
      <c r="L640" s="35">
        <v>893</v>
      </c>
      <c r="M640" s="35">
        <v>13065.810975609756</v>
      </c>
      <c r="N640" s="24"/>
      <c r="O640" s="34">
        <v>0</v>
      </c>
      <c r="P640" s="34">
        <v>0</v>
      </c>
      <c r="Q640" s="36">
        <v>0.18</v>
      </c>
      <c r="R640" s="36">
        <v>8.2094441958801112E-2</v>
      </c>
      <c r="S640" s="37">
        <f t="shared" si="9"/>
        <v>0</v>
      </c>
      <c r="T640" s="24"/>
      <c r="U640" s="38">
        <v>5790348</v>
      </c>
      <c r="V640" s="38">
        <v>198675</v>
      </c>
      <c r="W640" s="38">
        <v>0</v>
      </c>
      <c r="X640" s="38">
        <v>439356</v>
      </c>
      <c r="Y640" s="38">
        <v>6428379</v>
      </c>
      <c r="Z640" s="24"/>
      <c r="AA640" s="39"/>
    </row>
    <row r="641" spans="1:27" x14ac:dyDescent="0.25">
      <c r="A641" s="31">
        <v>496</v>
      </c>
      <c r="B641" s="32">
        <v>496201310</v>
      </c>
      <c r="C641" s="33" t="s">
        <v>304</v>
      </c>
      <c r="D641" s="31">
        <v>201</v>
      </c>
      <c r="E641" s="33" t="s">
        <v>17</v>
      </c>
      <c r="F641" s="31">
        <v>310</v>
      </c>
      <c r="G641" s="33" t="s">
        <v>277</v>
      </c>
      <c r="H641" s="34">
        <v>1</v>
      </c>
      <c r="I641" s="35">
        <v>10127</v>
      </c>
      <c r="J641" s="35">
        <v>2172</v>
      </c>
      <c r="K641" s="35">
        <v>0</v>
      </c>
      <c r="L641" s="35">
        <v>893</v>
      </c>
      <c r="M641" s="35">
        <v>13192</v>
      </c>
      <c r="N641" s="24"/>
      <c r="O641" s="34">
        <v>0</v>
      </c>
      <c r="P641" s="34">
        <v>0</v>
      </c>
      <c r="Q641" s="36">
        <v>0.18</v>
      </c>
      <c r="R641" s="36">
        <v>2.9496356275634187E-2</v>
      </c>
      <c r="S641" s="37">
        <f t="shared" si="9"/>
        <v>0</v>
      </c>
      <c r="T641" s="24"/>
      <c r="U641" s="38">
        <v>12299</v>
      </c>
      <c r="V641" s="38">
        <v>0</v>
      </c>
      <c r="W641" s="38">
        <v>0</v>
      </c>
      <c r="X641" s="38">
        <v>893</v>
      </c>
      <c r="Y641" s="38">
        <v>13192</v>
      </c>
      <c r="Z641" s="24"/>
      <c r="AA641" s="39"/>
    </row>
    <row r="642" spans="1:27" x14ac:dyDescent="0.25">
      <c r="A642" s="31">
        <v>497</v>
      </c>
      <c r="B642" s="32">
        <v>497117005</v>
      </c>
      <c r="C642" s="33" t="s">
        <v>306</v>
      </c>
      <c r="D642" s="31">
        <v>117</v>
      </c>
      <c r="E642" s="33" t="s">
        <v>53</v>
      </c>
      <c r="F642" s="31">
        <v>5</v>
      </c>
      <c r="G642" s="33" t="s">
        <v>219</v>
      </c>
      <c r="H642" s="34">
        <v>6</v>
      </c>
      <c r="I642" s="35">
        <v>8740</v>
      </c>
      <c r="J642" s="35">
        <v>3517</v>
      </c>
      <c r="K642" s="35">
        <v>0</v>
      </c>
      <c r="L642" s="35">
        <v>893</v>
      </c>
      <c r="M642" s="35">
        <v>13150</v>
      </c>
      <c r="N642" s="24"/>
      <c r="O642" s="34">
        <v>0</v>
      </c>
      <c r="P642" s="34">
        <v>0</v>
      </c>
      <c r="Q642" s="36">
        <v>0.09</v>
      </c>
      <c r="R642" s="36">
        <v>1.2249302519059126E-2</v>
      </c>
      <c r="S642" s="37">
        <f t="shared" si="9"/>
        <v>0</v>
      </c>
      <c r="T642" s="24"/>
      <c r="U642" s="38">
        <v>73542</v>
      </c>
      <c r="V642" s="38">
        <v>0</v>
      </c>
      <c r="W642" s="38">
        <v>0</v>
      </c>
      <c r="X642" s="38">
        <v>5358</v>
      </c>
      <c r="Y642" s="38">
        <v>78900</v>
      </c>
      <c r="Z642" s="24"/>
      <c r="AA642" s="39"/>
    </row>
    <row r="643" spans="1:27" x14ac:dyDescent="0.25">
      <c r="A643" s="31">
        <v>497</v>
      </c>
      <c r="B643" s="32">
        <v>497117008</v>
      </c>
      <c r="C643" s="33" t="s">
        <v>306</v>
      </c>
      <c r="D643" s="31">
        <v>117</v>
      </c>
      <c r="E643" s="33" t="s">
        <v>53</v>
      </c>
      <c r="F643" s="31">
        <v>8</v>
      </c>
      <c r="G643" s="33" t="s">
        <v>208</v>
      </c>
      <c r="H643" s="34">
        <v>81</v>
      </c>
      <c r="I643" s="35">
        <v>9418</v>
      </c>
      <c r="J643" s="35">
        <v>9581</v>
      </c>
      <c r="K643" s="35">
        <v>0</v>
      </c>
      <c r="L643" s="35">
        <v>893</v>
      </c>
      <c r="M643" s="35">
        <v>19892</v>
      </c>
      <c r="N643" s="24"/>
      <c r="O643" s="34">
        <v>0</v>
      </c>
      <c r="P643" s="34">
        <v>0</v>
      </c>
      <c r="Q643" s="36">
        <v>0.09</v>
      </c>
      <c r="R643" s="36">
        <v>6.4980909337681247E-2</v>
      </c>
      <c r="S643" s="37">
        <f t="shared" si="9"/>
        <v>0</v>
      </c>
      <c r="T643" s="24"/>
      <c r="U643" s="38">
        <v>1538919</v>
      </c>
      <c r="V643" s="38">
        <v>0</v>
      </c>
      <c r="W643" s="38">
        <v>0</v>
      </c>
      <c r="X643" s="38">
        <v>72333</v>
      </c>
      <c r="Y643" s="38">
        <v>1611252</v>
      </c>
      <c r="Z643" s="24"/>
      <c r="AA643" s="39"/>
    </row>
    <row r="644" spans="1:27" x14ac:dyDescent="0.25">
      <c r="A644" s="31">
        <v>497</v>
      </c>
      <c r="B644" s="32">
        <v>497117024</v>
      </c>
      <c r="C644" s="33" t="s">
        <v>306</v>
      </c>
      <c r="D644" s="31">
        <v>117</v>
      </c>
      <c r="E644" s="33" t="s">
        <v>53</v>
      </c>
      <c r="F644" s="31">
        <v>24</v>
      </c>
      <c r="G644" s="33" t="s">
        <v>252</v>
      </c>
      <c r="H644" s="34">
        <v>18</v>
      </c>
      <c r="I644" s="35">
        <v>9663</v>
      </c>
      <c r="J644" s="35">
        <v>2147</v>
      </c>
      <c r="K644" s="35">
        <v>0</v>
      </c>
      <c r="L644" s="35">
        <v>893</v>
      </c>
      <c r="M644" s="35">
        <v>12703</v>
      </c>
      <c r="N644" s="24"/>
      <c r="O644" s="34">
        <v>0</v>
      </c>
      <c r="P644" s="34">
        <v>0</v>
      </c>
      <c r="Q644" s="36">
        <v>0.09</v>
      </c>
      <c r="R644" s="36">
        <v>1.7302169898419453E-2</v>
      </c>
      <c r="S644" s="37">
        <f t="shared" si="9"/>
        <v>0</v>
      </c>
      <c r="T644" s="24"/>
      <c r="U644" s="38">
        <v>212580</v>
      </c>
      <c r="V644" s="38">
        <v>0</v>
      </c>
      <c r="W644" s="38">
        <v>0</v>
      </c>
      <c r="X644" s="38">
        <v>16074</v>
      </c>
      <c r="Y644" s="38">
        <v>228654</v>
      </c>
      <c r="Z644" s="24"/>
      <c r="AA644" s="39"/>
    </row>
    <row r="645" spans="1:27" x14ac:dyDescent="0.25">
      <c r="A645" s="31">
        <v>497</v>
      </c>
      <c r="B645" s="32">
        <v>497117061</v>
      </c>
      <c r="C645" s="33" t="s">
        <v>306</v>
      </c>
      <c r="D645" s="31">
        <v>117</v>
      </c>
      <c r="E645" s="33" t="s">
        <v>53</v>
      </c>
      <c r="F645" s="31">
        <v>61</v>
      </c>
      <c r="G645" s="33" t="s">
        <v>170</v>
      </c>
      <c r="H645" s="34">
        <v>20</v>
      </c>
      <c r="I645" s="35">
        <v>10179</v>
      </c>
      <c r="J645" s="35">
        <v>425</v>
      </c>
      <c r="K645" s="35">
        <v>0</v>
      </c>
      <c r="L645" s="35">
        <v>893</v>
      </c>
      <c r="M645" s="35">
        <v>11497</v>
      </c>
      <c r="N645" s="24"/>
      <c r="O645" s="34">
        <v>0</v>
      </c>
      <c r="P645" s="34">
        <v>0</v>
      </c>
      <c r="Q645" s="36">
        <v>0.09</v>
      </c>
      <c r="R645" s="36">
        <v>3.5407636371090213E-2</v>
      </c>
      <c r="S645" s="37">
        <f t="shared" si="9"/>
        <v>0</v>
      </c>
      <c r="T645" s="24"/>
      <c r="U645" s="38">
        <v>212080</v>
      </c>
      <c r="V645" s="38">
        <v>0</v>
      </c>
      <c r="W645" s="38">
        <v>0</v>
      </c>
      <c r="X645" s="38">
        <v>17860</v>
      </c>
      <c r="Y645" s="38">
        <v>229940</v>
      </c>
      <c r="Z645" s="24"/>
      <c r="AA645" s="39"/>
    </row>
    <row r="646" spans="1:27" x14ac:dyDescent="0.25">
      <c r="A646" s="31">
        <v>497</v>
      </c>
      <c r="B646" s="32">
        <v>497117068</v>
      </c>
      <c r="C646" s="33" t="s">
        <v>306</v>
      </c>
      <c r="D646" s="31">
        <v>117</v>
      </c>
      <c r="E646" s="33" t="s">
        <v>53</v>
      </c>
      <c r="F646" s="31">
        <v>68</v>
      </c>
      <c r="G646" s="33" t="s">
        <v>307</v>
      </c>
      <c r="H646" s="34">
        <v>1</v>
      </c>
      <c r="I646" s="35">
        <v>8523</v>
      </c>
      <c r="J646" s="35">
        <v>8614</v>
      </c>
      <c r="K646" s="35">
        <v>0</v>
      </c>
      <c r="L646" s="35">
        <v>893</v>
      </c>
      <c r="M646" s="35">
        <v>18030</v>
      </c>
      <c r="N646" s="24"/>
      <c r="O646" s="34">
        <v>0</v>
      </c>
      <c r="P646" s="34">
        <v>0</v>
      </c>
      <c r="Q646" s="36">
        <v>0.09</v>
      </c>
      <c r="R646" s="36">
        <v>7.2078299277220197E-3</v>
      </c>
      <c r="S646" s="37">
        <f t="shared" si="9"/>
        <v>0</v>
      </c>
      <c r="T646" s="24"/>
      <c r="U646" s="38">
        <v>17137</v>
      </c>
      <c r="V646" s="38">
        <v>0</v>
      </c>
      <c r="W646" s="38">
        <v>0</v>
      </c>
      <c r="X646" s="38">
        <v>893</v>
      </c>
      <c r="Y646" s="38">
        <v>18030</v>
      </c>
      <c r="Z646" s="24"/>
      <c r="AA646" s="39"/>
    </row>
    <row r="647" spans="1:27" x14ac:dyDescent="0.25">
      <c r="A647" s="31">
        <v>497</v>
      </c>
      <c r="B647" s="32">
        <v>497117074</v>
      </c>
      <c r="C647" s="33" t="s">
        <v>306</v>
      </c>
      <c r="D647" s="31">
        <v>117</v>
      </c>
      <c r="E647" s="33" t="s">
        <v>53</v>
      </c>
      <c r="F647" s="31">
        <v>74</v>
      </c>
      <c r="G647" s="33" t="s">
        <v>308</v>
      </c>
      <c r="H647" s="34">
        <v>5</v>
      </c>
      <c r="I647" s="35">
        <v>9230</v>
      </c>
      <c r="J647" s="35">
        <v>5995</v>
      </c>
      <c r="K647" s="35">
        <v>0</v>
      </c>
      <c r="L647" s="35">
        <v>893</v>
      </c>
      <c r="M647" s="35">
        <v>16118</v>
      </c>
      <c r="N647" s="24"/>
      <c r="O647" s="34">
        <v>0</v>
      </c>
      <c r="P647" s="34">
        <v>0</v>
      </c>
      <c r="Q647" s="36">
        <v>0.09</v>
      </c>
      <c r="R647" s="36">
        <v>1.4053531203538297E-2</v>
      </c>
      <c r="S647" s="37">
        <f t="shared" si="9"/>
        <v>0</v>
      </c>
      <c r="T647" s="24"/>
      <c r="U647" s="38">
        <v>76125</v>
      </c>
      <c r="V647" s="38">
        <v>0</v>
      </c>
      <c r="W647" s="38">
        <v>0</v>
      </c>
      <c r="X647" s="38">
        <v>4465</v>
      </c>
      <c r="Y647" s="38">
        <v>80590</v>
      </c>
      <c r="Z647" s="24"/>
      <c r="AA647" s="39"/>
    </row>
    <row r="648" spans="1:27" x14ac:dyDescent="0.25">
      <c r="A648" s="31">
        <v>497</v>
      </c>
      <c r="B648" s="32">
        <v>497117086</v>
      </c>
      <c r="C648" s="33" t="s">
        <v>306</v>
      </c>
      <c r="D648" s="31">
        <v>117</v>
      </c>
      <c r="E648" s="33" t="s">
        <v>53</v>
      </c>
      <c r="F648" s="31">
        <v>86</v>
      </c>
      <c r="G648" s="33" t="s">
        <v>207</v>
      </c>
      <c r="H648" s="34">
        <v>34</v>
      </c>
      <c r="I648" s="35">
        <v>9120</v>
      </c>
      <c r="J648" s="35">
        <v>1413</v>
      </c>
      <c r="K648" s="35">
        <v>0</v>
      </c>
      <c r="L648" s="35">
        <v>893</v>
      </c>
      <c r="M648" s="35">
        <v>11426</v>
      </c>
      <c r="N648" s="24"/>
      <c r="O648" s="34">
        <v>0</v>
      </c>
      <c r="P648" s="34">
        <v>0</v>
      </c>
      <c r="Q648" s="36">
        <v>0.09</v>
      </c>
      <c r="R648" s="36">
        <v>5.746302416698898E-2</v>
      </c>
      <c r="S648" s="37">
        <f t="shared" si="9"/>
        <v>0</v>
      </c>
      <c r="T648" s="24"/>
      <c r="U648" s="38">
        <v>358122</v>
      </c>
      <c r="V648" s="38">
        <v>0</v>
      </c>
      <c r="W648" s="38">
        <v>0</v>
      </c>
      <c r="X648" s="38">
        <v>30362</v>
      </c>
      <c r="Y648" s="38">
        <v>388484</v>
      </c>
      <c r="Z648" s="24"/>
      <c r="AA648" s="39"/>
    </row>
    <row r="649" spans="1:27" x14ac:dyDescent="0.25">
      <c r="A649" s="31">
        <v>497</v>
      </c>
      <c r="B649" s="32">
        <v>497117087</v>
      </c>
      <c r="C649" s="33" t="s">
        <v>306</v>
      </c>
      <c r="D649" s="31">
        <v>117</v>
      </c>
      <c r="E649" s="33" t="s">
        <v>53</v>
      </c>
      <c r="F649" s="31">
        <v>87</v>
      </c>
      <c r="G649" s="33" t="s">
        <v>171</v>
      </c>
      <c r="H649" s="34">
        <v>1</v>
      </c>
      <c r="I649" s="35">
        <v>9438</v>
      </c>
      <c r="J649" s="35">
        <v>3614</v>
      </c>
      <c r="K649" s="35">
        <v>0</v>
      </c>
      <c r="L649" s="35">
        <v>893</v>
      </c>
      <c r="M649" s="35">
        <v>13945</v>
      </c>
      <c r="N649" s="24"/>
      <c r="O649" s="34">
        <v>0</v>
      </c>
      <c r="P649" s="34">
        <v>0</v>
      </c>
      <c r="Q649" s="36">
        <v>0.09</v>
      </c>
      <c r="R649" s="36">
        <v>3.6563441529555074E-3</v>
      </c>
      <c r="S649" s="37">
        <f t="shared" si="9"/>
        <v>0</v>
      </c>
      <c r="T649" s="24"/>
      <c r="U649" s="38">
        <v>13052</v>
      </c>
      <c r="V649" s="38">
        <v>0</v>
      </c>
      <c r="W649" s="38">
        <v>0</v>
      </c>
      <c r="X649" s="38">
        <v>893</v>
      </c>
      <c r="Y649" s="38">
        <v>13945</v>
      </c>
      <c r="Z649" s="24"/>
      <c r="AA649" s="39"/>
    </row>
    <row r="650" spans="1:27" x14ac:dyDescent="0.25">
      <c r="A650" s="31">
        <v>497</v>
      </c>
      <c r="B650" s="32">
        <v>497117111</v>
      </c>
      <c r="C650" s="33" t="s">
        <v>306</v>
      </c>
      <c r="D650" s="31">
        <v>117</v>
      </c>
      <c r="E650" s="33" t="s">
        <v>53</v>
      </c>
      <c r="F650" s="31">
        <v>111</v>
      </c>
      <c r="G650" s="33" t="s">
        <v>253</v>
      </c>
      <c r="H650" s="34">
        <v>12</v>
      </c>
      <c r="I650" s="35">
        <v>9234</v>
      </c>
      <c r="J650" s="35">
        <v>2718</v>
      </c>
      <c r="K650" s="35">
        <v>0</v>
      </c>
      <c r="L650" s="35">
        <v>893</v>
      </c>
      <c r="M650" s="35">
        <v>12845</v>
      </c>
      <c r="N650" s="24"/>
      <c r="O650" s="34">
        <v>0</v>
      </c>
      <c r="P650" s="34">
        <v>0</v>
      </c>
      <c r="Q650" s="36">
        <v>0.09</v>
      </c>
      <c r="R650" s="36">
        <v>1.844667842667503E-2</v>
      </c>
      <c r="S650" s="37">
        <f t="shared" si="9"/>
        <v>0</v>
      </c>
      <c r="T650" s="24"/>
      <c r="U650" s="38">
        <v>143424</v>
      </c>
      <c r="V650" s="38">
        <v>0</v>
      </c>
      <c r="W650" s="38">
        <v>0</v>
      </c>
      <c r="X650" s="38">
        <v>10716</v>
      </c>
      <c r="Y650" s="38">
        <v>154140</v>
      </c>
      <c r="Z650" s="24"/>
      <c r="AA650" s="39"/>
    </row>
    <row r="651" spans="1:27" x14ac:dyDescent="0.25">
      <c r="A651" s="31">
        <v>497</v>
      </c>
      <c r="B651" s="32">
        <v>497117114</v>
      </c>
      <c r="C651" s="33" t="s">
        <v>306</v>
      </c>
      <c r="D651" s="31">
        <v>117</v>
      </c>
      <c r="E651" s="33" t="s">
        <v>53</v>
      </c>
      <c r="F651" s="31">
        <v>114</v>
      </c>
      <c r="G651" s="33" t="s">
        <v>51</v>
      </c>
      <c r="H651" s="34">
        <v>17</v>
      </c>
      <c r="I651" s="35">
        <v>9751</v>
      </c>
      <c r="J651" s="35">
        <v>2681</v>
      </c>
      <c r="K651" s="35">
        <v>0</v>
      </c>
      <c r="L651" s="35">
        <v>893</v>
      </c>
      <c r="M651" s="35">
        <v>13325</v>
      </c>
      <c r="N651" s="24"/>
      <c r="O651" s="34">
        <v>0</v>
      </c>
      <c r="P651" s="34">
        <v>0</v>
      </c>
      <c r="Q651" s="36">
        <v>0.18</v>
      </c>
      <c r="R651" s="36">
        <v>4.6207917835684474E-2</v>
      </c>
      <c r="S651" s="37">
        <f t="shared" ref="S651:S714" si="10">IFERROR(W651/(H651-O651),0)</f>
        <v>0</v>
      </c>
      <c r="T651" s="24"/>
      <c r="U651" s="38">
        <v>211344</v>
      </c>
      <c r="V651" s="38">
        <v>0</v>
      </c>
      <c r="W651" s="38">
        <v>0</v>
      </c>
      <c r="X651" s="38">
        <v>15181</v>
      </c>
      <c r="Y651" s="38">
        <v>226525</v>
      </c>
      <c r="Z651" s="24"/>
      <c r="AA651" s="39"/>
    </row>
    <row r="652" spans="1:27" x14ac:dyDescent="0.25">
      <c r="A652" s="31">
        <v>497</v>
      </c>
      <c r="B652" s="32">
        <v>497117117</v>
      </c>
      <c r="C652" s="33" t="s">
        <v>306</v>
      </c>
      <c r="D652" s="31">
        <v>117</v>
      </c>
      <c r="E652" s="33" t="s">
        <v>53</v>
      </c>
      <c r="F652" s="31">
        <v>117</v>
      </c>
      <c r="G652" s="33" t="s">
        <v>53</v>
      </c>
      <c r="H652" s="34">
        <v>29</v>
      </c>
      <c r="I652" s="35">
        <v>9111</v>
      </c>
      <c r="J652" s="35">
        <v>4253</v>
      </c>
      <c r="K652" s="35">
        <v>0</v>
      </c>
      <c r="L652" s="35">
        <v>893</v>
      </c>
      <c r="M652" s="35">
        <v>14257</v>
      </c>
      <c r="N652" s="24"/>
      <c r="O652" s="34">
        <v>0</v>
      </c>
      <c r="P652" s="34">
        <v>0</v>
      </c>
      <c r="Q652" s="36">
        <v>0.09</v>
      </c>
      <c r="R652" s="36">
        <v>6.8884271623990911E-2</v>
      </c>
      <c r="S652" s="37">
        <f t="shared" si="10"/>
        <v>0</v>
      </c>
      <c r="T652" s="24"/>
      <c r="U652" s="38">
        <v>387556</v>
      </c>
      <c r="V652" s="38">
        <v>0</v>
      </c>
      <c r="W652" s="38">
        <v>0</v>
      </c>
      <c r="X652" s="38">
        <v>25897</v>
      </c>
      <c r="Y652" s="38">
        <v>413453</v>
      </c>
      <c r="Z652" s="24"/>
      <c r="AA652" s="39"/>
    </row>
    <row r="653" spans="1:27" x14ac:dyDescent="0.25">
      <c r="A653" s="31">
        <v>497</v>
      </c>
      <c r="B653" s="32">
        <v>497117137</v>
      </c>
      <c r="C653" s="33" t="s">
        <v>306</v>
      </c>
      <c r="D653" s="31">
        <v>117</v>
      </c>
      <c r="E653" s="33" t="s">
        <v>53</v>
      </c>
      <c r="F653" s="31">
        <v>137</v>
      </c>
      <c r="G653" s="33" t="s">
        <v>210</v>
      </c>
      <c r="H653" s="34">
        <v>35</v>
      </c>
      <c r="I653" s="35">
        <v>9768</v>
      </c>
      <c r="J653" s="35">
        <v>180</v>
      </c>
      <c r="K653" s="35">
        <v>0</v>
      </c>
      <c r="L653" s="35">
        <v>893</v>
      </c>
      <c r="M653" s="35">
        <v>10841</v>
      </c>
      <c r="N653" s="24"/>
      <c r="O653" s="34">
        <v>0</v>
      </c>
      <c r="P653" s="34">
        <v>0</v>
      </c>
      <c r="Q653" s="36">
        <v>0.18</v>
      </c>
      <c r="R653" s="36">
        <v>0.13350469953396557</v>
      </c>
      <c r="S653" s="37">
        <f t="shared" si="10"/>
        <v>0</v>
      </c>
      <c r="T653" s="24"/>
      <c r="U653" s="38">
        <v>348180</v>
      </c>
      <c r="V653" s="38">
        <v>0</v>
      </c>
      <c r="W653" s="38">
        <v>0</v>
      </c>
      <c r="X653" s="38">
        <v>31255</v>
      </c>
      <c r="Y653" s="38">
        <v>379435</v>
      </c>
      <c r="Z653" s="24"/>
      <c r="AA653" s="39"/>
    </row>
    <row r="654" spans="1:27" x14ac:dyDescent="0.25">
      <c r="A654" s="31">
        <v>497</v>
      </c>
      <c r="B654" s="32">
        <v>497117154</v>
      </c>
      <c r="C654" s="33" t="s">
        <v>306</v>
      </c>
      <c r="D654" s="31">
        <v>117</v>
      </c>
      <c r="E654" s="33" t="s">
        <v>53</v>
      </c>
      <c r="F654" s="31">
        <v>154</v>
      </c>
      <c r="G654" s="33" t="s">
        <v>309</v>
      </c>
      <c r="H654" s="34">
        <v>5</v>
      </c>
      <c r="I654" s="35">
        <v>8749</v>
      </c>
      <c r="J654" s="35">
        <v>8854</v>
      </c>
      <c r="K654" s="35">
        <v>0</v>
      </c>
      <c r="L654" s="35">
        <v>893</v>
      </c>
      <c r="M654" s="35">
        <v>18496</v>
      </c>
      <c r="N654" s="24"/>
      <c r="O654" s="34">
        <v>0</v>
      </c>
      <c r="P654" s="34">
        <v>0</v>
      </c>
      <c r="Q654" s="36">
        <v>0.09</v>
      </c>
      <c r="R654" s="36">
        <v>3.5503318994588279E-2</v>
      </c>
      <c r="S654" s="37">
        <f t="shared" si="10"/>
        <v>0</v>
      </c>
      <c r="T654" s="24"/>
      <c r="U654" s="38">
        <v>88015</v>
      </c>
      <c r="V654" s="38">
        <v>0</v>
      </c>
      <c r="W654" s="38">
        <v>0</v>
      </c>
      <c r="X654" s="38">
        <v>4465</v>
      </c>
      <c r="Y654" s="38">
        <v>92480</v>
      </c>
      <c r="Z654" s="24"/>
      <c r="AA654" s="39"/>
    </row>
    <row r="655" spans="1:27" x14ac:dyDescent="0.25">
      <c r="A655" s="31">
        <v>497</v>
      </c>
      <c r="B655" s="32">
        <v>497117159</v>
      </c>
      <c r="C655" s="33" t="s">
        <v>306</v>
      </c>
      <c r="D655" s="31">
        <v>117</v>
      </c>
      <c r="E655" s="33" t="s">
        <v>53</v>
      </c>
      <c r="F655" s="31">
        <v>159</v>
      </c>
      <c r="G655" s="33" t="s">
        <v>172</v>
      </c>
      <c r="H655" s="34">
        <v>4</v>
      </c>
      <c r="I655" s="35">
        <v>10532</v>
      </c>
      <c r="J655" s="35">
        <v>4979</v>
      </c>
      <c r="K655" s="35">
        <v>0</v>
      </c>
      <c r="L655" s="35">
        <v>893</v>
      </c>
      <c r="M655" s="35">
        <v>16404</v>
      </c>
      <c r="N655" s="24"/>
      <c r="O655" s="34">
        <v>0</v>
      </c>
      <c r="P655" s="34">
        <v>0</v>
      </c>
      <c r="Q655" s="36">
        <v>0.09</v>
      </c>
      <c r="R655" s="36">
        <v>3.5513828288354721E-3</v>
      </c>
      <c r="S655" s="37">
        <f t="shared" si="10"/>
        <v>0</v>
      </c>
      <c r="T655" s="24"/>
      <c r="U655" s="38">
        <v>62044</v>
      </c>
      <c r="V655" s="38">
        <v>0</v>
      </c>
      <c r="W655" s="38">
        <v>0</v>
      </c>
      <c r="X655" s="38">
        <v>3572</v>
      </c>
      <c r="Y655" s="38">
        <v>65616</v>
      </c>
      <c r="Z655" s="24"/>
      <c r="AA655" s="39"/>
    </row>
    <row r="656" spans="1:27" x14ac:dyDescent="0.25">
      <c r="A656" s="31">
        <v>497</v>
      </c>
      <c r="B656" s="32">
        <v>497117210</v>
      </c>
      <c r="C656" s="33" t="s">
        <v>306</v>
      </c>
      <c r="D656" s="31">
        <v>117</v>
      </c>
      <c r="E656" s="33" t="s">
        <v>53</v>
      </c>
      <c r="F656" s="31">
        <v>210</v>
      </c>
      <c r="G656" s="33" t="s">
        <v>54</v>
      </c>
      <c r="H656" s="34">
        <v>57</v>
      </c>
      <c r="I656" s="35">
        <v>8909</v>
      </c>
      <c r="J656" s="35">
        <v>3026</v>
      </c>
      <c r="K656" s="35">
        <v>0</v>
      </c>
      <c r="L656" s="35">
        <v>893</v>
      </c>
      <c r="M656" s="35">
        <v>12828</v>
      </c>
      <c r="N656" s="24"/>
      <c r="O656" s="34">
        <v>0</v>
      </c>
      <c r="P656" s="34">
        <v>0</v>
      </c>
      <c r="Q656" s="36">
        <v>0.09</v>
      </c>
      <c r="R656" s="36">
        <v>6.410239842210394E-2</v>
      </c>
      <c r="S656" s="37">
        <f t="shared" si="10"/>
        <v>0</v>
      </c>
      <c r="T656" s="24"/>
      <c r="U656" s="38">
        <v>680295</v>
      </c>
      <c r="V656" s="38">
        <v>0</v>
      </c>
      <c r="W656" s="38">
        <v>0</v>
      </c>
      <c r="X656" s="38">
        <v>50901</v>
      </c>
      <c r="Y656" s="38">
        <v>731196</v>
      </c>
      <c r="Z656" s="24"/>
      <c r="AA656" s="39"/>
    </row>
    <row r="657" spans="1:27" x14ac:dyDescent="0.25">
      <c r="A657" s="31">
        <v>497</v>
      </c>
      <c r="B657" s="32">
        <v>497117223</v>
      </c>
      <c r="C657" s="33" t="s">
        <v>306</v>
      </c>
      <c r="D657" s="31">
        <v>117</v>
      </c>
      <c r="E657" s="33" t="s">
        <v>53</v>
      </c>
      <c r="F657" s="31">
        <v>223</v>
      </c>
      <c r="G657" s="33" t="s">
        <v>310</v>
      </c>
      <c r="H657" s="34">
        <v>3</v>
      </c>
      <c r="I657" s="35">
        <v>8749</v>
      </c>
      <c r="J657" s="35">
        <v>685</v>
      </c>
      <c r="K657" s="35">
        <v>0</v>
      </c>
      <c r="L657" s="35">
        <v>893</v>
      </c>
      <c r="M657" s="35">
        <v>10327</v>
      </c>
      <c r="N657" s="24"/>
      <c r="O657" s="34">
        <v>0</v>
      </c>
      <c r="P657" s="34">
        <v>0</v>
      </c>
      <c r="Q657" s="36">
        <v>0.18</v>
      </c>
      <c r="R657" s="36">
        <v>3.787175021314941E-3</v>
      </c>
      <c r="S657" s="37">
        <f t="shared" si="10"/>
        <v>0</v>
      </c>
      <c r="T657" s="24"/>
      <c r="U657" s="38">
        <v>28302</v>
      </c>
      <c r="V657" s="38">
        <v>0</v>
      </c>
      <c r="W657" s="38">
        <v>0</v>
      </c>
      <c r="X657" s="38">
        <v>2679</v>
      </c>
      <c r="Y657" s="38">
        <v>30981</v>
      </c>
      <c r="Z657" s="24"/>
      <c r="AA657" s="39"/>
    </row>
    <row r="658" spans="1:27" x14ac:dyDescent="0.25">
      <c r="A658" s="31">
        <v>497</v>
      </c>
      <c r="B658" s="32">
        <v>497117230</v>
      </c>
      <c r="C658" s="33" t="s">
        <v>306</v>
      </c>
      <c r="D658" s="31">
        <v>117</v>
      </c>
      <c r="E658" s="33" t="s">
        <v>53</v>
      </c>
      <c r="F658" s="31">
        <v>230</v>
      </c>
      <c r="G658" s="33" t="s">
        <v>311</v>
      </c>
      <c r="H658" s="34">
        <v>3</v>
      </c>
      <c r="I658" s="35">
        <v>8749</v>
      </c>
      <c r="J658" s="35">
        <v>9871</v>
      </c>
      <c r="K658" s="35">
        <v>0</v>
      </c>
      <c r="L658" s="35">
        <v>893</v>
      </c>
      <c r="M658" s="35">
        <v>19513</v>
      </c>
      <c r="N658" s="24"/>
      <c r="O658" s="34">
        <v>0</v>
      </c>
      <c r="P658" s="34">
        <v>0</v>
      </c>
      <c r="Q658" s="36">
        <v>0.09</v>
      </c>
      <c r="R658" s="36">
        <v>2.9429633672857204E-2</v>
      </c>
      <c r="S658" s="37">
        <f t="shared" si="10"/>
        <v>0</v>
      </c>
      <c r="T658" s="24"/>
      <c r="U658" s="38">
        <v>55860</v>
      </c>
      <c r="V658" s="38">
        <v>0</v>
      </c>
      <c r="W658" s="38">
        <v>0</v>
      </c>
      <c r="X658" s="38">
        <v>2679</v>
      </c>
      <c r="Y658" s="38">
        <v>58539</v>
      </c>
      <c r="Z658" s="24"/>
      <c r="AA658" s="39"/>
    </row>
    <row r="659" spans="1:27" x14ac:dyDescent="0.25">
      <c r="A659" s="31">
        <v>497</v>
      </c>
      <c r="B659" s="32">
        <v>497117272</v>
      </c>
      <c r="C659" s="33" t="s">
        <v>306</v>
      </c>
      <c r="D659" s="31">
        <v>117</v>
      </c>
      <c r="E659" s="33" t="s">
        <v>53</v>
      </c>
      <c r="F659" s="31">
        <v>272</v>
      </c>
      <c r="G659" s="33" t="s">
        <v>312</v>
      </c>
      <c r="H659" s="34">
        <v>4</v>
      </c>
      <c r="I659" s="35">
        <v>8749</v>
      </c>
      <c r="J659" s="35">
        <v>10279</v>
      </c>
      <c r="K659" s="35">
        <v>0</v>
      </c>
      <c r="L659" s="35">
        <v>893</v>
      </c>
      <c r="M659" s="35">
        <v>19921</v>
      </c>
      <c r="N659" s="24"/>
      <c r="O659" s="34">
        <v>0</v>
      </c>
      <c r="P659" s="34">
        <v>0</v>
      </c>
      <c r="Q659" s="36">
        <v>0.09</v>
      </c>
      <c r="R659" s="36">
        <v>2.9443205487537615E-2</v>
      </c>
      <c r="S659" s="37">
        <f t="shared" si="10"/>
        <v>0</v>
      </c>
      <c r="T659" s="24"/>
      <c r="U659" s="38">
        <v>76112</v>
      </c>
      <c r="V659" s="38">
        <v>0</v>
      </c>
      <c r="W659" s="38">
        <v>0</v>
      </c>
      <c r="X659" s="38">
        <v>3572</v>
      </c>
      <c r="Y659" s="38">
        <v>79684</v>
      </c>
      <c r="Z659" s="24"/>
      <c r="AA659" s="39"/>
    </row>
    <row r="660" spans="1:27" x14ac:dyDescent="0.25">
      <c r="A660" s="31">
        <v>497</v>
      </c>
      <c r="B660" s="32">
        <v>497117278</v>
      </c>
      <c r="C660" s="33" t="s">
        <v>306</v>
      </c>
      <c r="D660" s="31">
        <v>117</v>
      </c>
      <c r="E660" s="33" t="s">
        <v>53</v>
      </c>
      <c r="F660" s="31">
        <v>278</v>
      </c>
      <c r="G660" s="33" t="s">
        <v>212</v>
      </c>
      <c r="H660" s="34">
        <v>43</v>
      </c>
      <c r="I660" s="35">
        <v>9418</v>
      </c>
      <c r="J660" s="35">
        <v>2713</v>
      </c>
      <c r="K660" s="35">
        <v>0</v>
      </c>
      <c r="L660" s="35">
        <v>893</v>
      </c>
      <c r="M660" s="35">
        <v>13024</v>
      </c>
      <c r="N660" s="24"/>
      <c r="O660" s="34">
        <v>0</v>
      </c>
      <c r="P660" s="34">
        <v>0</v>
      </c>
      <c r="Q660" s="36">
        <v>0.09</v>
      </c>
      <c r="R660" s="36">
        <v>5.5084336961865453E-2</v>
      </c>
      <c r="S660" s="37">
        <f t="shared" si="10"/>
        <v>0</v>
      </c>
      <c r="T660" s="24"/>
      <c r="U660" s="38">
        <v>521633</v>
      </c>
      <c r="V660" s="38">
        <v>0</v>
      </c>
      <c r="W660" s="38">
        <v>0</v>
      </c>
      <c r="X660" s="38">
        <v>38399</v>
      </c>
      <c r="Y660" s="38">
        <v>560032</v>
      </c>
      <c r="Z660" s="24"/>
      <c r="AA660" s="39"/>
    </row>
    <row r="661" spans="1:27" x14ac:dyDescent="0.25">
      <c r="A661" s="31">
        <v>497</v>
      </c>
      <c r="B661" s="32">
        <v>497117281</v>
      </c>
      <c r="C661" s="33" t="s">
        <v>306</v>
      </c>
      <c r="D661" s="31">
        <v>117</v>
      </c>
      <c r="E661" s="33" t="s">
        <v>53</v>
      </c>
      <c r="F661" s="31">
        <v>281</v>
      </c>
      <c r="G661" s="33" t="s">
        <v>169</v>
      </c>
      <c r="H661" s="34">
        <v>69</v>
      </c>
      <c r="I661" s="35">
        <v>11447</v>
      </c>
      <c r="J661" s="35">
        <v>17</v>
      </c>
      <c r="K661" s="35">
        <v>0</v>
      </c>
      <c r="L661" s="35">
        <v>893</v>
      </c>
      <c r="M661" s="35">
        <v>12357</v>
      </c>
      <c r="N661" s="24"/>
      <c r="O661" s="34">
        <v>0</v>
      </c>
      <c r="P661" s="34">
        <v>0</v>
      </c>
      <c r="Q661" s="36">
        <v>0.18</v>
      </c>
      <c r="R661" s="36">
        <v>0.12736719988123807</v>
      </c>
      <c r="S661" s="37">
        <f t="shared" si="10"/>
        <v>0</v>
      </c>
      <c r="T661" s="24"/>
      <c r="U661" s="38">
        <v>791016</v>
      </c>
      <c r="V661" s="38">
        <v>0</v>
      </c>
      <c r="W661" s="38">
        <v>0</v>
      </c>
      <c r="X661" s="38">
        <v>61617</v>
      </c>
      <c r="Y661" s="38">
        <v>852633</v>
      </c>
      <c r="Z661" s="24"/>
      <c r="AA661" s="39"/>
    </row>
    <row r="662" spans="1:27" x14ac:dyDescent="0.25">
      <c r="A662" s="31">
        <v>497</v>
      </c>
      <c r="B662" s="32">
        <v>497117289</v>
      </c>
      <c r="C662" s="33" t="s">
        <v>306</v>
      </c>
      <c r="D662" s="31">
        <v>117</v>
      </c>
      <c r="E662" s="33" t="s">
        <v>53</v>
      </c>
      <c r="F662" s="31">
        <v>289</v>
      </c>
      <c r="G662" s="33" t="s">
        <v>313</v>
      </c>
      <c r="H662" s="34">
        <v>1</v>
      </c>
      <c r="I662" s="35">
        <v>8410</v>
      </c>
      <c r="J662" s="35">
        <v>3425</v>
      </c>
      <c r="K662" s="35">
        <v>0</v>
      </c>
      <c r="L662" s="35">
        <v>893</v>
      </c>
      <c r="M662" s="35">
        <v>12728</v>
      </c>
      <c r="N662" s="24"/>
      <c r="O662" s="34">
        <v>0</v>
      </c>
      <c r="P662" s="34">
        <v>0</v>
      </c>
      <c r="Q662" s="36">
        <v>0.09</v>
      </c>
      <c r="R662" s="36">
        <v>4.0431650079423391E-3</v>
      </c>
      <c r="S662" s="37">
        <f t="shared" si="10"/>
        <v>0</v>
      </c>
      <c r="T662" s="24"/>
      <c r="U662" s="38">
        <v>11835</v>
      </c>
      <c r="V662" s="38">
        <v>0</v>
      </c>
      <c r="W662" s="38">
        <v>0</v>
      </c>
      <c r="X662" s="38">
        <v>893</v>
      </c>
      <c r="Y662" s="38">
        <v>12728</v>
      </c>
      <c r="Z662" s="24"/>
      <c r="AA662" s="39"/>
    </row>
    <row r="663" spans="1:27" x14ac:dyDescent="0.25">
      <c r="A663" s="31">
        <v>497</v>
      </c>
      <c r="B663" s="32">
        <v>497117325</v>
      </c>
      <c r="C663" s="33" t="s">
        <v>306</v>
      </c>
      <c r="D663" s="31">
        <v>117</v>
      </c>
      <c r="E663" s="33" t="s">
        <v>53</v>
      </c>
      <c r="F663" s="31">
        <v>325</v>
      </c>
      <c r="G663" s="33" t="s">
        <v>220</v>
      </c>
      <c r="H663" s="34">
        <v>7</v>
      </c>
      <c r="I663" s="35">
        <v>10300</v>
      </c>
      <c r="J663" s="35">
        <v>1288</v>
      </c>
      <c r="K663" s="35">
        <v>0</v>
      </c>
      <c r="L663" s="35">
        <v>893</v>
      </c>
      <c r="M663" s="35">
        <v>12481</v>
      </c>
      <c r="N663" s="24"/>
      <c r="O663" s="34">
        <v>0</v>
      </c>
      <c r="P663" s="34">
        <v>0</v>
      </c>
      <c r="Q663" s="36">
        <v>0.09</v>
      </c>
      <c r="R663" s="36">
        <v>1.5539250114140287E-2</v>
      </c>
      <c r="S663" s="37">
        <f t="shared" si="10"/>
        <v>0</v>
      </c>
      <c r="T663" s="24"/>
      <c r="U663" s="38">
        <v>81116</v>
      </c>
      <c r="V663" s="38">
        <v>0</v>
      </c>
      <c r="W663" s="38">
        <v>0</v>
      </c>
      <c r="X663" s="38">
        <v>6251</v>
      </c>
      <c r="Y663" s="38">
        <v>87367</v>
      </c>
      <c r="Z663" s="24"/>
      <c r="AA663" s="39"/>
    </row>
    <row r="664" spans="1:27" x14ac:dyDescent="0.25">
      <c r="A664" s="31">
        <v>497</v>
      </c>
      <c r="B664" s="32">
        <v>497117327</v>
      </c>
      <c r="C664" s="33" t="s">
        <v>306</v>
      </c>
      <c r="D664" s="31">
        <v>117</v>
      </c>
      <c r="E664" s="33" t="s">
        <v>53</v>
      </c>
      <c r="F664" s="31">
        <v>327</v>
      </c>
      <c r="G664" s="33" t="s">
        <v>213</v>
      </c>
      <c r="H664" s="34">
        <v>2</v>
      </c>
      <c r="I664" s="35">
        <v>8636</v>
      </c>
      <c r="J664" s="35">
        <v>7114</v>
      </c>
      <c r="K664" s="35">
        <v>0</v>
      </c>
      <c r="L664" s="35">
        <v>893</v>
      </c>
      <c r="M664" s="35">
        <v>16643</v>
      </c>
      <c r="N664" s="24"/>
      <c r="O664" s="34">
        <v>0</v>
      </c>
      <c r="P664" s="34">
        <v>0</v>
      </c>
      <c r="Q664" s="36">
        <v>0.09</v>
      </c>
      <c r="R664" s="36">
        <v>2.55245238412189E-2</v>
      </c>
      <c r="S664" s="37">
        <f t="shared" si="10"/>
        <v>0</v>
      </c>
      <c r="T664" s="24"/>
      <c r="U664" s="38">
        <v>31500</v>
      </c>
      <c r="V664" s="38">
        <v>0</v>
      </c>
      <c r="W664" s="38">
        <v>0</v>
      </c>
      <c r="X664" s="38">
        <v>1786</v>
      </c>
      <c r="Y664" s="38">
        <v>33286</v>
      </c>
      <c r="Z664" s="24"/>
      <c r="AA664" s="39"/>
    </row>
    <row r="665" spans="1:27" x14ac:dyDescent="0.25">
      <c r="A665" s="31">
        <v>497</v>
      </c>
      <c r="B665" s="32">
        <v>497117332</v>
      </c>
      <c r="C665" s="33" t="s">
        <v>306</v>
      </c>
      <c r="D665" s="31">
        <v>117</v>
      </c>
      <c r="E665" s="33" t="s">
        <v>53</v>
      </c>
      <c r="F665" s="31">
        <v>332</v>
      </c>
      <c r="G665" s="33" t="s">
        <v>221</v>
      </c>
      <c r="H665" s="34">
        <v>1</v>
      </c>
      <c r="I665" s="35">
        <v>8749</v>
      </c>
      <c r="J665" s="35">
        <v>800</v>
      </c>
      <c r="K665" s="35">
        <v>0</v>
      </c>
      <c r="L665" s="35">
        <v>893</v>
      </c>
      <c r="M665" s="35">
        <v>10442</v>
      </c>
      <c r="N665" s="24"/>
      <c r="O665" s="34">
        <v>0</v>
      </c>
      <c r="P665" s="34">
        <v>0</v>
      </c>
      <c r="Q665" s="36">
        <v>0.09</v>
      </c>
      <c r="R665" s="36">
        <v>2.0233203533025001E-2</v>
      </c>
      <c r="S665" s="37">
        <f t="shared" si="10"/>
        <v>0</v>
      </c>
      <c r="T665" s="24"/>
      <c r="U665" s="38">
        <v>9549</v>
      </c>
      <c r="V665" s="38">
        <v>0</v>
      </c>
      <c r="W665" s="38">
        <v>0</v>
      </c>
      <c r="X665" s="38">
        <v>893</v>
      </c>
      <c r="Y665" s="38">
        <v>10442</v>
      </c>
      <c r="Z665" s="24"/>
      <c r="AA665" s="39"/>
    </row>
    <row r="666" spans="1:27" x14ac:dyDescent="0.25">
      <c r="A666" s="31">
        <v>497</v>
      </c>
      <c r="B666" s="32">
        <v>497117340</v>
      </c>
      <c r="C666" s="33" t="s">
        <v>306</v>
      </c>
      <c r="D666" s="31">
        <v>117</v>
      </c>
      <c r="E666" s="33" t="s">
        <v>53</v>
      </c>
      <c r="F666" s="31">
        <v>340</v>
      </c>
      <c r="G666" s="33" t="s">
        <v>215</v>
      </c>
      <c r="H666" s="34">
        <v>5</v>
      </c>
      <c r="I666" s="35">
        <v>8749</v>
      </c>
      <c r="J666" s="35">
        <v>7025</v>
      </c>
      <c r="K666" s="35">
        <v>0</v>
      </c>
      <c r="L666" s="35">
        <v>893</v>
      </c>
      <c r="M666" s="35">
        <v>16667</v>
      </c>
      <c r="N666" s="24"/>
      <c r="O666" s="34">
        <v>0</v>
      </c>
      <c r="P666" s="34">
        <v>0</v>
      </c>
      <c r="Q666" s="36">
        <v>0.09</v>
      </c>
      <c r="R666" s="36">
        <v>8.234496215333395E-2</v>
      </c>
      <c r="S666" s="37">
        <f t="shared" si="10"/>
        <v>0</v>
      </c>
      <c r="T666" s="24"/>
      <c r="U666" s="38">
        <v>78870</v>
      </c>
      <c r="V666" s="38">
        <v>0</v>
      </c>
      <c r="W666" s="38">
        <v>0</v>
      </c>
      <c r="X666" s="38">
        <v>4465</v>
      </c>
      <c r="Y666" s="38">
        <v>83335</v>
      </c>
      <c r="Z666" s="24"/>
      <c r="AA666" s="39"/>
    </row>
    <row r="667" spans="1:27" x14ac:dyDescent="0.25">
      <c r="A667" s="31">
        <v>497</v>
      </c>
      <c r="B667" s="32">
        <v>497117605</v>
      </c>
      <c r="C667" s="33" t="s">
        <v>306</v>
      </c>
      <c r="D667" s="31">
        <v>117</v>
      </c>
      <c r="E667" s="33" t="s">
        <v>53</v>
      </c>
      <c r="F667" s="31">
        <v>605</v>
      </c>
      <c r="G667" s="33" t="s">
        <v>216</v>
      </c>
      <c r="H667" s="34">
        <v>47</v>
      </c>
      <c r="I667" s="35">
        <v>9435</v>
      </c>
      <c r="J667" s="35">
        <v>7051</v>
      </c>
      <c r="K667" s="35">
        <v>0</v>
      </c>
      <c r="L667" s="35">
        <v>893</v>
      </c>
      <c r="M667" s="35">
        <v>17379</v>
      </c>
      <c r="N667" s="24"/>
      <c r="O667" s="34">
        <v>0</v>
      </c>
      <c r="P667" s="34">
        <v>0</v>
      </c>
      <c r="Q667" s="36">
        <v>0.09</v>
      </c>
      <c r="R667" s="36">
        <v>5.9596476431975104E-2</v>
      </c>
      <c r="S667" s="37">
        <f t="shared" si="10"/>
        <v>0</v>
      </c>
      <c r="T667" s="24"/>
      <c r="U667" s="38">
        <v>774842</v>
      </c>
      <c r="V667" s="38">
        <v>0</v>
      </c>
      <c r="W667" s="38">
        <v>0</v>
      </c>
      <c r="X667" s="38">
        <v>41971</v>
      </c>
      <c r="Y667" s="38">
        <v>816813</v>
      </c>
      <c r="Z667" s="24"/>
      <c r="AA667" s="39"/>
    </row>
    <row r="668" spans="1:27" x14ac:dyDescent="0.25">
      <c r="A668" s="31">
        <v>497</v>
      </c>
      <c r="B668" s="32">
        <v>497117670</v>
      </c>
      <c r="C668" s="33" t="s">
        <v>306</v>
      </c>
      <c r="D668" s="31">
        <v>117</v>
      </c>
      <c r="E668" s="33" t="s">
        <v>53</v>
      </c>
      <c r="F668" s="31">
        <v>670</v>
      </c>
      <c r="G668" s="33" t="s">
        <v>56</v>
      </c>
      <c r="H668" s="34">
        <v>12</v>
      </c>
      <c r="I668" s="35">
        <v>9429</v>
      </c>
      <c r="J668" s="35">
        <v>8505</v>
      </c>
      <c r="K668" s="35">
        <v>0</v>
      </c>
      <c r="L668" s="35">
        <v>893</v>
      </c>
      <c r="M668" s="35">
        <v>18827</v>
      </c>
      <c r="N668" s="24"/>
      <c r="O668" s="34">
        <v>0</v>
      </c>
      <c r="P668" s="34">
        <v>0</v>
      </c>
      <c r="Q668" s="36">
        <v>0.09</v>
      </c>
      <c r="R668" s="36">
        <v>9.8032235374316046E-2</v>
      </c>
      <c r="S668" s="37">
        <f t="shared" si="10"/>
        <v>-1469.4157350687583</v>
      </c>
      <c r="T668" s="24"/>
      <c r="U668" s="38">
        <v>215208</v>
      </c>
      <c r="V668" s="38">
        <v>0</v>
      </c>
      <c r="W668" s="38">
        <v>-17632.9888208251</v>
      </c>
      <c r="X668" s="38">
        <v>10716</v>
      </c>
      <c r="Y668" s="38">
        <v>208291.01117917491</v>
      </c>
      <c r="Z668" s="24"/>
      <c r="AA668" s="39"/>
    </row>
    <row r="669" spans="1:27" x14ac:dyDescent="0.25">
      <c r="A669" s="31">
        <v>497</v>
      </c>
      <c r="B669" s="32">
        <v>497117674</v>
      </c>
      <c r="C669" s="33" t="s">
        <v>306</v>
      </c>
      <c r="D669" s="31">
        <v>117</v>
      </c>
      <c r="E669" s="33" t="s">
        <v>53</v>
      </c>
      <c r="F669" s="31">
        <v>674</v>
      </c>
      <c r="G669" s="33" t="s">
        <v>57</v>
      </c>
      <c r="H669" s="34">
        <v>16</v>
      </c>
      <c r="I669" s="35">
        <v>10887</v>
      </c>
      <c r="J669" s="35">
        <v>4842</v>
      </c>
      <c r="K669" s="35">
        <v>0</v>
      </c>
      <c r="L669" s="35">
        <v>893</v>
      </c>
      <c r="M669" s="35">
        <v>16622</v>
      </c>
      <c r="N669" s="24"/>
      <c r="O669" s="34">
        <v>0</v>
      </c>
      <c r="P669" s="34">
        <v>0</v>
      </c>
      <c r="Q669" s="36">
        <v>0.09</v>
      </c>
      <c r="R669" s="36">
        <v>4.962417518504373E-2</v>
      </c>
      <c r="S669" s="37">
        <f t="shared" si="10"/>
        <v>0</v>
      </c>
      <c r="T669" s="24"/>
      <c r="U669" s="38">
        <v>251664</v>
      </c>
      <c r="V669" s="38">
        <v>0</v>
      </c>
      <c r="W669" s="38">
        <v>0</v>
      </c>
      <c r="X669" s="38">
        <v>14288</v>
      </c>
      <c r="Y669" s="38">
        <v>265952</v>
      </c>
      <c r="Z669" s="24"/>
      <c r="AA669" s="39"/>
    </row>
    <row r="670" spans="1:27" x14ac:dyDescent="0.25">
      <c r="A670" s="31">
        <v>497</v>
      </c>
      <c r="B670" s="32">
        <v>497117683</v>
      </c>
      <c r="C670" s="33" t="s">
        <v>306</v>
      </c>
      <c r="D670" s="31">
        <v>117</v>
      </c>
      <c r="E670" s="33" t="s">
        <v>53</v>
      </c>
      <c r="F670" s="31">
        <v>683</v>
      </c>
      <c r="G670" s="33" t="s">
        <v>58</v>
      </c>
      <c r="H670" s="34">
        <v>4</v>
      </c>
      <c r="I670" s="35">
        <v>8983</v>
      </c>
      <c r="J670" s="35">
        <v>6270</v>
      </c>
      <c r="K670" s="35">
        <v>0</v>
      </c>
      <c r="L670" s="35">
        <v>893</v>
      </c>
      <c r="M670" s="35">
        <v>16146</v>
      </c>
      <c r="N670" s="24"/>
      <c r="O670" s="34">
        <v>0</v>
      </c>
      <c r="P670" s="34">
        <v>0</v>
      </c>
      <c r="Q670" s="36">
        <v>0.09</v>
      </c>
      <c r="R670" s="36">
        <v>2.7554152555144276E-2</v>
      </c>
      <c r="S670" s="37">
        <f t="shared" si="10"/>
        <v>0</v>
      </c>
      <c r="T670" s="24"/>
      <c r="U670" s="38">
        <v>61012</v>
      </c>
      <c r="V670" s="38">
        <v>0</v>
      </c>
      <c r="W670" s="38">
        <v>0</v>
      </c>
      <c r="X670" s="38">
        <v>3572</v>
      </c>
      <c r="Y670" s="38">
        <v>64584</v>
      </c>
      <c r="Z670" s="24"/>
      <c r="AA670" s="39"/>
    </row>
    <row r="671" spans="1:27" x14ac:dyDescent="0.25">
      <c r="A671" s="31">
        <v>497</v>
      </c>
      <c r="B671" s="32">
        <v>497117755</v>
      </c>
      <c r="C671" s="33" t="s">
        <v>306</v>
      </c>
      <c r="D671" s="31">
        <v>117</v>
      </c>
      <c r="E671" s="33" t="s">
        <v>53</v>
      </c>
      <c r="F671" s="31">
        <v>755</v>
      </c>
      <c r="G671" s="33" t="s">
        <v>62</v>
      </c>
      <c r="H671" s="34">
        <v>2</v>
      </c>
      <c r="I671" s="35">
        <v>8410</v>
      </c>
      <c r="J671" s="35">
        <v>3629</v>
      </c>
      <c r="K671" s="35">
        <v>0</v>
      </c>
      <c r="L671" s="35">
        <v>893</v>
      </c>
      <c r="M671" s="35">
        <v>12932</v>
      </c>
      <c r="N671" s="24"/>
      <c r="O671" s="34">
        <v>0</v>
      </c>
      <c r="P671" s="34">
        <v>0</v>
      </c>
      <c r="Q671" s="36">
        <v>0.09</v>
      </c>
      <c r="R671" s="36">
        <v>1.3353202021532744E-2</v>
      </c>
      <c r="S671" s="37">
        <f t="shared" si="10"/>
        <v>0</v>
      </c>
      <c r="T671" s="24"/>
      <c r="U671" s="38">
        <v>24078</v>
      </c>
      <c r="V671" s="38">
        <v>0</v>
      </c>
      <c r="W671" s="38">
        <v>0</v>
      </c>
      <c r="X671" s="38">
        <v>1786</v>
      </c>
      <c r="Y671" s="38">
        <v>25864</v>
      </c>
      <c r="Z671" s="24"/>
      <c r="AA671" s="39"/>
    </row>
    <row r="672" spans="1:27" x14ac:dyDescent="0.25">
      <c r="A672" s="31">
        <v>497</v>
      </c>
      <c r="B672" s="32">
        <v>497117766</v>
      </c>
      <c r="C672" s="33" t="s">
        <v>306</v>
      </c>
      <c r="D672" s="31">
        <v>117</v>
      </c>
      <c r="E672" s="33" t="s">
        <v>53</v>
      </c>
      <c r="F672" s="31">
        <v>766</v>
      </c>
      <c r="G672" s="33" t="s">
        <v>259</v>
      </c>
      <c r="H672" s="34">
        <v>2</v>
      </c>
      <c r="I672" s="35">
        <v>10127</v>
      </c>
      <c r="J672" s="35">
        <v>3536</v>
      </c>
      <c r="K672" s="35">
        <v>0</v>
      </c>
      <c r="L672" s="35">
        <v>893</v>
      </c>
      <c r="M672" s="35">
        <v>14556</v>
      </c>
      <c r="N672" s="24"/>
      <c r="O672" s="34">
        <v>0</v>
      </c>
      <c r="P672" s="34">
        <v>0</v>
      </c>
      <c r="Q672" s="36">
        <v>0.09</v>
      </c>
      <c r="R672" s="36">
        <v>3.959455646313957E-3</v>
      </c>
      <c r="S672" s="37">
        <f t="shared" si="10"/>
        <v>0</v>
      </c>
      <c r="T672" s="24"/>
      <c r="U672" s="38">
        <v>27326</v>
      </c>
      <c r="V672" s="38">
        <v>0</v>
      </c>
      <c r="W672" s="38">
        <v>0</v>
      </c>
      <c r="X672" s="38">
        <v>1786</v>
      </c>
      <c r="Y672" s="38">
        <v>29112</v>
      </c>
      <c r="Z672" s="24"/>
      <c r="AA672" s="39"/>
    </row>
    <row r="673" spans="1:27" x14ac:dyDescent="0.25">
      <c r="A673" s="31">
        <v>498</v>
      </c>
      <c r="B673" s="32">
        <v>498281281</v>
      </c>
      <c r="C673" s="33" t="s">
        <v>315</v>
      </c>
      <c r="D673" s="31">
        <v>281</v>
      </c>
      <c r="E673" s="33" t="s">
        <v>169</v>
      </c>
      <c r="F673" s="31">
        <v>281</v>
      </c>
      <c r="G673" s="33" t="s">
        <v>169</v>
      </c>
      <c r="H673" s="34">
        <v>376</v>
      </c>
      <c r="I673" s="35">
        <v>11918</v>
      </c>
      <c r="J673" s="35">
        <v>17</v>
      </c>
      <c r="K673" s="35">
        <v>0</v>
      </c>
      <c r="L673" s="35">
        <v>893</v>
      </c>
      <c r="M673" s="35">
        <v>12828</v>
      </c>
      <c r="N673" s="24"/>
      <c r="O673" s="34">
        <v>0</v>
      </c>
      <c r="P673" s="34">
        <v>0</v>
      </c>
      <c r="Q673" s="36">
        <v>0.18</v>
      </c>
      <c r="R673" s="36">
        <v>0.12736719988123807</v>
      </c>
      <c r="S673" s="37">
        <f t="shared" si="10"/>
        <v>0</v>
      </c>
      <c r="T673" s="24"/>
      <c r="U673" s="38">
        <v>4487560</v>
      </c>
      <c r="V673" s="38">
        <v>0</v>
      </c>
      <c r="W673" s="38">
        <v>0</v>
      </c>
      <c r="X673" s="38">
        <v>335768</v>
      </c>
      <c r="Y673" s="38">
        <v>4823328</v>
      </c>
      <c r="Z673" s="24"/>
      <c r="AA673" s="39"/>
    </row>
    <row r="674" spans="1:27" x14ac:dyDescent="0.25">
      <c r="A674" s="31">
        <v>499</v>
      </c>
      <c r="B674" s="32">
        <v>499061061</v>
      </c>
      <c r="C674" s="33" t="s">
        <v>316</v>
      </c>
      <c r="D674" s="31">
        <v>61</v>
      </c>
      <c r="E674" s="33" t="s">
        <v>170</v>
      </c>
      <c r="F674" s="31">
        <v>61</v>
      </c>
      <c r="G674" s="33" t="s">
        <v>170</v>
      </c>
      <c r="H674" s="34">
        <v>136</v>
      </c>
      <c r="I674" s="35">
        <v>10801</v>
      </c>
      <c r="J674" s="35">
        <v>451</v>
      </c>
      <c r="K674" s="35">
        <v>0</v>
      </c>
      <c r="L674" s="35">
        <v>893</v>
      </c>
      <c r="M674" s="35">
        <v>12145</v>
      </c>
      <c r="N674" s="24"/>
      <c r="O674" s="34">
        <v>0</v>
      </c>
      <c r="P674" s="34">
        <v>0</v>
      </c>
      <c r="Q674" s="36">
        <v>0.09</v>
      </c>
      <c r="R674" s="36">
        <v>3.5407636371090213E-2</v>
      </c>
      <c r="S674" s="37">
        <f t="shared" si="10"/>
        <v>0</v>
      </c>
      <c r="T674" s="24"/>
      <c r="U674" s="38">
        <v>1530272</v>
      </c>
      <c r="V674" s="38">
        <v>0</v>
      </c>
      <c r="W674" s="38">
        <v>0</v>
      </c>
      <c r="X674" s="38">
        <v>121448</v>
      </c>
      <c r="Y674" s="38">
        <v>1651720</v>
      </c>
      <c r="Z674" s="24"/>
      <c r="AA674" s="39"/>
    </row>
    <row r="675" spans="1:27" x14ac:dyDescent="0.25">
      <c r="A675" s="31">
        <v>499</v>
      </c>
      <c r="B675" s="32">
        <v>499061137</v>
      </c>
      <c r="C675" s="33" t="s">
        <v>316</v>
      </c>
      <c r="D675" s="31">
        <v>61</v>
      </c>
      <c r="E675" s="33" t="s">
        <v>170</v>
      </c>
      <c r="F675" s="31">
        <v>137</v>
      </c>
      <c r="G675" s="33" t="s">
        <v>210</v>
      </c>
      <c r="H675" s="34">
        <v>4</v>
      </c>
      <c r="I675" s="35">
        <v>14107</v>
      </c>
      <c r="J675" s="35">
        <v>260</v>
      </c>
      <c r="K675" s="35">
        <v>0</v>
      </c>
      <c r="L675" s="35">
        <v>893</v>
      </c>
      <c r="M675" s="35">
        <v>15260</v>
      </c>
      <c r="N675" s="24"/>
      <c r="O675" s="34">
        <v>0</v>
      </c>
      <c r="P675" s="34">
        <v>0</v>
      </c>
      <c r="Q675" s="36">
        <v>0.18</v>
      </c>
      <c r="R675" s="36">
        <v>0.13350469953396557</v>
      </c>
      <c r="S675" s="37">
        <f t="shared" si="10"/>
        <v>0</v>
      </c>
      <c r="T675" s="24"/>
      <c r="U675" s="38">
        <v>57468</v>
      </c>
      <c r="V675" s="38">
        <v>0</v>
      </c>
      <c r="W675" s="38">
        <v>0</v>
      </c>
      <c r="X675" s="38">
        <v>3572</v>
      </c>
      <c r="Y675" s="38">
        <v>61040</v>
      </c>
      <c r="Z675" s="24"/>
      <c r="AA675" s="39"/>
    </row>
    <row r="676" spans="1:27" x14ac:dyDescent="0.25">
      <c r="A676" s="31">
        <v>499</v>
      </c>
      <c r="B676" s="32">
        <v>499061161</v>
      </c>
      <c r="C676" s="33" t="s">
        <v>316</v>
      </c>
      <c r="D676" s="31">
        <v>61</v>
      </c>
      <c r="E676" s="33" t="s">
        <v>170</v>
      </c>
      <c r="F676" s="31">
        <v>161</v>
      </c>
      <c r="G676" s="33" t="s">
        <v>173</v>
      </c>
      <c r="H676" s="34">
        <v>9</v>
      </c>
      <c r="I676" s="35">
        <v>10389</v>
      </c>
      <c r="J676" s="35">
        <v>4432</v>
      </c>
      <c r="K676" s="35">
        <v>0</v>
      </c>
      <c r="L676" s="35">
        <v>893</v>
      </c>
      <c r="M676" s="35">
        <v>15714</v>
      </c>
      <c r="N676" s="24"/>
      <c r="O676" s="34">
        <v>0</v>
      </c>
      <c r="P676" s="34">
        <v>0</v>
      </c>
      <c r="Q676" s="36">
        <v>0.09</v>
      </c>
      <c r="R676" s="36">
        <v>6.8412917513762696E-3</v>
      </c>
      <c r="S676" s="37">
        <f t="shared" si="10"/>
        <v>0</v>
      </c>
      <c r="T676" s="24"/>
      <c r="U676" s="38">
        <v>133389</v>
      </c>
      <c r="V676" s="38">
        <v>0</v>
      </c>
      <c r="W676" s="38">
        <v>0</v>
      </c>
      <c r="X676" s="38">
        <v>8037</v>
      </c>
      <c r="Y676" s="38">
        <v>141426</v>
      </c>
      <c r="Z676" s="24"/>
      <c r="AA676" s="39"/>
    </row>
    <row r="677" spans="1:27" x14ac:dyDescent="0.25">
      <c r="A677" s="31">
        <v>499</v>
      </c>
      <c r="B677" s="32">
        <v>499061281</v>
      </c>
      <c r="C677" s="33" t="s">
        <v>316</v>
      </c>
      <c r="D677" s="31">
        <v>61</v>
      </c>
      <c r="E677" s="33" t="s">
        <v>170</v>
      </c>
      <c r="F677" s="31">
        <v>281</v>
      </c>
      <c r="G677" s="33" t="s">
        <v>169</v>
      </c>
      <c r="H677" s="34">
        <v>352</v>
      </c>
      <c r="I677" s="35">
        <v>11219</v>
      </c>
      <c r="J677" s="35">
        <v>16</v>
      </c>
      <c r="K677" s="35">
        <v>0</v>
      </c>
      <c r="L677" s="35">
        <v>893</v>
      </c>
      <c r="M677" s="35">
        <v>12128</v>
      </c>
      <c r="N677" s="24"/>
      <c r="O677" s="34">
        <v>0</v>
      </c>
      <c r="P677" s="34">
        <v>0</v>
      </c>
      <c r="Q677" s="36">
        <v>0.18</v>
      </c>
      <c r="R677" s="36">
        <v>0.12736719988123807</v>
      </c>
      <c r="S677" s="37">
        <f t="shared" si="10"/>
        <v>0</v>
      </c>
      <c r="T677" s="24"/>
      <c r="U677" s="38">
        <v>3954720</v>
      </c>
      <c r="V677" s="38">
        <v>0</v>
      </c>
      <c r="W677" s="38">
        <v>0</v>
      </c>
      <c r="X677" s="38">
        <v>314336</v>
      </c>
      <c r="Y677" s="38">
        <v>4269056</v>
      </c>
      <c r="Z677" s="24"/>
      <c r="AA677" s="39"/>
    </row>
    <row r="678" spans="1:27" x14ac:dyDescent="0.25">
      <c r="A678" s="31">
        <v>499</v>
      </c>
      <c r="B678" s="32">
        <v>499061332</v>
      </c>
      <c r="C678" s="33" t="s">
        <v>316</v>
      </c>
      <c r="D678" s="31">
        <v>61</v>
      </c>
      <c r="E678" s="33" t="s">
        <v>170</v>
      </c>
      <c r="F678" s="31">
        <v>332</v>
      </c>
      <c r="G678" s="33" t="s">
        <v>221</v>
      </c>
      <c r="H678" s="34">
        <v>29</v>
      </c>
      <c r="I678" s="35">
        <v>12069</v>
      </c>
      <c r="J678" s="35">
        <v>1104</v>
      </c>
      <c r="K678" s="35">
        <v>0</v>
      </c>
      <c r="L678" s="35">
        <v>893</v>
      </c>
      <c r="M678" s="35">
        <v>14066</v>
      </c>
      <c r="N678" s="24"/>
      <c r="O678" s="34">
        <v>0</v>
      </c>
      <c r="P678" s="34">
        <v>0</v>
      </c>
      <c r="Q678" s="36">
        <v>0.09</v>
      </c>
      <c r="R678" s="36">
        <v>2.0233203533025001E-2</v>
      </c>
      <c r="S678" s="37">
        <f t="shared" si="10"/>
        <v>0</v>
      </c>
      <c r="T678" s="24"/>
      <c r="U678" s="38">
        <v>382017</v>
      </c>
      <c r="V678" s="38">
        <v>0</v>
      </c>
      <c r="W678" s="38">
        <v>0</v>
      </c>
      <c r="X678" s="38">
        <v>25897</v>
      </c>
      <c r="Y678" s="38">
        <v>407914</v>
      </c>
      <c r="Z678" s="24"/>
      <c r="AA678" s="39"/>
    </row>
    <row r="679" spans="1:27" x14ac:dyDescent="0.25">
      <c r="A679" s="31">
        <v>3501</v>
      </c>
      <c r="B679" s="32">
        <v>3501137061</v>
      </c>
      <c r="C679" s="33" t="s">
        <v>317</v>
      </c>
      <c r="D679" s="31">
        <v>137</v>
      </c>
      <c r="E679" s="33" t="s">
        <v>210</v>
      </c>
      <c r="F679" s="31">
        <v>61</v>
      </c>
      <c r="G679" s="33" t="s">
        <v>170</v>
      </c>
      <c r="H679" s="34">
        <v>29</v>
      </c>
      <c r="I679" s="35">
        <v>13573</v>
      </c>
      <c r="J679" s="35">
        <v>567</v>
      </c>
      <c r="K679" s="35">
        <v>0</v>
      </c>
      <c r="L679" s="35">
        <v>893</v>
      </c>
      <c r="M679" s="35">
        <v>15033</v>
      </c>
      <c r="N679" s="24"/>
      <c r="O679" s="34">
        <v>0</v>
      </c>
      <c r="P679" s="34">
        <v>0</v>
      </c>
      <c r="Q679" s="36">
        <v>0.09</v>
      </c>
      <c r="R679" s="36">
        <v>3.5407636371090213E-2</v>
      </c>
      <c r="S679" s="37">
        <f t="shared" si="10"/>
        <v>0</v>
      </c>
      <c r="T679" s="24"/>
      <c r="U679" s="38">
        <v>410060</v>
      </c>
      <c r="V679" s="38">
        <v>0</v>
      </c>
      <c r="W679" s="38">
        <v>0</v>
      </c>
      <c r="X679" s="38">
        <v>25897</v>
      </c>
      <c r="Y679" s="38">
        <v>435957</v>
      </c>
      <c r="Z679" s="24"/>
      <c r="AA679" s="39"/>
    </row>
    <row r="680" spans="1:27" x14ac:dyDescent="0.25">
      <c r="A680" s="31">
        <v>3501</v>
      </c>
      <c r="B680" s="32">
        <v>3501137086</v>
      </c>
      <c r="C680" s="33" t="s">
        <v>317</v>
      </c>
      <c r="D680" s="31">
        <v>137</v>
      </c>
      <c r="E680" s="33" t="s">
        <v>210</v>
      </c>
      <c r="F680" s="31">
        <v>86</v>
      </c>
      <c r="G680" s="33" t="s">
        <v>207</v>
      </c>
      <c r="H680" s="34">
        <v>1</v>
      </c>
      <c r="I680" s="35">
        <v>10127</v>
      </c>
      <c r="J680" s="35">
        <v>1569</v>
      </c>
      <c r="K680" s="35">
        <v>0</v>
      </c>
      <c r="L680" s="35">
        <v>893</v>
      </c>
      <c r="M680" s="35">
        <v>12589</v>
      </c>
      <c r="N680" s="24"/>
      <c r="O680" s="34">
        <v>0</v>
      </c>
      <c r="P680" s="34">
        <v>0</v>
      </c>
      <c r="Q680" s="36">
        <v>0.09</v>
      </c>
      <c r="R680" s="36">
        <v>5.746302416698898E-2</v>
      </c>
      <c r="S680" s="37">
        <f t="shared" si="10"/>
        <v>0</v>
      </c>
      <c r="T680" s="24"/>
      <c r="U680" s="38">
        <v>11696</v>
      </c>
      <c r="V680" s="38">
        <v>0</v>
      </c>
      <c r="W680" s="38">
        <v>0</v>
      </c>
      <c r="X680" s="38">
        <v>893</v>
      </c>
      <c r="Y680" s="38">
        <v>12589</v>
      </c>
      <c r="Z680" s="24"/>
      <c r="AA680" s="39"/>
    </row>
    <row r="681" spans="1:27" x14ac:dyDescent="0.25">
      <c r="A681" s="31">
        <v>3501</v>
      </c>
      <c r="B681" s="32">
        <v>3501137137</v>
      </c>
      <c r="C681" s="33" t="s">
        <v>317</v>
      </c>
      <c r="D681" s="31">
        <v>137</v>
      </c>
      <c r="E681" s="33" t="s">
        <v>210</v>
      </c>
      <c r="F681" s="31">
        <v>137</v>
      </c>
      <c r="G681" s="33" t="s">
        <v>210</v>
      </c>
      <c r="H681" s="34">
        <v>198</v>
      </c>
      <c r="I681" s="35">
        <v>13437</v>
      </c>
      <c r="J681" s="35">
        <v>247</v>
      </c>
      <c r="K681" s="35">
        <v>1781.2929292929293</v>
      </c>
      <c r="L681" s="35">
        <v>893</v>
      </c>
      <c r="M681" s="35">
        <v>16358.292929292929</v>
      </c>
      <c r="N681" s="24"/>
      <c r="O681" s="34">
        <v>0</v>
      </c>
      <c r="P681" s="34">
        <v>0</v>
      </c>
      <c r="Q681" s="36">
        <v>0.18</v>
      </c>
      <c r="R681" s="36">
        <v>0.13350469953396557</v>
      </c>
      <c r="S681" s="37">
        <f t="shared" si="10"/>
        <v>0</v>
      </c>
      <c r="T681" s="24"/>
      <c r="U681" s="38">
        <v>2709432</v>
      </c>
      <c r="V681" s="38">
        <v>352696</v>
      </c>
      <c r="W681" s="38">
        <v>0</v>
      </c>
      <c r="X681" s="38">
        <v>176814</v>
      </c>
      <c r="Y681" s="38">
        <v>3238942</v>
      </c>
      <c r="Z681" s="24"/>
      <c r="AA681" s="39"/>
    </row>
    <row r="682" spans="1:27" x14ac:dyDescent="0.25">
      <c r="A682" s="31">
        <v>3501</v>
      </c>
      <c r="B682" s="32">
        <v>3501137161</v>
      </c>
      <c r="C682" s="33" t="s">
        <v>317</v>
      </c>
      <c r="D682" s="31">
        <v>137</v>
      </c>
      <c r="E682" s="33" t="s">
        <v>210</v>
      </c>
      <c r="F682" s="31">
        <v>161</v>
      </c>
      <c r="G682" s="33" t="s">
        <v>173</v>
      </c>
      <c r="H682" s="34">
        <v>1</v>
      </c>
      <c r="I682" s="35">
        <v>10127</v>
      </c>
      <c r="J682" s="35">
        <v>4320</v>
      </c>
      <c r="K682" s="35">
        <v>0</v>
      </c>
      <c r="L682" s="35">
        <v>893</v>
      </c>
      <c r="M682" s="35">
        <v>15340</v>
      </c>
      <c r="N682" s="24"/>
      <c r="O682" s="34">
        <v>0</v>
      </c>
      <c r="P682" s="34">
        <v>0</v>
      </c>
      <c r="Q682" s="36">
        <v>0.09</v>
      </c>
      <c r="R682" s="36">
        <v>6.8412917513762696E-3</v>
      </c>
      <c r="S682" s="37">
        <f t="shared" si="10"/>
        <v>0</v>
      </c>
      <c r="T682" s="24"/>
      <c r="U682" s="38">
        <v>14447</v>
      </c>
      <c r="V682" s="38">
        <v>0</v>
      </c>
      <c r="W682" s="38">
        <v>0</v>
      </c>
      <c r="X682" s="38">
        <v>893</v>
      </c>
      <c r="Y682" s="38">
        <v>15340</v>
      </c>
      <c r="Z682" s="24"/>
      <c r="AA682" s="39"/>
    </row>
    <row r="683" spans="1:27" x14ac:dyDescent="0.25">
      <c r="A683" s="31">
        <v>3501</v>
      </c>
      <c r="B683" s="32">
        <v>3501137210</v>
      </c>
      <c r="C683" s="33" t="s">
        <v>317</v>
      </c>
      <c r="D683" s="31">
        <v>137</v>
      </c>
      <c r="E683" s="33" t="s">
        <v>210</v>
      </c>
      <c r="F683" s="31">
        <v>210</v>
      </c>
      <c r="G683" s="33" t="s">
        <v>54</v>
      </c>
      <c r="H683" s="34">
        <v>1</v>
      </c>
      <c r="I683" s="35">
        <v>10127</v>
      </c>
      <c r="J683" s="35">
        <v>3440</v>
      </c>
      <c r="K683" s="35">
        <v>0</v>
      </c>
      <c r="L683" s="35">
        <v>893</v>
      </c>
      <c r="M683" s="35">
        <v>14460</v>
      </c>
      <c r="N683" s="24"/>
      <c r="O683" s="34">
        <v>0</v>
      </c>
      <c r="P683" s="34">
        <v>0</v>
      </c>
      <c r="Q683" s="36">
        <v>0.09</v>
      </c>
      <c r="R683" s="36">
        <v>6.410239842210394E-2</v>
      </c>
      <c r="S683" s="37">
        <f t="shared" si="10"/>
        <v>0</v>
      </c>
      <c r="T683" s="24"/>
      <c r="U683" s="38">
        <v>13567</v>
      </c>
      <c r="V683" s="38">
        <v>0</v>
      </c>
      <c r="W683" s="38">
        <v>0</v>
      </c>
      <c r="X683" s="38">
        <v>893</v>
      </c>
      <c r="Y683" s="38">
        <v>14460</v>
      </c>
      <c r="Z683" s="24"/>
      <c r="AA683" s="39"/>
    </row>
    <row r="684" spans="1:27" x14ac:dyDescent="0.25">
      <c r="A684" s="31">
        <v>3501</v>
      </c>
      <c r="B684" s="32">
        <v>3501137278</v>
      </c>
      <c r="C684" s="33" t="s">
        <v>317</v>
      </c>
      <c r="D684" s="31">
        <v>137</v>
      </c>
      <c r="E684" s="33" t="s">
        <v>210</v>
      </c>
      <c r="F684" s="31">
        <v>278</v>
      </c>
      <c r="G684" s="33" t="s">
        <v>212</v>
      </c>
      <c r="H684" s="34">
        <v>2</v>
      </c>
      <c r="I684" s="35">
        <v>12117</v>
      </c>
      <c r="J684" s="35">
        <v>3491</v>
      </c>
      <c r="K684" s="35">
        <v>0</v>
      </c>
      <c r="L684" s="35">
        <v>893</v>
      </c>
      <c r="M684" s="35">
        <v>16501</v>
      </c>
      <c r="N684" s="24"/>
      <c r="O684" s="34">
        <v>0</v>
      </c>
      <c r="P684" s="34">
        <v>0</v>
      </c>
      <c r="Q684" s="36">
        <v>0.09</v>
      </c>
      <c r="R684" s="36">
        <v>5.5084336961865453E-2</v>
      </c>
      <c r="S684" s="37">
        <f t="shared" si="10"/>
        <v>0</v>
      </c>
      <c r="T684" s="24"/>
      <c r="U684" s="38">
        <v>31216</v>
      </c>
      <c r="V684" s="38">
        <v>0</v>
      </c>
      <c r="W684" s="38">
        <v>0</v>
      </c>
      <c r="X684" s="38">
        <v>1786</v>
      </c>
      <c r="Y684" s="38">
        <v>33002</v>
      </c>
      <c r="Z684" s="24"/>
      <c r="AA684" s="39"/>
    </row>
    <row r="685" spans="1:27" x14ac:dyDescent="0.25">
      <c r="A685" s="31">
        <v>3501</v>
      </c>
      <c r="B685" s="32">
        <v>3501137281</v>
      </c>
      <c r="C685" s="33" t="s">
        <v>317</v>
      </c>
      <c r="D685" s="31">
        <v>137</v>
      </c>
      <c r="E685" s="33" t="s">
        <v>210</v>
      </c>
      <c r="F685" s="31">
        <v>281</v>
      </c>
      <c r="G685" s="33" t="s">
        <v>169</v>
      </c>
      <c r="H685" s="34">
        <v>79</v>
      </c>
      <c r="I685" s="35">
        <v>13660</v>
      </c>
      <c r="J685" s="35">
        <v>20</v>
      </c>
      <c r="K685" s="35">
        <v>0</v>
      </c>
      <c r="L685" s="35">
        <v>893</v>
      </c>
      <c r="M685" s="35">
        <v>14573</v>
      </c>
      <c r="N685" s="24"/>
      <c r="O685" s="34">
        <v>0</v>
      </c>
      <c r="P685" s="34">
        <v>0</v>
      </c>
      <c r="Q685" s="36">
        <v>0.18</v>
      </c>
      <c r="R685" s="36">
        <v>0.12736719988123807</v>
      </c>
      <c r="S685" s="37">
        <f t="shared" si="10"/>
        <v>0</v>
      </c>
      <c r="T685" s="24"/>
      <c r="U685" s="38">
        <v>1080720</v>
      </c>
      <c r="V685" s="38">
        <v>0</v>
      </c>
      <c r="W685" s="38">
        <v>0</v>
      </c>
      <c r="X685" s="38">
        <v>70547</v>
      </c>
      <c r="Y685" s="38">
        <v>1151267</v>
      </c>
      <c r="Z685" s="24"/>
      <c r="AA685" s="39"/>
    </row>
    <row r="686" spans="1:27" x14ac:dyDescent="0.25">
      <c r="A686" s="31">
        <v>3501</v>
      </c>
      <c r="B686" s="32">
        <v>3501137332</v>
      </c>
      <c r="C686" s="33" t="s">
        <v>317</v>
      </c>
      <c r="D686" s="31">
        <v>137</v>
      </c>
      <c r="E686" s="33" t="s">
        <v>210</v>
      </c>
      <c r="F686" s="31">
        <v>332</v>
      </c>
      <c r="G686" s="33" t="s">
        <v>221</v>
      </c>
      <c r="H686" s="34">
        <v>9</v>
      </c>
      <c r="I686" s="35">
        <v>10127</v>
      </c>
      <c r="J686" s="35">
        <v>926</v>
      </c>
      <c r="K686" s="35">
        <v>0</v>
      </c>
      <c r="L686" s="35">
        <v>893</v>
      </c>
      <c r="M686" s="35">
        <v>11946</v>
      </c>
      <c r="N686" s="24"/>
      <c r="O686" s="34">
        <v>0</v>
      </c>
      <c r="P686" s="34">
        <v>0</v>
      </c>
      <c r="Q686" s="36">
        <v>0.09</v>
      </c>
      <c r="R686" s="36">
        <v>2.0233203533025001E-2</v>
      </c>
      <c r="S686" s="37">
        <f t="shared" si="10"/>
        <v>0</v>
      </c>
      <c r="T686" s="24"/>
      <c r="U686" s="38">
        <v>99477</v>
      </c>
      <c r="V686" s="38">
        <v>0</v>
      </c>
      <c r="W686" s="38">
        <v>0</v>
      </c>
      <c r="X686" s="38">
        <v>8037</v>
      </c>
      <c r="Y686" s="38">
        <v>107514</v>
      </c>
      <c r="Z686" s="24"/>
      <c r="AA686" s="39"/>
    </row>
    <row r="687" spans="1:27" x14ac:dyDescent="0.25">
      <c r="A687" s="31">
        <v>3502</v>
      </c>
      <c r="B687" s="32">
        <v>3502281061</v>
      </c>
      <c r="C687" s="33" t="s">
        <v>318</v>
      </c>
      <c r="D687" s="31">
        <v>281</v>
      </c>
      <c r="E687" s="33" t="s">
        <v>169</v>
      </c>
      <c r="F687" s="31">
        <v>61</v>
      </c>
      <c r="G687" s="33" t="s">
        <v>170</v>
      </c>
      <c r="H687" s="34">
        <v>2</v>
      </c>
      <c r="I687" s="35">
        <v>12390</v>
      </c>
      <c r="J687" s="35">
        <v>517</v>
      </c>
      <c r="K687" s="35">
        <v>0</v>
      </c>
      <c r="L687" s="35">
        <v>893</v>
      </c>
      <c r="M687" s="35">
        <v>13800</v>
      </c>
      <c r="N687" s="24"/>
      <c r="O687" s="34">
        <v>0</v>
      </c>
      <c r="P687" s="34">
        <v>0</v>
      </c>
      <c r="Q687" s="36">
        <v>0.09</v>
      </c>
      <c r="R687" s="36">
        <v>3.5407636371090213E-2</v>
      </c>
      <c r="S687" s="37">
        <f t="shared" si="10"/>
        <v>0</v>
      </c>
      <c r="T687" s="24"/>
      <c r="U687" s="38">
        <v>25814</v>
      </c>
      <c r="V687" s="38">
        <v>0</v>
      </c>
      <c r="W687" s="38">
        <v>0</v>
      </c>
      <c r="X687" s="38">
        <v>1786</v>
      </c>
      <c r="Y687" s="38">
        <v>27600</v>
      </c>
      <c r="Z687" s="24"/>
      <c r="AA687" s="39"/>
    </row>
    <row r="688" spans="1:27" x14ac:dyDescent="0.25">
      <c r="A688" s="31">
        <v>3502</v>
      </c>
      <c r="B688" s="32">
        <v>3502281137</v>
      </c>
      <c r="C688" s="33" t="s">
        <v>318</v>
      </c>
      <c r="D688" s="31">
        <v>281</v>
      </c>
      <c r="E688" s="33" t="s">
        <v>169</v>
      </c>
      <c r="F688" s="31">
        <v>137</v>
      </c>
      <c r="G688" s="33" t="s">
        <v>210</v>
      </c>
      <c r="H688" s="34">
        <v>1</v>
      </c>
      <c r="I688" s="35">
        <v>14107</v>
      </c>
      <c r="J688" s="35">
        <v>260</v>
      </c>
      <c r="K688" s="35">
        <v>0</v>
      </c>
      <c r="L688" s="35">
        <v>893</v>
      </c>
      <c r="M688" s="35">
        <v>15260</v>
      </c>
      <c r="N688" s="24"/>
      <c r="O688" s="34">
        <v>0</v>
      </c>
      <c r="P688" s="34">
        <v>0</v>
      </c>
      <c r="Q688" s="36">
        <v>0.18</v>
      </c>
      <c r="R688" s="36">
        <v>0.13350469953396557</v>
      </c>
      <c r="S688" s="37">
        <f t="shared" si="10"/>
        <v>0</v>
      </c>
      <c r="T688" s="24"/>
      <c r="U688" s="38">
        <v>14367</v>
      </c>
      <c r="V688" s="38">
        <v>0</v>
      </c>
      <c r="W688" s="38">
        <v>0</v>
      </c>
      <c r="X688" s="38">
        <v>893</v>
      </c>
      <c r="Y688" s="38">
        <v>15260</v>
      </c>
      <c r="Z688" s="24"/>
      <c r="AA688" s="39"/>
    </row>
    <row r="689" spans="1:27" x14ac:dyDescent="0.25">
      <c r="A689" s="31">
        <v>3502</v>
      </c>
      <c r="B689" s="32">
        <v>3502281281</v>
      </c>
      <c r="C689" s="33" t="s">
        <v>318</v>
      </c>
      <c r="D689" s="31">
        <v>281</v>
      </c>
      <c r="E689" s="33" t="s">
        <v>169</v>
      </c>
      <c r="F689" s="31">
        <v>281</v>
      </c>
      <c r="G689" s="33" t="s">
        <v>169</v>
      </c>
      <c r="H689" s="34">
        <v>527</v>
      </c>
      <c r="I689" s="35">
        <v>12536</v>
      </c>
      <c r="J689" s="35">
        <v>18</v>
      </c>
      <c r="K689" s="35">
        <v>0</v>
      </c>
      <c r="L689" s="35">
        <v>893</v>
      </c>
      <c r="M689" s="35">
        <v>13447</v>
      </c>
      <c r="N689" s="24"/>
      <c r="O689" s="34">
        <v>0</v>
      </c>
      <c r="P689" s="34">
        <v>0</v>
      </c>
      <c r="Q689" s="36">
        <v>0.18</v>
      </c>
      <c r="R689" s="36">
        <v>0.12736719988123807</v>
      </c>
      <c r="S689" s="37">
        <f t="shared" si="10"/>
        <v>0</v>
      </c>
      <c r="T689" s="24"/>
      <c r="U689" s="38">
        <v>6615958</v>
      </c>
      <c r="V689" s="38">
        <v>0</v>
      </c>
      <c r="W689" s="38">
        <v>0</v>
      </c>
      <c r="X689" s="38">
        <v>470611</v>
      </c>
      <c r="Y689" s="38">
        <v>7086569</v>
      </c>
      <c r="Z689" s="24"/>
      <c r="AA689" s="39"/>
    </row>
    <row r="690" spans="1:27" x14ac:dyDescent="0.25">
      <c r="A690" s="31">
        <v>3503</v>
      </c>
      <c r="B690" s="32">
        <v>3503160031</v>
      </c>
      <c r="C690" s="33" t="s">
        <v>319</v>
      </c>
      <c r="D690" s="31">
        <v>160</v>
      </c>
      <c r="E690" s="33" t="s">
        <v>104</v>
      </c>
      <c r="F690" s="31">
        <v>31</v>
      </c>
      <c r="G690" s="33" t="s">
        <v>101</v>
      </c>
      <c r="H690" s="34">
        <v>10</v>
      </c>
      <c r="I690" s="35">
        <v>9118</v>
      </c>
      <c r="J690" s="35">
        <v>4230</v>
      </c>
      <c r="K690" s="35">
        <v>0</v>
      </c>
      <c r="L690" s="35">
        <v>893</v>
      </c>
      <c r="M690" s="35">
        <v>14241</v>
      </c>
      <c r="N690" s="24"/>
      <c r="O690" s="34">
        <v>0</v>
      </c>
      <c r="P690" s="34">
        <v>0</v>
      </c>
      <c r="Q690" s="36">
        <v>0.09</v>
      </c>
      <c r="R690" s="36">
        <v>2.7965192099759735E-2</v>
      </c>
      <c r="S690" s="37">
        <f t="shared" si="10"/>
        <v>0</v>
      </c>
      <c r="T690" s="24"/>
      <c r="U690" s="38">
        <v>133480</v>
      </c>
      <c r="V690" s="38">
        <v>0</v>
      </c>
      <c r="W690" s="38">
        <v>0</v>
      </c>
      <c r="X690" s="38">
        <v>8930</v>
      </c>
      <c r="Y690" s="38">
        <v>142410</v>
      </c>
      <c r="Z690" s="24"/>
      <c r="AA690" s="39"/>
    </row>
    <row r="691" spans="1:27" x14ac:dyDescent="0.25">
      <c r="A691" s="31">
        <v>3503</v>
      </c>
      <c r="B691" s="32">
        <v>3503160044</v>
      </c>
      <c r="C691" s="33" t="s">
        <v>319</v>
      </c>
      <c r="D691" s="31">
        <v>160</v>
      </c>
      <c r="E691" s="33" t="s">
        <v>104</v>
      </c>
      <c r="F691" s="31">
        <v>44</v>
      </c>
      <c r="G691" s="33" t="s">
        <v>35</v>
      </c>
      <c r="H691" s="34">
        <v>2</v>
      </c>
      <c r="I691" s="35">
        <v>8749</v>
      </c>
      <c r="J691" s="35">
        <v>204</v>
      </c>
      <c r="K691" s="35">
        <v>0</v>
      </c>
      <c r="L691" s="35">
        <v>893</v>
      </c>
      <c r="M691" s="35">
        <v>9846</v>
      </c>
      <c r="N691" s="24"/>
      <c r="O691" s="34">
        <v>0</v>
      </c>
      <c r="P691" s="34">
        <v>0</v>
      </c>
      <c r="Q691" s="36">
        <v>0.09</v>
      </c>
      <c r="R691" s="36">
        <v>5.5522851392677805E-2</v>
      </c>
      <c r="S691" s="37">
        <f t="shared" si="10"/>
        <v>0</v>
      </c>
      <c r="T691" s="24"/>
      <c r="U691" s="38">
        <v>17906</v>
      </c>
      <c r="V691" s="38">
        <v>0</v>
      </c>
      <c r="W691" s="38">
        <v>0</v>
      </c>
      <c r="X691" s="38">
        <v>1786</v>
      </c>
      <c r="Y691" s="38">
        <v>19692</v>
      </c>
      <c r="Z691" s="24"/>
      <c r="AA691" s="39"/>
    </row>
    <row r="692" spans="1:27" x14ac:dyDescent="0.25">
      <c r="A692" s="31">
        <v>3503</v>
      </c>
      <c r="B692" s="32">
        <v>3503160048</v>
      </c>
      <c r="C692" s="33" t="s">
        <v>319</v>
      </c>
      <c r="D692" s="31">
        <v>160</v>
      </c>
      <c r="E692" s="33" t="s">
        <v>104</v>
      </c>
      <c r="F692" s="31">
        <v>48</v>
      </c>
      <c r="G692" s="33" t="s">
        <v>152</v>
      </c>
      <c r="H692" s="34">
        <v>1</v>
      </c>
      <c r="I692" s="35">
        <v>8749</v>
      </c>
      <c r="J692" s="35">
        <v>6953</v>
      </c>
      <c r="K692" s="35">
        <v>0</v>
      </c>
      <c r="L692" s="35">
        <v>893</v>
      </c>
      <c r="M692" s="35">
        <v>16595</v>
      </c>
      <c r="N692" s="24"/>
      <c r="O692" s="34">
        <v>0</v>
      </c>
      <c r="P692" s="34">
        <v>0</v>
      </c>
      <c r="Q692" s="36">
        <v>0.09</v>
      </c>
      <c r="R692" s="36">
        <v>1.2116607373427524E-3</v>
      </c>
      <c r="S692" s="37">
        <f t="shared" si="10"/>
        <v>0</v>
      </c>
      <c r="T692" s="24"/>
      <c r="U692" s="38">
        <v>15702</v>
      </c>
      <c r="V692" s="38">
        <v>0</v>
      </c>
      <c r="W692" s="38">
        <v>0</v>
      </c>
      <c r="X692" s="38">
        <v>893</v>
      </c>
      <c r="Y692" s="38">
        <v>16595</v>
      </c>
      <c r="Z692" s="24"/>
      <c r="AA692" s="39"/>
    </row>
    <row r="693" spans="1:27" x14ac:dyDescent="0.25">
      <c r="A693" s="31">
        <v>3503</v>
      </c>
      <c r="B693" s="32">
        <v>3503160056</v>
      </c>
      <c r="C693" s="33" t="s">
        <v>319</v>
      </c>
      <c r="D693" s="31">
        <v>160</v>
      </c>
      <c r="E693" s="33" t="s">
        <v>104</v>
      </c>
      <c r="F693" s="31">
        <v>56</v>
      </c>
      <c r="G693" s="33" t="s">
        <v>153</v>
      </c>
      <c r="H693" s="34">
        <v>3</v>
      </c>
      <c r="I693" s="35">
        <v>8749</v>
      </c>
      <c r="J693" s="35">
        <v>3399</v>
      </c>
      <c r="K693" s="35">
        <v>0</v>
      </c>
      <c r="L693" s="35">
        <v>893</v>
      </c>
      <c r="M693" s="35">
        <v>13041</v>
      </c>
      <c r="N693" s="24"/>
      <c r="O693" s="34">
        <v>0</v>
      </c>
      <c r="P693" s="34">
        <v>0</v>
      </c>
      <c r="Q693" s="36">
        <v>0.09</v>
      </c>
      <c r="R693" s="36">
        <v>2.3668990617612885E-2</v>
      </c>
      <c r="S693" s="37">
        <f t="shared" si="10"/>
        <v>0</v>
      </c>
      <c r="T693" s="24"/>
      <c r="U693" s="38">
        <v>36444</v>
      </c>
      <c r="V693" s="38">
        <v>0</v>
      </c>
      <c r="W693" s="38">
        <v>0</v>
      </c>
      <c r="X693" s="38">
        <v>2679</v>
      </c>
      <c r="Y693" s="38">
        <v>39123</v>
      </c>
      <c r="Z693" s="24"/>
      <c r="AA693" s="39"/>
    </row>
    <row r="694" spans="1:27" x14ac:dyDescent="0.25">
      <c r="A694" s="31">
        <v>3503</v>
      </c>
      <c r="B694" s="32">
        <v>3503160079</v>
      </c>
      <c r="C694" s="33" t="s">
        <v>319</v>
      </c>
      <c r="D694" s="31">
        <v>160</v>
      </c>
      <c r="E694" s="33" t="s">
        <v>104</v>
      </c>
      <c r="F694" s="31">
        <v>79</v>
      </c>
      <c r="G694" s="33" t="s">
        <v>109</v>
      </c>
      <c r="H694" s="34">
        <v>61</v>
      </c>
      <c r="I694" s="35">
        <v>9963</v>
      </c>
      <c r="J694" s="35">
        <v>1009</v>
      </c>
      <c r="K694" s="35">
        <v>0</v>
      </c>
      <c r="L694" s="35">
        <v>893</v>
      </c>
      <c r="M694" s="35">
        <v>11865</v>
      </c>
      <c r="N694" s="24"/>
      <c r="O694" s="34">
        <v>0</v>
      </c>
      <c r="P694" s="34">
        <v>0</v>
      </c>
      <c r="Q694" s="36">
        <v>0.09</v>
      </c>
      <c r="R694" s="36">
        <v>6.7349597851177154E-2</v>
      </c>
      <c r="S694" s="37">
        <f t="shared" si="10"/>
        <v>0</v>
      </c>
      <c r="T694" s="24"/>
      <c r="U694" s="38">
        <v>669292</v>
      </c>
      <c r="V694" s="38">
        <v>0</v>
      </c>
      <c r="W694" s="38">
        <v>0</v>
      </c>
      <c r="X694" s="38">
        <v>54473</v>
      </c>
      <c r="Y694" s="38">
        <v>723765</v>
      </c>
      <c r="Z694" s="24"/>
      <c r="AA694" s="39"/>
    </row>
    <row r="695" spans="1:27" x14ac:dyDescent="0.25">
      <c r="A695" s="31">
        <v>3503</v>
      </c>
      <c r="B695" s="32">
        <v>3503160149</v>
      </c>
      <c r="C695" s="33" t="s">
        <v>319</v>
      </c>
      <c r="D695" s="31">
        <v>160</v>
      </c>
      <c r="E695" s="33" t="s">
        <v>104</v>
      </c>
      <c r="F695" s="31">
        <v>149</v>
      </c>
      <c r="G695" s="33" t="s">
        <v>103</v>
      </c>
      <c r="H695" s="34">
        <v>1</v>
      </c>
      <c r="I695" s="35">
        <v>12729</v>
      </c>
      <c r="J695" s="35">
        <v>16</v>
      </c>
      <c r="K695" s="35">
        <v>0</v>
      </c>
      <c r="L695" s="35">
        <v>893</v>
      </c>
      <c r="M695" s="35">
        <v>13638</v>
      </c>
      <c r="N695" s="24"/>
      <c r="O695" s="34">
        <v>0</v>
      </c>
      <c r="P695" s="34">
        <v>0</v>
      </c>
      <c r="Q695" s="36">
        <v>0.16</v>
      </c>
      <c r="R695" s="36">
        <v>0.11951738551252943</v>
      </c>
      <c r="S695" s="37">
        <f t="shared" si="10"/>
        <v>0</v>
      </c>
      <c r="T695" s="24"/>
      <c r="U695" s="38">
        <v>12745</v>
      </c>
      <c r="V695" s="38">
        <v>0</v>
      </c>
      <c r="W695" s="38">
        <v>0</v>
      </c>
      <c r="X695" s="38">
        <v>893</v>
      </c>
      <c r="Y695" s="38">
        <v>13638</v>
      </c>
      <c r="Z695" s="24"/>
      <c r="AA695" s="39"/>
    </row>
    <row r="696" spans="1:27" x14ac:dyDescent="0.25">
      <c r="A696" s="31">
        <v>3503</v>
      </c>
      <c r="B696" s="32">
        <v>3503160160</v>
      </c>
      <c r="C696" s="33" t="s">
        <v>319</v>
      </c>
      <c r="D696" s="31">
        <v>160</v>
      </c>
      <c r="E696" s="33" t="s">
        <v>104</v>
      </c>
      <c r="F696" s="31">
        <v>160</v>
      </c>
      <c r="G696" s="33" t="s">
        <v>104</v>
      </c>
      <c r="H696" s="34">
        <v>753</v>
      </c>
      <c r="I696" s="35">
        <v>11179</v>
      </c>
      <c r="J696" s="35">
        <v>352</v>
      </c>
      <c r="K696" s="35">
        <v>404.0836653386454</v>
      </c>
      <c r="L696" s="35">
        <v>893</v>
      </c>
      <c r="M696" s="35">
        <v>12828.083665338645</v>
      </c>
      <c r="N696" s="24"/>
      <c r="O696" s="34">
        <v>0</v>
      </c>
      <c r="P696" s="34">
        <v>0</v>
      </c>
      <c r="Q696" s="36">
        <v>0.18</v>
      </c>
      <c r="R696" s="36">
        <v>0.10880054359760256</v>
      </c>
      <c r="S696" s="37">
        <f t="shared" si="10"/>
        <v>0</v>
      </c>
      <c r="T696" s="24"/>
      <c r="U696" s="38">
        <v>8682843</v>
      </c>
      <c r="V696" s="38">
        <v>304275</v>
      </c>
      <c r="W696" s="38">
        <v>0</v>
      </c>
      <c r="X696" s="38">
        <v>672429</v>
      </c>
      <c r="Y696" s="38">
        <v>9659547</v>
      </c>
      <c r="Z696" s="24"/>
      <c r="AA696" s="39"/>
    </row>
    <row r="697" spans="1:27" x14ac:dyDescent="0.25">
      <c r="A697" s="31">
        <v>3503</v>
      </c>
      <c r="B697" s="32">
        <v>3503160229</v>
      </c>
      <c r="C697" s="33" t="s">
        <v>319</v>
      </c>
      <c r="D697" s="31">
        <v>160</v>
      </c>
      <c r="E697" s="33" t="s">
        <v>104</v>
      </c>
      <c r="F697" s="31">
        <v>229</v>
      </c>
      <c r="G697" s="33" t="s">
        <v>113</v>
      </c>
      <c r="H697" s="34">
        <v>2</v>
      </c>
      <c r="I697" s="35">
        <v>12706</v>
      </c>
      <c r="J697" s="35">
        <v>1203</v>
      </c>
      <c r="K697" s="35">
        <v>0</v>
      </c>
      <c r="L697" s="35">
        <v>893</v>
      </c>
      <c r="M697" s="35">
        <v>14802</v>
      </c>
      <c r="N697" s="24"/>
      <c r="O697" s="34">
        <v>0</v>
      </c>
      <c r="P697" s="34">
        <v>0</v>
      </c>
      <c r="Q697" s="36">
        <v>0.09</v>
      </c>
      <c r="R697" s="36">
        <v>1.0982597706240303E-2</v>
      </c>
      <c r="S697" s="37">
        <f t="shared" si="10"/>
        <v>0</v>
      </c>
      <c r="T697" s="24"/>
      <c r="U697" s="38">
        <v>27818</v>
      </c>
      <c r="V697" s="38">
        <v>0</v>
      </c>
      <c r="W697" s="38">
        <v>0</v>
      </c>
      <c r="X697" s="38">
        <v>1786</v>
      </c>
      <c r="Y697" s="38">
        <v>29604</v>
      </c>
      <c r="Z697" s="24"/>
      <c r="AA697" s="39"/>
    </row>
    <row r="698" spans="1:27" x14ac:dyDescent="0.25">
      <c r="A698" s="31">
        <v>3503</v>
      </c>
      <c r="B698" s="32">
        <v>3503160295</v>
      </c>
      <c r="C698" s="33" t="s">
        <v>319</v>
      </c>
      <c r="D698" s="31">
        <v>160</v>
      </c>
      <c r="E698" s="33" t="s">
        <v>104</v>
      </c>
      <c r="F698" s="31">
        <v>295</v>
      </c>
      <c r="G698" s="33" t="s">
        <v>155</v>
      </c>
      <c r="H698" s="34">
        <v>2</v>
      </c>
      <c r="I698" s="35">
        <v>8727</v>
      </c>
      <c r="J698" s="35">
        <v>4173</v>
      </c>
      <c r="K698" s="35">
        <v>0</v>
      </c>
      <c r="L698" s="35">
        <v>893</v>
      </c>
      <c r="M698" s="35">
        <v>13793</v>
      </c>
      <c r="N698" s="24"/>
      <c r="O698" s="34">
        <v>0</v>
      </c>
      <c r="P698" s="34">
        <v>0</v>
      </c>
      <c r="Q698" s="36">
        <v>0.09</v>
      </c>
      <c r="R698" s="36">
        <v>2.155593654197779E-2</v>
      </c>
      <c r="S698" s="37">
        <f t="shared" si="10"/>
        <v>0</v>
      </c>
      <c r="T698" s="24"/>
      <c r="U698" s="38">
        <v>25800</v>
      </c>
      <c r="V698" s="38">
        <v>0</v>
      </c>
      <c r="W698" s="38">
        <v>0</v>
      </c>
      <c r="X698" s="38">
        <v>1786</v>
      </c>
      <c r="Y698" s="38">
        <v>27586</v>
      </c>
      <c r="Z698" s="24"/>
      <c r="AA698" s="39"/>
    </row>
    <row r="699" spans="1:27" x14ac:dyDescent="0.25">
      <c r="A699" s="31">
        <v>3503</v>
      </c>
      <c r="B699" s="32">
        <v>3503160735</v>
      </c>
      <c r="C699" s="33" t="s">
        <v>319</v>
      </c>
      <c r="D699" s="31">
        <v>160</v>
      </c>
      <c r="E699" s="33" t="s">
        <v>104</v>
      </c>
      <c r="F699" s="31">
        <v>735</v>
      </c>
      <c r="G699" s="33" t="s">
        <v>138</v>
      </c>
      <c r="H699" s="34">
        <v>3</v>
      </c>
      <c r="I699" s="35">
        <v>12729</v>
      </c>
      <c r="J699" s="35">
        <v>5094</v>
      </c>
      <c r="K699" s="35">
        <v>0</v>
      </c>
      <c r="L699" s="35">
        <v>893</v>
      </c>
      <c r="M699" s="35">
        <v>18716</v>
      </c>
      <c r="N699" s="24"/>
      <c r="O699" s="34">
        <v>0</v>
      </c>
      <c r="P699" s="34">
        <v>0</v>
      </c>
      <c r="Q699" s="36">
        <v>0.09</v>
      </c>
      <c r="R699" s="36">
        <v>2.12082841420623E-2</v>
      </c>
      <c r="S699" s="37">
        <f t="shared" si="10"/>
        <v>0</v>
      </c>
      <c r="T699" s="24"/>
      <c r="U699" s="38">
        <v>53469</v>
      </c>
      <c r="V699" s="38">
        <v>0</v>
      </c>
      <c r="W699" s="38">
        <v>0</v>
      </c>
      <c r="X699" s="38">
        <v>2679</v>
      </c>
      <c r="Y699" s="38">
        <v>56148</v>
      </c>
      <c r="Z699" s="24"/>
      <c r="AA699" s="39"/>
    </row>
    <row r="700" spans="1:27" x14ac:dyDescent="0.25">
      <c r="A700" s="31">
        <v>3504</v>
      </c>
      <c r="B700" s="32">
        <v>3504035035</v>
      </c>
      <c r="C700" s="33" t="s">
        <v>320</v>
      </c>
      <c r="D700" s="31">
        <v>35</v>
      </c>
      <c r="E700" s="33" t="s">
        <v>22</v>
      </c>
      <c r="F700" s="31">
        <v>35</v>
      </c>
      <c r="G700" s="33" t="s">
        <v>22</v>
      </c>
      <c r="H700" s="34">
        <v>273</v>
      </c>
      <c r="I700" s="35">
        <v>13655</v>
      </c>
      <c r="J700" s="35">
        <v>4794</v>
      </c>
      <c r="K700" s="35">
        <v>353.60439560439562</v>
      </c>
      <c r="L700" s="35">
        <v>893</v>
      </c>
      <c r="M700" s="35">
        <v>19695.604395604394</v>
      </c>
      <c r="N700" s="24"/>
      <c r="O700" s="34">
        <v>0</v>
      </c>
      <c r="P700" s="34">
        <v>0</v>
      </c>
      <c r="Q700" s="36">
        <v>0.18</v>
      </c>
      <c r="R700" s="36">
        <v>0.1582084907439498</v>
      </c>
      <c r="S700" s="37">
        <f t="shared" si="10"/>
        <v>0</v>
      </c>
      <c r="T700" s="24"/>
      <c r="U700" s="38">
        <v>5036577</v>
      </c>
      <c r="V700" s="38">
        <v>96534</v>
      </c>
      <c r="W700" s="38">
        <v>0</v>
      </c>
      <c r="X700" s="38">
        <v>243789</v>
      </c>
      <c r="Y700" s="38">
        <v>5376900</v>
      </c>
      <c r="Z700" s="24"/>
      <c r="AA700" s="39"/>
    </row>
    <row r="701" spans="1:27" x14ac:dyDescent="0.25">
      <c r="A701" s="31">
        <v>3504</v>
      </c>
      <c r="B701" s="32">
        <v>3504035044</v>
      </c>
      <c r="C701" s="33" t="s">
        <v>320</v>
      </c>
      <c r="D701" s="31">
        <v>35</v>
      </c>
      <c r="E701" s="33" t="s">
        <v>22</v>
      </c>
      <c r="F701" s="31">
        <v>44</v>
      </c>
      <c r="G701" s="33" t="s">
        <v>35</v>
      </c>
      <c r="H701" s="34">
        <v>1</v>
      </c>
      <c r="I701" s="35">
        <v>15045</v>
      </c>
      <c r="J701" s="35">
        <v>350</v>
      </c>
      <c r="K701" s="35">
        <v>0</v>
      </c>
      <c r="L701" s="35">
        <v>893</v>
      </c>
      <c r="M701" s="35">
        <v>16288</v>
      </c>
      <c r="N701" s="24"/>
      <c r="O701" s="34">
        <v>0</v>
      </c>
      <c r="P701" s="34">
        <v>0</v>
      </c>
      <c r="Q701" s="36">
        <v>0.09</v>
      </c>
      <c r="R701" s="36">
        <v>5.5522851392677805E-2</v>
      </c>
      <c r="S701" s="37">
        <f t="shared" si="10"/>
        <v>0</v>
      </c>
      <c r="T701" s="24"/>
      <c r="U701" s="38">
        <v>15395</v>
      </c>
      <c r="V701" s="38">
        <v>0</v>
      </c>
      <c r="W701" s="38">
        <v>0</v>
      </c>
      <c r="X701" s="38">
        <v>893</v>
      </c>
      <c r="Y701" s="38">
        <v>16288</v>
      </c>
      <c r="Z701" s="24"/>
      <c r="AA701" s="39"/>
    </row>
    <row r="702" spans="1:27" x14ac:dyDescent="0.25">
      <c r="A702" s="31">
        <v>3504</v>
      </c>
      <c r="B702" s="32">
        <v>3504035189</v>
      </c>
      <c r="C702" s="33" t="s">
        <v>320</v>
      </c>
      <c r="D702" s="31">
        <v>35</v>
      </c>
      <c r="E702" s="33" t="s">
        <v>22</v>
      </c>
      <c r="F702" s="31">
        <v>189</v>
      </c>
      <c r="G702" s="33" t="s">
        <v>38</v>
      </c>
      <c r="H702" s="34">
        <v>4</v>
      </c>
      <c r="I702" s="35">
        <v>13624</v>
      </c>
      <c r="J702" s="35">
        <v>5458</v>
      </c>
      <c r="K702" s="35">
        <v>0</v>
      </c>
      <c r="L702" s="35">
        <v>893</v>
      </c>
      <c r="M702" s="35">
        <v>19975</v>
      </c>
      <c r="N702" s="24"/>
      <c r="O702" s="34">
        <v>0</v>
      </c>
      <c r="P702" s="34">
        <v>0</v>
      </c>
      <c r="Q702" s="36">
        <v>0.09</v>
      </c>
      <c r="R702" s="36">
        <v>4.5538278876293067E-3</v>
      </c>
      <c r="S702" s="37">
        <f t="shared" si="10"/>
        <v>0</v>
      </c>
      <c r="T702" s="24"/>
      <c r="U702" s="38">
        <v>76328</v>
      </c>
      <c r="V702" s="38">
        <v>0</v>
      </c>
      <c r="W702" s="38">
        <v>0</v>
      </c>
      <c r="X702" s="38">
        <v>3572</v>
      </c>
      <c r="Y702" s="38">
        <v>79900</v>
      </c>
      <c r="Z702" s="24"/>
      <c r="AA702" s="39"/>
    </row>
    <row r="703" spans="1:27" x14ac:dyDescent="0.25">
      <c r="A703" s="31">
        <v>3504</v>
      </c>
      <c r="B703" s="32">
        <v>3504035308</v>
      </c>
      <c r="C703" s="33" t="s">
        <v>320</v>
      </c>
      <c r="D703" s="31">
        <v>35</v>
      </c>
      <c r="E703" s="33" t="s">
        <v>22</v>
      </c>
      <c r="F703" s="31">
        <v>308</v>
      </c>
      <c r="G703" s="33" t="s">
        <v>32</v>
      </c>
      <c r="H703" s="34">
        <v>1</v>
      </c>
      <c r="I703" s="35">
        <v>15045</v>
      </c>
      <c r="J703" s="35">
        <v>8730</v>
      </c>
      <c r="K703" s="35">
        <v>0</v>
      </c>
      <c r="L703" s="35">
        <v>893</v>
      </c>
      <c r="M703" s="35">
        <v>24668</v>
      </c>
      <c r="N703" s="24"/>
      <c r="O703" s="34">
        <v>0</v>
      </c>
      <c r="P703" s="34">
        <v>0</v>
      </c>
      <c r="Q703" s="36">
        <v>0.09</v>
      </c>
      <c r="R703" s="36">
        <v>1.6507730479585108E-3</v>
      </c>
      <c r="S703" s="37">
        <f t="shared" si="10"/>
        <v>0</v>
      </c>
      <c r="T703" s="24"/>
      <c r="U703" s="38">
        <v>23775</v>
      </c>
      <c r="V703" s="38">
        <v>0</v>
      </c>
      <c r="W703" s="38">
        <v>0</v>
      </c>
      <c r="X703" s="38">
        <v>893</v>
      </c>
      <c r="Y703" s="38">
        <v>24668</v>
      </c>
      <c r="Z703" s="24"/>
      <c r="AA703" s="39"/>
    </row>
    <row r="704" spans="1:27" x14ac:dyDescent="0.25">
      <c r="A704" s="31">
        <v>3506</v>
      </c>
      <c r="B704" s="32">
        <v>3506262049</v>
      </c>
      <c r="C704" s="33" t="s">
        <v>321</v>
      </c>
      <c r="D704" s="31">
        <v>262</v>
      </c>
      <c r="E704" s="33" t="s">
        <v>31</v>
      </c>
      <c r="F704" s="31">
        <v>49</v>
      </c>
      <c r="G704" s="33" t="s">
        <v>96</v>
      </c>
      <c r="H704" s="34">
        <v>2</v>
      </c>
      <c r="I704" s="35">
        <v>12117</v>
      </c>
      <c r="J704" s="35">
        <v>15334</v>
      </c>
      <c r="K704" s="35">
        <v>0</v>
      </c>
      <c r="L704" s="35">
        <v>893</v>
      </c>
      <c r="M704" s="35">
        <v>28344</v>
      </c>
      <c r="N704" s="24"/>
      <c r="O704" s="34">
        <v>0</v>
      </c>
      <c r="P704" s="34">
        <v>0</v>
      </c>
      <c r="Q704" s="36">
        <v>0.09</v>
      </c>
      <c r="R704" s="36">
        <v>7.9998241629540945E-2</v>
      </c>
      <c r="S704" s="37">
        <f t="shared" si="10"/>
        <v>0</v>
      </c>
      <c r="T704" s="24"/>
      <c r="U704" s="38">
        <v>54902</v>
      </c>
      <c r="V704" s="38">
        <v>0</v>
      </c>
      <c r="W704" s="38">
        <v>0</v>
      </c>
      <c r="X704" s="38">
        <v>1786</v>
      </c>
      <c r="Y704" s="38">
        <v>56688</v>
      </c>
      <c r="Z704" s="24"/>
      <c r="AA704" s="39"/>
    </row>
    <row r="705" spans="1:27" x14ac:dyDescent="0.25">
      <c r="A705" s="31">
        <v>3506</v>
      </c>
      <c r="B705" s="32">
        <v>3506262057</v>
      </c>
      <c r="C705" s="33" t="s">
        <v>321</v>
      </c>
      <c r="D705" s="31">
        <v>262</v>
      </c>
      <c r="E705" s="33" t="s">
        <v>31</v>
      </c>
      <c r="F705" s="31">
        <v>57</v>
      </c>
      <c r="G705" s="33" t="s">
        <v>23</v>
      </c>
      <c r="H705" s="34">
        <v>1</v>
      </c>
      <c r="I705" s="35">
        <v>14107</v>
      </c>
      <c r="J705" s="35">
        <v>716</v>
      </c>
      <c r="K705" s="35">
        <v>0</v>
      </c>
      <c r="L705" s="35">
        <v>893</v>
      </c>
      <c r="M705" s="35">
        <v>15716</v>
      </c>
      <c r="N705" s="24"/>
      <c r="O705" s="34">
        <v>0</v>
      </c>
      <c r="P705" s="34">
        <v>0</v>
      </c>
      <c r="Q705" s="36">
        <v>0.18</v>
      </c>
      <c r="R705" s="36">
        <v>0.14219879555979525</v>
      </c>
      <c r="S705" s="37">
        <f t="shared" si="10"/>
        <v>0</v>
      </c>
      <c r="T705" s="24"/>
      <c r="U705" s="38">
        <v>14823</v>
      </c>
      <c r="V705" s="38">
        <v>0</v>
      </c>
      <c r="W705" s="38">
        <v>0</v>
      </c>
      <c r="X705" s="38">
        <v>893</v>
      </c>
      <c r="Y705" s="38">
        <v>15716</v>
      </c>
      <c r="Z705" s="24"/>
      <c r="AA705" s="39"/>
    </row>
    <row r="706" spans="1:27" x14ac:dyDescent="0.25">
      <c r="A706" s="31">
        <v>3506</v>
      </c>
      <c r="B706" s="32">
        <v>3506262071</v>
      </c>
      <c r="C706" s="33" t="s">
        <v>321</v>
      </c>
      <c r="D706" s="31">
        <v>262</v>
      </c>
      <c r="E706" s="33" t="s">
        <v>31</v>
      </c>
      <c r="F706" s="31">
        <v>71</v>
      </c>
      <c r="G706" s="33" t="s">
        <v>24</v>
      </c>
      <c r="H706" s="34">
        <v>2</v>
      </c>
      <c r="I706" s="35">
        <v>14107</v>
      </c>
      <c r="J706" s="35">
        <v>7127</v>
      </c>
      <c r="K706" s="35">
        <v>0</v>
      </c>
      <c r="L706" s="35">
        <v>893</v>
      </c>
      <c r="M706" s="35">
        <v>22127</v>
      </c>
      <c r="N706" s="24"/>
      <c r="O706" s="34">
        <v>0</v>
      </c>
      <c r="P706" s="34">
        <v>0</v>
      </c>
      <c r="Q706" s="36">
        <v>0.09</v>
      </c>
      <c r="R706" s="36">
        <v>3.4845301729406449E-3</v>
      </c>
      <c r="S706" s="37">
        <f t="shared" si="10"/>
        <v>0</v>
      </c>
      <c r="T706" s="24"/>
      <c r="U706" s="38">
        <v>42468</v>
      </c>
      <c r="V706" s="38">
        <v>0</v>
      </c>
      <c r="W706" s="38">
        <v>0</v>
      </c>
      <c r="X706" s="38">
        <v>1786</v>
      </c>
      <c r="Y706" s="38">
        <v>44254</v>
      </c>
      <c r="Z706" s="24"/>
      <c r="AA706" s="39"/>
    </row>
    <row r="707" spans="1:27" x14ac:dyDescent="0.25">
      <c r="A707" s="31">
        <v>3506</v>
      </c>
      <c r="B707" s="32">
        <v>3506262093</v>
      </c>
      <c r="C707" s="33" t="s">
        <v>321</v>
      </c>
      <c r="D707" s="31">
        <v>262</v>
      </c>
      <c r="E707" s="33" t="s">
        <v>31</v>
      </c>
      <c r="F707" s="31">
        <v>93</v>
      </c>
      <c r="G707" s="33" t="s">
        <v>25</v>
      </c>
      <c r="H707" s="34">
        <v>6</v>
      </c>
      <c r="I707" s="35">
        <v>11230</v>
      </c>
      <c r="J707" s="35">
        <v>319</v>
      </c>
      <c r="K707" s="35">
        <v>0</v>
      </c>
      <c r="L707" s="35">
        <v>893</v>
      </c>
      <c r="M707" s="35">
        <v>12442</v>
      </c>
      <c r="N707" s="24"/>
      <c r="O707" s="34">
        <v>0</v>
      </c>
      <c r="P707" s="34">
        <v>0</v>
      </c>
      <c r="Q707" s="36">
        <v>0.09</v>
      </c>
      <c r="R707" s="36">
        <v>9.4782905982044599E-2</v>
      </c>
      <c r="S707" s="37">
        <f t="shared" si="10"/>
        <v>-582.78210205010214</v>
      </c>
      <c r="T707" s="24"/>
      <c r="U707" s="38">
        <v>69294</v>
      </c>
      <c r="V707" s="38">
        <v>0</v>
      </c>
      <c r="W707" s="38">
        <v>-3496.6926123006128</v>
      </c>
      <c r="X707" s="38">
        <v>5358</v>
      </c>
      <c r="Y707" s="38">
        <v>71155.307387699388</v>
      </c>
      <c r="Z707" s="24"/>
      <c r="AA707" s="39"/>
    </row>
    <row r="708" spans="1:27" x14ac:dyDescent="0.25">
      <c r="A708" s="31">
        <v>3506</v>
      </c>
      <c r="B708" s="32">
        <v>3506262105</v>
      </c>
      <c r="C708" s="33" t="s">
        <v>321</v>
      </c>
      <c r="D708" s="31">
        <v>262</v>
      </c>
      <c r="E708" s="33" t="s">
        <v>31</v>
      </c>
      <c r="F708" s="31">
        <v>105</v>
      </c>
      <c r="G708" s="33" t="s">
        <v>264</v>
      </c>
      <c r="H708" s="34">
        <v>1</v>
      </c>
      <c r="I708" s="35">
        <v>10127</v>
      </c>
      <c r="J708" s="35">
        <v>3492</v>
      </c>
      <c r="K708" s="35">
        <v>0</v>
      </c>
      <c r="L708" s="35">
        <v>893</v>
      </c>
      <c r="M708" s="35">
        <v>14512</v>
      </c>
      <c r="N708" s="24"/>
      <c r="O708" s="34">
        <v>0</v>
      </c>
      <c r="P708" s="34">
        <v>0</v>
      </c>
      <c r="Q708" s="36">
        <v>0.09</v>
      </c>
      <c r="R708" s="36">
        <v>2.0486740623300442E-3</v>
      </c>
      <c r="S708" s="37">
        <f t="shared" si="10"/>
        <v>0</v>
      </c>
      <c r="T708" s="24"/>
      <c r="U708" s="38">
        <v>13619</v>
      </c>
      <c r="V708" s="38">
        <v>0</v>
      </c>
      <c r="W708" s="38">
        <v>0</v>
      </c>
      <c r="X708" s="38">
        <v>893</v>
      </c>
      <c r="Y708" s="38">
        <v>14512</v>
      </c>
      <c r="Z708" s="24"/>
      <c r="AA708" s="39"/>
    </row>
    <row r="709" spans="1:27" x14ac:dyDescent="0.25">
      <c r="A709" s="31">
        <v>3506</v>
      </c>
      <c r="B709" s="32">
        <v>3506262128</v>
      </c>
      <c r="C709" s="33" t="s">
        <v>321</v>
      </c>
      <c r="D709" s="31">
        <v>262</v>
      </c>
      <c r="E709" s="33" t="s">
        <v>31</v>
      </c>
      <c r="F709" s="31">
        <v>128</v>
      </c>
      <c r="G709" s="33" t="s">
        <v>110</v>
      </c>
      <c r="H709" s="34">
        <v>1</v>
      </c>
      <c r="I709" s="35">
        <v>8410</v>
      </c>
      <c r="J709" s="35">
        <v>428</v>
      </c>
      <c r="K709" s="35">
        <v>0</v>
      </c>
      <c r="L709" s="35">
        <v>893</v>
      </c>
      <c r="M709" s="35">
        <v>9731</v>
      </c>
      <c r="N709" s="24"/>
      <c r="O709" s="34">
        <v>0</v>
      </c>
      <c r="P709" s="34">
        <v>0</v>
      </c>
      <c r="Q709" s="36">
        <v>0.18</v>
      </c>
      <c r="R709" s="36">
        <v>3.5818450421119509E-2</v>
      </c>
      <c r="S709" s="37">
        <f t="shared" si="10"/>
        <v>0</v>
      </c>
      <c r="T709" s="24"/>
      <c r="U709" s="38">
        <v>8838</v>
      </c>
      <c r="V709" s="38">
        <v>0</v>
      </c>
      <c r="W709" s="38">
        <v>0</v>
      </c>
      <c r="X709" s="38">
        <v>893</v>
      </c>
      <c r="Y709" s="38">
        <v>9731</v>
      </c>
      <c r="Z709" s="24"/>
      <c r="AA709" s="39"/>
    </row>
    <row r="710" spans="1:27" x14ac:dyDescent="0.25">
      <c r="A710" s="31">
        <v>3506</v>
      </c>
      <c r="B710" s="32">
        <v>3506262149</v>
      </c>
      <c r="C710" s="33" t="s">
        <v>321</v>
      </c>
      <c r="D710" s="31">
        <v>262</v>
      </c>
      <c r="E710" s="33" t="s">
        <v>31</v>
      </c>
      <c r="F710" s="31">
        <v>149</v>
      </c>
      <c r="G710" s="33" t="s">
        <v>103</v>
      </c>
      <c r="H710" s="34">
        <v>2</v>
      </c>
      <c r="I710" s="35">
        <v>11636</v>
      </c>
      <c r="J710" s="35">
        <v>15</v>
      </c>
      <c r="K710" s="35">
        <v>0</v>
      </c>
      <c r="L710" s="35">
        <v>893</v>
      </c>
      <c r="M710" s="35">
        <v>12544</v>
      </c>
      <c r="N710" s="24"/>
      <c r="O710" s="34">
        <v>0</v>
      </c>
      <c r="P710" s="34">
        <v>0</v>
      </c>
      <c r="Q710" s="36">
        <v>0.16</v>
      </c>
      <c r="R710" s="36">
        <v>0.11951738551252943</v>
      </c>
      <c r="S710" s="37">
        <f t="shared" si="10"/>
        <v>0</v>
      </c>
      <c r="T710" s="24"/>
      <c r="U710" s="38">
        <v>23302</v>
      </c>
      <c r="V710" s="38">
        <v>0</v>
      </c>
      <c r="W710" s="38">
        <v>0</v>
      </c>
      <c r="X710" s="38">
        <v>1786</v>
      </c>
      <c r="Y710" s="38">
        <v>25088</v>
      </c>
      <c r="Z710" s="24"/>
      <c r="AA710" s="39"/>
    </row>
    <row r="711" spans="1:27" x14ac:dyDescent="0.25">
      <c r="A711" s="31">
        <v>3506</v>
      </c>
      <c r="B711" s="32">
        <v>3506262163</v>
      </c>
      <c r="C711" s="33" t="s">
        <v>321</v>
      </c>
      <c r="D711" s="31">
        <v>262</v>
      </c>
      <c r="E711" s="33" t="s">
        <v>31</v>
      </c>
      <c r="F711" s="31">
        <v>163</v>
      </c>
      <c r="G711" s="33" t="s">
        <v>27</v>
      </c>
      <c r="H711" s="34">
        <v>152</v>
      </c>
      <c r="I711" s="35">
        <v>11493</v>
      </c>
      <c r="J711" s="35">
        <v>224</v>
      </c>
      <c r="K711" s="35">
        <v>0</v>
      </c>
      <c r="L711" s="35">
        <v>893</v>
      </c>
      <c r="M711" s="35">
        <v>12610</v>
      </c>
      <c r="N711" s="24"/>
      <c r="O711" s="34">
        <v>0</v>
      </c>
      <c r="P711" s="34">
        <v>0</v>
      </c>
      <c r="Q711" s="36">
        <v>0.18</v>
      </c>
      <c r="R711" s="36">
        <v>9.4739434063754208E-2</v>
      </c>
      <c r="S711" s="37">
        <f t="shared" si="10"/>
        <v>0</v>
      </c>
      <c r="T711" s="24"/>
      <c r="U711" s="38">
        <v>1780984</v>
      </c>
      <c r="V711" s="38">
        <v>0</v>
      </c>
      <c r="W711" s="38">
        <v>0</v>
      </c>
      <c r="X711" s="38">
        <v>135736</v>
      </c>
      <c r="Y711" s="38">
        <v>1916720</v>
      </c>
      <c r="Z711" s="24"/>
      <c r="AA711" s="39"/>
    </row>
    <row r="712" spans="1:27" x14ac:dyDescent="0.25">
      <c r="A712" s="31">
        <v>3506</v>
      </c>
      <c r="B712" s="32">
        <v>3506262165</v>
      </c>
      <c r="C712" s="33" t="s">
        <v>321</v>
      </c>
      <c r="D712" s="31">
        <v>262</v>
      </c>
      <c r="E712" s="33" t="s">
        <v>31</v>
      </c>
      <c r="F712" s="31">
        <v>165</v>
      </c>
      <c r="G712" s="33" t="s">
        <v>28</v>
      </c>
      <c r="H712" s="34">
        <v>56</v>
      </c>
      <c r="I712" s="35">
        <v>11301</v>
      </c>
      <c r="J712" s="35">
        <v>614</v>
      </c>
      <c r="K712" s="35">
        <v>0</v>
      </c>
      <c r="L712" s="35">
        <v>893</v>
      </c>
      <c r="M712" s="35">
        <v>12808</v>
      </c>
      <c r="N712" s="24"/>
      <c r="O712" s="34">
        <v>7</v>
      </c>
      <c r="P712" s="34">
        <v>0</v>
      </c>
      <c r="Q712" s="36">
        <v>0.14000000000000001</v>
      </c>
      <c r="R712" s="36">
        <v>0.10702896319247782</v>
      </c>
      <c r="S712" s="37">
        <f t="shared" si="10"/>
        <v>0</v>
      </c>
      <c r="T712" s="24"/>
      <c r="U712" s="38">
        <v>667240</v>
      </c>
      <c r="V712" s="38">
        <v>0</v>
      </c>
      <c r="W712" s="38">
        <v>0</v>
      </c>
      <c r="X712" s="38">
        <v>50008</v>
      </c>
      <c r="Y712" s="38">
        <v>717248</v>
      </c>
      <c r="Z712" s="24"/>
      <c r="AA712" s="39"/>
    </row>
    <row r="713" spans="1:27" x14ac:dyDescent="0.25">
      <c r="A713" s="31">
        <v>3506</v>
      </c>
      <c r="B713" s="32">
        <v>3506262176</v>
      </c>
      <c r="C713" s="33" t="s">
        <v>321</v>
      </c>
      <c r="D713" s="31">
        <v>262</v>
      </c>
      <c r="E713" s="33" t="s">
        <v>31</v>
      </c>
      <c r="F713" s="31">
        <v>176</v>
      </c>
      <c r="G713" s="33" t="s">
        <v>29</v>
      </c>
      <c r="H713" s="34">
        <v>10</v>
      </c>
      <c r="I713" s="35">
        <v>10487</v>
      </c>
      <c r="J713" s="35">
        <v>3464</v>
      </c>
      <c r="K713" s="35">
        <v>0</v>
      </c>
      <c r="L713" s="35">
        <v>893</v>
      </c>
      <c r="M713" s="35">
        <v>14844</v>
      </c>
      <c r="N713" s="24"/>
      <c r="O713" s="34">
        <v>0</v>
      </c>
      <c r="P713" s="34">
        <v>0</v>
      </c>
      <c r="Q713" s="36">
        <v>0.09</v>
      </c>
      <c r="R713" s="36">
        <v>6.9986063153058664E-2</v>
      </c>
      <c r="S713" s="37">
        <f t="shared" si="10"/>
        <v>0</v>
      </c>
      <c r="T713" s="24"/>
      <c r="U713" s="38">
        <v>139510</v>
      </c>
      <c r="V713" s="38">
        <v>0</v>
      </c>
      <c r="W713" s="38">
        <v>0</v>
      </c>
      <c r="X713" s="38">
        <v>8930</v>
      </c>
      <c r="Y713" s="38">
        <v>148440</v>
      </c>
      <c r="Z713" s="24"/>
      <c r="AA713" s="39"/>
    </row>
    <row r="714" spans="1:27" x14ac:dyDescent="0.25">
      <c r="A714" s="31">
        <v>3506</v>
      </c>
      <c r="B714" s="32">
        <v>3506262178</v>
      </c>
      <c r="C714" s="33" t="s">
        <v>321</v>
      </c>
      <c r="D714" s="31">
        <v>262</v>
      </c>
      <c r="E714" s="33" t="s">
        <v>31</v>
      </c>
      <c r="F714" s="31">
        <v>178</v>
      </c>
      <c r="G714" s="33" t="s">
        <v>241</v>
      </c>
      <c r="H714" s="34">
        <v>5</v>
      </c>
      <c r="I714" s="35">
        <v>12082</v>
      </c>
      <c r="J714" s="35">
        <v>1259</v>
      </c>
      <c r="K714" s="35">
        <v>0</v>
      </c>
      <c r="L714" s="35">
        <v>893</v>
      </c>
      <c r="M714" s="35">
        <v>14234</v>
      </c>
      <c r="N714" s="24"/>
      <c r="O714" s="34">
        <v>0</v>
      </c>
      <c r="P714" s="34">
        <v>0</v>
      </c>
      <c r="Q714" s="36">
        <v>0.09</v>
      </c>
      <c r="R714" s="36">
        <v>6.2479924963373054E-2</v>
      </c>
      <c r="S714" s="37">
        <f t="shared" si="10"/>
        <v>0</v>
      </c>
      <c r="T714" s="24"/>
      <c r="U714" s="38">
        <v>66705</v>
      </c>
      <c r="V714" s="38">
        <v>0</v>
      </c>
      <c r="W714" s="38">
        <v>0</v>
      </c>
      <c r="X714" s="38">
        <v>4465</v>
      </c>
      <c r="Y714" s="38">
        <v>71170</v>
      </c>
      <c r="Z714" s="24"/>
      <c r="AA714" s="39"/>
    </row>
    <row r="715" spans="1:27" x14ac:dyDescent="0.25">
      <c r="A715" s="31">
        <v>3506</v>
      </c>
      <c r="B715" s="32">
        <v>3506262229</v>
      </c>
      <c r="C715" s="33" t="s">
        <v>321</v>
      </c>
      <c r="D715" s="31">
        <v>262</v>
      </c>
      <c r="E715" s="33" t="s">
        <v>31</v>
      </c>
      <c r="F715" s="31">
        <v>229</v>
      </c>
      <c r="G715" s="33" t="s">
        <v>113</v>
      </c>
      <c r="H715" s="34">
        <v>15</v>
      </c>
      <c r="I715" s="35">
        <v>10440</v>
      </c>
      <c r="J715" s="35">
        <v>988</v>
      </c>
      <c r="K715" s="35">
        <v>0</v>
      </c>
      <c r="L715" s="35">
        <v>893</v>
      </c>
      <c r="M715" s="35">
        <v>12321</v>
      </c>
      <c r="N715" s="24"/>
      <c r="O715" s="34">
        <v>0</v>
      </c>
      <c r="P715" s="34">
        <v>0</v>
      </c>
      <c r="Q715" s="36">
        <v>0.09</v>
      </c>
      <c r="R715" s="36">
        <v>1.0982597706240303E-2</v>
      </c>
      <c r="S715" s="37">
        <f t="shared" ref="S715:S778" si="11">IFERROR(W715/(H715-O715),0)</f>
        <v>0</v>
      </c>
      <c r="T715" s="24"/>
      <c r="U715" s="38">
        <v>171420</v>
      </c>
      <c r="V715" s="38">
        <v>0</v>
      </c>
      <c r="W715" s="38">
        <v>0</v>
      </c>
      <c r="X715" s="38">
        <v>13395</v>
      </c>
      <c r="Y715" s="38">
        <v>184815</v>
      </c>
      <c r="Z715" s="24"/>
      <c r="AA715" s="39"/>
    </row>
    <row r="716" spans="1:27" x14ac:dyDescent="0.25">
      <c r="A716" s="31">
        <v>3506</v>
      </c>
      <c r="B716" s="32">
        <v>3506262248</v>
      </c>
      <c r="C716" s="33" t="s">
        <v>321</v>
      </c>
      <c r="D716" s="31">
        <v>262</v>
      </c>
      <c r="E716" s="33" t="s">
        <v>31</v>
      </c>
      <c r="F716" s="31">
        <v>248</v>
      </c>
      <c r="G716" s="33" t="s">
        <v>30</v>
      </c>
      <c r="H716" s="34">
        <v>8</v>
      </c>
      <c r="I716" s="35">
        <v>11359</v>
      </c>
      <c r="J716" s="35">
        <v>1114</v>
      </c>
      <c r="K716" s="35">
        <v>0</v>
      </c>
      <c r="L716" s="35">
        <v>893</v>
      </c>
      <c r="M716" s="35">
        <v>13366</v>
      </c>
      <c r="N716" s="24"/>
      <c r="O716" s="34">
        <v>0</v>
      </c>
      <c r="P716" s="34">
        <v>0</v>
      </c>
      <c r="Q716" s="36">
        <v>0.09</v>
      </c>
      <c r="R716" s="36">
        <v>5.1746066067839235E-2</v>
      </c>
      <c r="S716" s="37">
        <f t="shared" si="11"/>
        <v>0</v>
      </c>
      <c r="T716" s="24"/>
      <c r="U716" s="38">
        <v>99784</v>
      </c>
      <c r="V716" s="38">
        <v>0</v>
      </c>
      <c r="W716" s="38">
        <v>0</v>
      </c>
      <c r="X716" s="38">
        <v>7144</v>
      </c>
      <c r="Y716" s="38">
        <v>106928</v>
      </c>
      <c r="Z716" s="24"/>
      <c r="AA716" s="39"/>
    </row>
    <row r="717" spans="1:27" x14ac:dyDescent="0.25">
      <c r="A717" s="31">
        <v>3506</v>
      </c>
      <c r="B717" s="32">
        <v>3506262258</v>
      </c>
      <c r="C717" s="33" t="s">
        <v>321</v>
      </c>
      <c r="D717" s="31">
        <v>262</v>
      </c>
      <c r="E717" s="33" t="s">
        <v>31</v>
      </c>
      <c r="F717" s="31">
        <v>258</v>
      </c>
      <c r="G717" s="33" t="s">
        <v>97</v>
      </c>
      <c r="H717" s="34">
        <v>9</v>
      </c>
      <c r="I717" s="35">
        <v>11742</v>
      </c>
      <c r="J717" s="35">
        <v>3745</v>
      </c>
      <c r="K717" s="35">
        <v>0</v>
      </c>
      <c r="L717" s="35">
        <v>893</v>
      </c>
      <c r="M717" s="35">
        <v>16380</v>
      </c>
      <c r="N717" s="24"/>
      <c r="O717" s="34">
        <v>0</v>
      </c>
      <c r="P717" s="34">
        <v>0</v>
      </c>
      <c r="Q717" s="36">
        <v>0.18</v>
      </c>
      <c r="R717" s="36">
        <v>9.5096472438970098E-2</v>
      </c>
      <c r="S717" s="37">
        <f t="shared" si="11"/>
        <v>0</v>
      </c>
      <c r="T717" s="24"/>
      <c r="U717" s="38">
        <v>139383</v>
      </c>
      <c r="V717" s="38">
        <v>0</v>
      </c>
      <c r="W717" s="38">
        <v>0</v>
      </c>
      <c r="X717" s="38">
        <v>8037</v>
      </c>
      <c r="Y717" s="38">
        <v>147420</v>
      </c>
      <c r="Z717" s="24"/>
      <c r="AA717" s="39"/>
    </row>
    <row r="718" spans="1:27" x14ac:dyDescent="0.25">
      <c r="A718" s="31">
        <v>3506</v>
      </c>
      <c r="B718" s="32">
        <v>3506262262</v>
      </c>
      <c r="C718" s="33" t="s">
        <v>321</v>
      </c>
      <c r="D718" s="31">
        <v>262</v>
      </c>
      <c r="E718" s="33" t="s">
        <v>31</v>
      </c>
      <c r="F718" s="31">
        <v>262</v>
      </c>
      <c r="G718" s="33" t="s">
        <v>31</v>
      </c>
      <c r="H718" s="34">
        <v>75</v>
      </c>
      <c r="I718" s="35">
        <v>10720</v>
      </c>
      <c r="J718" s="35">
        <v>4943</v>
      </c>
      <c r="K718" s="35">
        <v>0</v>
      </c>
      <c r="L718" s="35">
        <v>893</v>
      </c>
      <c r="M718" s="35">
        <v>16556</v>
      </c>
      <c r="N718" s="24"/>
      <c r="O718" s="34">
        <v>0</v>
      </c>
      <c r="P718" s="34">
        <v>0</v>
      </c>
      <c r="Q718" s="36">
        <v>0.09</v>
      </c>
      <c r="R718" s="36">
        <v>6.3255923294419744E-2</v>
      </c>
      <c r="S718" s="37">
        <f t="shared" si="11"/>
        <v>0</v>
      </c>
      <c r="T718" s="24"/>
      <c r="U718" s="38">
        <v>1174725</v>
      </c>
      <c r="V718" s="38">
        <v>0</v>
      </c>
      <c r="W718" s="38">
        <v>0</v>
      </c>
      <c r="X718" s="38">
        <v>66975</v>
      </c>
      <c r="Y718" s="38">
        <v>1241700</v>
      </c>
      <c r="Z718" s="24"/>
      <c r="AA718" s="39"/>
    </row>
    <row r="719" spans="1:27" x14ac:dyDescent="0.25">
      <c r="A719" s="31">
        <v>3506</v>
      </c>
      <c r="B719" s="32">
        <v>3506262274</v>
      </c>
      <c r="C719" s="33" t="s">
        <v>321</v>
      </c>
      <c r="D719" s="31">
        <v>262</v>
      </c>
      <c r="E719" s="33" t="s">
        <v>31</v>
      </c>
      <c r="F719" s="31">
        <v>274</v>
      </c>
      <c r="G719" s="33" t="s">
        <v>81</v>
      </c>
      <c r="H719" s="34">
        <v>2</v>
      </c>
      <c r="I719" s="35">
        <v>8983</v>
      </c>
      <c r="J719" s="35">
        <v>4342</v>
      </c>
      <c r="K719" s="35">
        <v>0</v>
      </c>
      <c r="L719" s="35">
        <v>893</v>
      </c>
      <c r="M719" s="35">
        <v>14218</v>
      </c>
      <c r="N719" s="24"/>
      <c r="O719" s="34">
        <v>0</v>
      </c>
      <c r="P719" s="34">
        <v>0</v>
      </c>
      <c r="Q719" s="36">
        <v>0.09</v>
      </c>
      <c r="R719" s="36">
        <v>8.1265572172450187E-2</v>
      </c>
      <c r="S719" s="37">
        <f t="shared" si="11"/>
        <v>0</v>
      </c>
      <c r="T719" s="24"/>
      <c r="U719" s="38">
        <v>26650</v>
      </c>
      <c r="V719" s="38">
        <v>0</v>
      </c>
      <c r="W719" s="38">
        <v>0</v>
      </c>
      <c r="X719" s="38">
        <v>1786</v>
      </c>
      <c r="Y719" s="38">
        <v>28436</v>
      </c>
      <c r="Z719" s="24"/>
      <c r="AA719" s="39"/>
    </row>
    <row r="720" spans="1:27" x14ac:dyDescent="0.25">
      <c r="A720" s="31">
        <v>3506</v>
      </c>
      <c r="B720" s="32">
        <v>3506262284</v>
      </c>
      <c r="C720" s="33" t="s">
        <v>321</v>
      </c>
      <c r="D720" s="31">
        <v>262</v>
      </c>
      <c r="E720" s="33" t="s">
        <v>31</v>
      </c>
      <c r="F720" s="31">
        <v>284</v>
      </c>
      <c r="G720" s="33" t="s">
        <v>163</v>
      </c>
      <c r="H720" s="34">
        <v>3</v>
      </c>
      <c r="I720" s="35">
        <v>9755</v>
      </c>
      <c r="J720" s="35">
        <v>3320</v>
      </c>
      <c r="K720" s="35">
        <v>0</v>
      </c>
      <c r="L720" s="35">
        <v>893</v>
      </c>
      <c r="M720" s="35">
        <v>13968</v>
      </c>
      <c r="N720" s="24"/>
      <c r="O720" s="34">
        <v>0</v>
      </c>
      <c r="P720" s="34">
        <v>0</v>
      </c>
      <c r="Q720" s="36">
        <v>0.09</v>
      </c>
      <c r="R720" s="36">
        <v>3.3453317557936221E-2</v>
      </c>
      <c r="S720" s="37">
        <f t="shared" si="11"/>
        <v>0</v>
      </c>
      <c r="T720" s="24"/>
      <c r="U720" s="38">
        <v>39225</v>
      </c>
      <c r="V720" s="38">
        <v>0</v>
      </c>
      <c r="W720" s="38">
        <v>0</v>
      </c>
      <c r="X720" s="38">
        <v>2679</v>
      </c>
      <c r="Y720" s="38">
        <v>41904</v>
      </c>
      <c r="Z720" s="24"/>
      <c r="AA720" s="39"/>
    </row>
    <row r="721" spans="1:27" x14ac:dyDescent="0.25">
      <c r="A721" s="31">
        <v>3506</v>
      </c>
      <c r="B721" s="32">
        <v>3506262295</v>
      </c>
      <c r="C721" s="33" t="s">
        <v>321</v>
      </c>
      <c r="D721" s="31">
        <v>262</v>
      </c>
      <c r="E721" s="33" t="s">
        <v>31</v>
      </c>
      <c r="F721" s="31">
        <v>295</v>
      </c>
      <c r="G721" s="33" t="s">
        <v>155</v>
      </c>
      <c r="H721" s="34">
        <v>2</v>
      </c>
      <c r="I721" s="35">
        <v>9269</v>
      </c>
      <c r="J721" s="35">
        <v>4432</v>
      </c>
      <c r="K721" s="35">
        <v>0</v>
      </c>
      <c r="L721" s="35">
        <v>893</v>
      </c>
      <c r="M721" s="35">
        <v>14594</v>
      </c>
      <c r="N721" s="24"/>
      <c r="O721" s="34">
        <v>0</v>
      </c>
      <c r="P721" s="34">
        <v>0</v>
      </c>
      <c r="Q721" s="36">
        <v>0.09</v>
      </c>
      <c r="R721" s="36">
        <v>2.155593654197779E-2</v>
      </c>
      <c r="S721" s="37">
        <f t="shared" si="11"/>
        <v>0</v>
      </c>
      <c r="T721" s="24"/>
      <c r="U721" s="38">
        <v>27402</v>
      </c>
      <c r="V721" s="38">
        <v>0</v>
      </c>
      <c r="W721" s="38">
        <v>0</v>
      </c>
      <c r="X721" s="38">
        <v>1786</v>
      </c>
      <c r="Y721" s="38">
        <v>29188</v>
      </c>
      <c r="Z721" s="24"/>
      <c r="AA721" s="39"/>
    </row>
    <row r="722" spans="1:27" x14ac:dyDescent="0.25">
      <c r="A722" s="31">
        <v>3506</v>
      </c>
      <c r="B722" s="32">
        <v>3506262305</v>
      </c>
      <c r="C722" s="33" t="s">
        <v>321</v>
      </c>
      <c r="D722" s="31">
        <v>262</v>
      </c>
      <c r="E722" s="33" t="s">
        <v>31</v>
      </c>
      <c r="F722" s="31">
        <v>305</v>
      </c>
      <c r="G722" s="33" t="s">
        <v>75</v>
      </c>
      <c r="H722" s="34">
        <v>1</v>
      </c>
      <c r="I722" s="35">
        <v>10127</v>
      </c>
      <c r="J722" s="35">
        <v>3303</v>
      </c>
      <c r="K722" s="35">
        <v>0</v>
      </c>
      <c r="L722" s="35">
        <v>893</v>
      </c>
      <c r="M722" s="35">
        <v>14323</v>
      </c>
      <c r="N722" s="24"/>
      <c r="O722" s="34">
        <v>0</v>
      </c>
      <c r="P722" s="34">
        <v>0</v>
      </c>
      <c r="Q722" s="36">
        <v>0.09</v>
      </c>
      <c r="R722" s="36">
        <v>1.7308482927189065E-2</v>
      </c>
      <c r="S722" s="37">
        <f t="shared" si="11"/>
        <v>0</v>
      </c>
      <c r="T722" s="24"/>
      <c r="U722" s="38">
        <v>13430</v>
      </c>
      <c r="V722" s="38">
        <v>0</v>
      </c>
      <c r="W722" s="38">
        <v>0</v>
      </c>
      <c r="X722" s="38">
        <v>893</v>
      </c>
      <c r="Y722" s="38">
        <v>14323</v>
      </c>
      <c r="Z722" s="24"/>
      <c r="AA722" s="39"/>
    </row>
    <row r="723" spans="1:27" x14ac:dyDescent="0.25">
      <c r="A723" s="31">
        <v>3506</v>
      </c>
      <c r="B723" s="32">
        <v>3506262346</v>
      </c>
      <c r="C723" s="33" t="s">
        <v>321</v>
      </c>
      <c r="D723" s="31">
        <v>262</v>
      </c>
      <c r="E723" s="33" t="s">
        <v>31</v>
      </c>
      <c r="F723" s="31">
        <v>346</v>
      </c>
      <c r="G723" s="33" t="s">
        <v>33</v>
      </c>
      <c r="H723" s="34">
        <v>2</v>
      </c>
      <c r="I723" s="35">
        <v>14107</v>
      </c>
      <c r="J723" s="35">
        <v>1569</v>
      </c>
      <c r="K723" s="35">
        <v>0</v>
      </c>
      <c r="L723" s="35">
        <v>893</v>
      </c>
      <c r="M723" s="35">
        <v>16569</v>
      </c>
      <c r="N723" s="24"/>
      <c r="O723" s="34">
        <v>0</v>
      </c>
      <c r="P723" s="34">
        <v>0</v>
      </c>
      <c r="Q723" s="36">
        <v>0.09</v>
      </c>
      <c r="R723" s="36">
        <v>1.2387954550194829E-2</v>
      </c>
      <c r="S723" s="37">
        <f t="shared" si="11"/>
        <v>0</v>
      </c>
      <c r="T723" s="24"/>
      <c r="U723" s="38">
        <v>31352</v>
      </c>
      <c r="V723" s="38">
        <v>0</v>
      </c>
      <c r="W723" s="38">
        <v>0</v>
      </c>
      <c r="X723" s="38">
        <v>1786</v>
      </c>
      <c r="Y723" s="38">
        <v>33138</v>
      </c>
      <c r="Z723" s="24"/>
      <c r="AA723" s="39"/>
    </row>
    <row r="724" spans="1:27" x14ac:dyDescent="0.25">
      <c r="A724" s="31">
        <v>3506</v>
      </c>
      <c r="B724" s="32">
        <v>3506262347</v>
      </c>
      <c r="C724" s="33" t="s">
        <v>321</v>
      </c>
      <c r="D724" s="31">
        <v>262</v>
      </c>
      <c r="E724" s="33" t="s">
        <v>31</v>
      </c>
      <c r="F724" s="31">
        <v>347</v>
      </c>
      <c r="G724" s="33" t="s">
        <v>106</v>
      </c>
      <c r="H724" s="34">
        <v>4</v>
      </c>
      <c r="I724" s="35">
        <v>9419</v>
      </c>
      <c r="J724" s="35">
        <v>4080</v>
      </c>
      <c r="K724" s="35">
        <v>0</v>
      </c>
      <c r="L724" s="35">
        <v>893</v>
      </c>
      <c r="M724" s="35">
        <v>14392</v>
      </c>
      <c r="N724" s="24"/>
      <c r="O724" s="34">
        <v>0</v>
      </c>
      <c r="P724" s="34">
        <v>0</v>
      </c>
      <c r="Q724" s="36">
        <v>0.09</v>
      </c>
      <c r="R724" s="36">
        <v>4.470451979129899E-3</v>
      </c>
      <c r="S724" s="37">
        <f t="shared" si="11"/>
        <v>0</v>
      </c>
      <c r="T724" s="24"/>
      <c r="U724" s="38">
        <v>53996</v>
      </c>
      <c r="V724" s="38">
        <v>0</v>
      </c>
      <c r="W724" s="38">
        <v>0</v>
      </c>
      <c r="X724" s="38">
        <v>3572</v>
      </c>
      <c r="Y724" s="38">
        <v>57568</v>
      </c>
      <c r="Z724" s="24"/>
      <c r="AA724" s="39"/>
    </row>
    <row r="725" spans="1:27" x14ac:dyDescent="0.25">
      <c r="A725" s="31">
        <v>3507</v>
      </c>
      <c r="B725" s="32">
        <v>3507201072</v>
      </c>
      <c r="C725" s="33" t="s">
        <v>322</v>
      </c>
      <c r="D725" s="31">
        <v>201</v>
      </c>
      <c r="E725" s="33" t="s">
        <v>17</v>
      </c>
      <c r="F725" s="31">
        <v>72</v>
      </c>
      <c r="G725" s="33" t="s">
        <v>18</v>
      </c>
      <c r="H725" s="34">
        <v>1</v>
      </c>
      <c r="I725" s="35">
        <v>10127</v>
      </c>
      <c r="J725" s="35">
        <v>2398</v>
      </c>
      <c r="K725" s="35">
        <v>0</v>
      </c>
      <c r="L725" s="35">
        <v>893</v>
      </c>
      <c r="M725" s="35">
        <v>13418</v>
      </c>
      <c r="N725" s="24"/>
      <c r="O725" s="34">
        <v>0</v>
      </c>
      <c r="P725" s="34">
        <v>0</v>
      </c>
      <c r="Q725" s="36">
        <v>0.09</v>
      </c>
      <c r="R725" s="36">
        <v>2.1799559698612004E-3</v>
      </c>
      <c r="S725" s="37">
        <f t="shared" si="11"/>
        <v>0</v>
      </c>
      <c r="T725" s="24"/>
      <c r="U725" s="38">
        <v>12525</v>
      </c>
      <c r="V725" s="38">
        <v>0</v>
      </c>
      <c r="W725" s="38">
        <v>0</v>
      </c>
      <c r="X725" s="38">
        <v>893</v>
      </c>
      <c r="Y725" s="38">
        <v>13418</v>
      </c>
      <c r="Z725" s="24"/>
      <c r="AA725" s="39"/>
    </row>
    <row r="726" spans="1:27" x14ac:dyDescent="0.25">
      <c r="A726" s="31">
        <v>3507</v>
      </c>
      <c r="B726" s="32">
        <v>3507201095</v>
      </c>
      <c r="C726" s="33" t="s">
        <v>322</v>
      </c>
      <c r="D726" s="31">
        <v>201</v>
      </c>
      <c r="E726" s="33" t="s">
        <v>17</v>
      </c>
      <c r="F726" s="31">
        <v>95</v>
      </c>
      <c r="G726" s="33" t="s">
        <v>296</v>
      </c>
      <c r="H726" s="34">
        <v>3</v>
      </c>
      <c r="I726" s="35">
        <v>14107</v>
      </c>
      <c r="J726" s="35">
        <v>120</v>
      </c>
      <c r="K726" s="35">
        <v>0</v>
      </c>
      <c r="L726" s="35">
        <v>893</v>
      </c>
      <c r="M726" s="35">
        <v>15120</v>
      </c>
      <c r="N726" s="24"/>
      <c r="O726" s="34">
        <v>0</v>
      </c>
      <c r="P726" s="34">
        <v>0</v>
      </c>
      <c r="Q726" s="36">
        <v>0.18</v>
      </c>
      <c r="R726" s="36">
        <v>0.13707829294178053</v>
      </c>
      <c r="S726" s="37">
        <f t="shared" si="11"/>
        <v>0</v>
      </c>
      <c r="T726" s="24"/>
      <c r="U726" s="38">
        <v>42681</v>
      </c>
      <c r="V726" s="38">
        <v>0</v>
      </c>
      <c r="W726" s="38">
        <v>0</v>
      </c>
      <c r="X726" s="38">
        <v>2679</v>
      </c>
      <c r="Y726" s="38">
        <v>45360</v>
      </c>
      <c r="Z726" s="24"/>
      <c r="AA726" s="39"/>
    </row>
    <row r="727" spans="1:27" x14ac:dyDescent="0.25">
      <c r="A727" s="31">
        <v>3507</v>
      </c>
      <c r="B727" s="32">
        <v>3507201201</v>
      </c>
      <c r="C727" s="33" t="s">
        <v>322</v>
      </c>
      <c r="D727" s="31">
        <v>201</v>
      </c>
      <c r="E727" s="33" t="s">
        <v>17</v>
      </c>
      <c r="F727" s="31">
        <v>201</v>
      </c>
      <c r="G727" s="33" t="s">
        <v>17</v>
      </c>
      <c r="H727" s="34">
        <v>243</v>
      </c>
      <c r="I727" s="35">
        <v>13407</v>
      </c>
      <c r="J727" s="35">
        <v>223</v>
      </c>
      <c r="K727" s="35">
        <v>419.00411522633743</v>
      </c>
      <c r="L727" s="35">
        <v>893</v>
      </c>
      <c r="M727" s="35">
        <v>14942.004115226337</v>
      </c>
      <c r="N727" s="24"/>
      <c r="O727" s="34">
        <v>0</v>
      </c>
      <c r="P727" s="34">
        <v>0</v>
      </c>
      <c r="Q727" s="36">
        <v>0.18</v>
      </c>
      <c r="R727" s="36">
        <v>8.2094441958801112E-2</v>
      </c>
      <c r="S727" s="37">
        <f t="shared" si="11"/>
        <v>0</v>
      </c>
      <c r="T727" s="24"/>
      <c r="U727" s="38">
        <v>3312090</v>
      </c>
      <c r="V727" s="38">
        <v>101818</v>
      </c>
      <c r="W727" s="38">
        <v>0</v>
      </c>
      <c r="X727" s="38">
        <v>216999</v>
      </c>
      <c r="Y727" s="38">
        <v>3630907</v>
      </c>
      <c r="Z727" s="24"/>
      <c r="AA727" s="39"/>
    </row>
    <row r="728" spans="1:27" x14ac:dyDescent="0.25">
      <c r="A728" s="31">
        <v>3507</v>
      </c>
      <c r="B728" s="32">
        <v>3507201740</v>
      </c>
      <c r="C728" s="33" t="s">
        <v>322</v>
      </c>
      <c r="D728" s="31">
        <v>201</v>
      </c>
      <c r="E728" s="33" t="s">
        <v>17</v>
      </c>
      <c r="F728" s="31">
        <v>740</v>
      </c>
      <c r="G728" s="33" t="s">
        <v>305</v>
      </c>
      <c r="H728" s="34">
        <v>1</v>
      </c>
      <c r="I728" s="35">
        <v>10127</v>
      </c>
      <c r="J728" s="35">
        <v>4120</v>
      </c>
      <c r="K728" s="35">
        <v>0</v>
      </c>
      <c r="L728" s="35">
        <v>893</v>
      </c>
      <c r="M728" s="35">
        <v>15140</v>
      </c>
      <c r="N728" s="24"/>
      <c r="O728" s="34">
        <v>0</v>
      </c>
      <c r="P728" s="34">
        <v>0</v>
      </c>
      <c r="Q728" s="36">
        <v>0.09</v>
      </c>
      <c r="R728" s="36">
        <v>8.4138193473035072E-4</v>
      </c>
      <c r="S728" s="37">
        <f t="shared" si="11"/>
        <v>0</v>
      </c>
      <c r="T728" s="24"/>
      <c r="U728" s="38">
        <v>14247</v>
      </c>
      <c r="V728" s="38">
        <v>0</v>
      </c>
      <c r="W728" s="38">
        <v>0</v>
      </c>
      <c r="X728" s="38">
        <v>893</v>
      </c>
      <c r="Y728" s="38">
        <v>15140</v>
      </c>
      <c r="Z728" s="24"/>
      <c r="AA728" s="39"/>
    </row>
    <row r="729" spans="1:27" x14ac:dyDescent="0.25">
      <c r="A729" s="31">
        <v>3508</v>
      </c>
      <c r="B729" s="32">
        <v>3508281061</v>
      </c>
      <c r="C729" s="33" t="s">
        <v>323</v>
      </c>
      <c r="D729" s="31">
        <v>281</v>
      </c>
      <c r="E729" s="33" t="s">
        <v>169</v>
      </c>
      <c r="F729" s="31">
        <v>61</v>
      </c>
      <c r="G729" s="33" t="s">
        <v>170</v>
      </c>
      <c r="H729" s="34">
        <v>7</v>
      </c>
      <c r="I729" s="35">
        <v>13112</v>
      </c>
      <c r="J729" s="35">
        <v>548</v>
      </c>
      <c r="K729" s="35">
        <v>0</v>
      </c>
      <c r="L729" s="35">
        <v>893</v>
      </c>
      <c r="M729" s="35">
        <v>14553</v>
      </c>
      <c r="N729" s="24"/>
      <c r="O729" s="34">
        <v>0</v>
      </c>
      <c r="P729" s="34">
        <v>0</v>
      </c>
      <c r="Q729" s="36">
        <v>0.09</v>
      </c>
      <c r="R729" s="36">
        <v>3.5407636371090213E-2</v>
      </c>
      <c r="S729" s="37">
        <f t="shared" si="11"/>
        <v>0</v>
      </c>
      <c r="T729" s="24"/>
      <c r="U729" s="38">
        <v>95620</v>
      </c>
      <c r="V729" s="38">
        <v>0</v>
      </c>
      <c r="W729" s="38">
        <v>0</v>
      </c>
      <c r="X729" s="38">
        <v>6251</v>
      </c>
      <c r="Y729" s="38">
        <v>101871</v>
      </c>
      <c r="Z729" s="24"/>
      <c r="AA729" s="39"/>
    </row>
    <row r="730" spans="1:27" x14ac:dyDescent="0.25">
      <c r="A730" s="31">
        <v>3508</v>
      </c>
      <c r="B730" s="32">
        <v>3508281137</v>
      </c>
      <c r="C730" s="33" t="s">
        <v>323</v>
      </c>
      <c r="D730" s="31">
        <v>281</v>
      </c>
      <c r="E730" s="33" t="s">
        <v>169</v>
      </c>
      <c r="F730" s="31">
        <v>137</v>
      </c>
      <c r="G730" s="33" t="s">
        <v>210</v>
      </c>
      <c r="H730" s="34">
        <v>10</v>
      </c>
      <c r="I730" s="35">
        <v>12980</v>
      </c>
      <c r="J730" s="35">
        <v>239</v>
      </c>
      <c r="K730" s="35">
        <v>0</v>
      </c>
      <c r="L730" s="35">
        <v>893</v>
      </c>
      <c r="M730" s="35">
        <v>14112</v>
      </c>
      <c r="N730" s="24"/>
      <c r="O730" s="34">
        <v>0</v>
      </c>
      <c r="P730" s="34">
        <v>0</v>
      </c>
      <c r="Q730" s="36">
        <v>0.18</v>
      </c>
      <c r="R730" s="36">
        <v>0.13350469953396557</v>
      </c>
      <c r="S730" s="37">
        <f t="shared" si="11"/>
        <v>0</v>
      </c>
      <c r="T730" s="24"/>
      <c r="U730" s="38">
        <v>132190</v>
      </c>
      <c r="V730" s="38">
        <v>0</v>
      </c>
      <c r="W730" s="38">
        <v>0</v>
      </c>
      <c r="X730" s="38">
        <v>8930</v>
      </c>
      <c r="Y730" s="38">
        <v>141120</v>
      </c>
      <c r="Z730" s="24"/>
      <c r="AA730" s="39"/>
    </row>
    <row r="731" spans="1:27" x14ac:dyDescent="0.25">
      <c r="A731" s="31">
        <v>3508</v>
      </c>
      <c r="B731" s="32">
        <v>3508281281</v>
      </c>
      <c r="C731" s="33" t="s">
        <v>323</v>
      </c>
      <c r="D731" s="31">
        <v>281</v>
      </c>
      <c r="E731" s="33" t="s">
        <v>169</v>
      </c>
      <c r="F731" s="31">
        <v>281</v>
      </c>
      <c r="G731" s="33" t="s">
        <v>169</v>
      </c>
      <c r="H731" s="34">
        <v>197</v>
      </c>
      <c r="I731" s="35">
        <v>13847</v>
      </c>
      <c r="J731" s="35">
        <v>20</v>
      </c>
      <c r="K731" s="35">
        <v>0</v>
      </c>
      <c r="L731" s="35">
        <v>893</v>
      </c>
      <c r="M731" s="35">
        <v>14760</v>
      </c>
      <c r="N731" s="24"/>
      <c r="O731" s="34">
        <v>0</v>
      </c>
      <c r="P731" s="34">
        <v>0</v>
      </c>
      <c r="Q731" s="36">
        <v>0.18</v>
      </c>
      <c r="R731" s="36">
        <v>0.12736719988123807</v>
      </c>
      <c r="S731" s="37">
        <f t="shared" si="11"/>
        <v>0</v>
      </c>
      <c r="T731" s="24"/>
      <c r="U731" s="38">
        <v>2731799</v>
      </c>
      <c r="V731" s="38">
        <v>0</v>
      </c>
      <c r="W731" s="38">
        <v>0</v>
      </c>
      <c r="X731" s="38">
        <v>175921</v>
      </c>
      <c r="Y731" s="38">
        <v>2907720</v>
      </c>
      <c r="Z731" s="24"/>
      <c r="AA731" s="39"/>
    </row>
    <row r="732" spans="1:27" x14ac:dyDescent="0.25">
      <c r="A732" s="31">
        <v>3508</v>
      </c>
      <c r="B732" s="32">
        <v>3508281332</v>
      </c>
      <c r="C732" s="33" t="s">
        <v>323</v>
      </c>
      <c r="D732" s="31">
        <v>281</v>
      </c>
      <c r="E732" s="33" t="s">
        <v>169</v>
      </c>
      <c r="F732" s="31">
        <v>332</v>
      </c>
      <c r="G732" s="33" t="s">
        <v>221</v>
      </c>
      <c r="H732" s="34">
        <v>1</v>
      </c>
      <c r="I732" s="35">
        <v>14407</v>
      </c>
      <c r="J732" s="35">
        <v>1317</v>
      </c>
      <c r="K732" s="35">
        <v>0</v>
      </c>
      <c r="L732" s="35">
        <v>893</v>
      </c>
      <c r="M732" s="35">
        <v>16617</v>
      </c>
      <c r="N732" s="24"/>
      <c r="O732" s="34">
        <v>0</v>
      </c>
      <c r="P732" s="34">
        <v>0</v>
      </c>
      <c r="Q732" s="36">
        <v>0.09</v>
      </c>
      <c r="R732" s="36">
        <v>2.0233203533025001E-2</v>
      </c>
      <c r="S732" s="37">
        <f t="shared" si="11"/>
        <v>0</v>
      </c>
      <c r="T732" s="24"/>
      <c r="U732" s="38">
        <v>15724</v>
      </c>
      <c r="V732" s="38">
        <v>0</v>
      </c>
      <c r="W732" s="38">
        <v>0</v>
      </c>
      <c r="X732" s="38">
        <v>893</v>
      </c>
      <c r="Y732" s="38">
        <v>16617</v>
      </c>
      <c r="Z732" s="24"/>
      <c r="AA732" s="39"/>
    </row>
    <row r="733" spans="1:27" x14ac:dyDescent="0.25">
      <c r="A733" s="31">
        <v>3509</v>
      </c>
      <c r="B733" s="32">
        <v>3509095095</v>
      </c>
      <c r="C733" s="33" t="s">
        <v>324</v>
      </c>
      <c r="D733" s="31">
        <v>95</v>
      </c>
      <c r="E733" s="33" t="s">
        <v>296</v>
      </c>
      <c r="F733" s="31">
        <v>95</v>
      </c>
      <c r="G733" s="33" t="s">
        <v>296</v>
      </c>
      <c r="H733" s="34">
        <v>490</v>
      </c>
      <c r="I733" s="35">
        <v>11686</v>
      </c>
      <c r="J733" s="35">
        <v>99</v>
      </c>
      <c r="K733" s="35">
        <v>0</v>
      </c>
      <c r="L733" s="35">
        <v>893</v>
      </c>
      <c r="M733" s="35">
        <v>12678</v>
      </c>
      <c r="N733" s="24"/>
      <c r="O733" s="34">
        <v>0</v>
      </c>
      <c r="P733" s="34">
        <v>0</v>
      </c>
      <c r="Q733" s="36">
        <v>0.18</v>
      </c>
      <c r="R733" s="36">
        <v>0.13707829294178053</v>
      </c>
      <c r="S733" s="37">
        <f t="shared" si="11"/>
        <v>0</v>
      </c>
      <c r="T733" s="24"/>
      <c r="U733" s="38">
        <v>5774650</v>
      </c>
      <c r="V733" s="38">
        <v>0</v>
      </c>
      <c r="W733" s="38">
        <v>0</v>
      </c>
      <c r="X733" s="38">
        <v>437570</v>
      </c>
      <c r="Y733" s="38">
        <v>6212220</v>
      </c>
      <c r="Z733" s="24"/>
      <c r="AA733" s="39"/>
    </row>
    <row r="734" spans="1:27" x14ac:dyDescent="0.25">
      <c r="A734" s="31">
        <v>3510</v>
      </c>
      <c r="B734" s="32">
        <v>3510281005</v>
      </c>
      <c r="C734" s="33" t="s">
        <v>325</v>
      </c>
      <c r="D734" s="31">
        <v>281</v>
      </c>
      <c r="E734" s="33" t="s">
        <v>169</v>
      </c>
      <c r="F734" s="31">
        <v>5</v>
      </c>
      <c r="G734" s="33" t="s">
        <v>219</v>
      </c>
      <c r="H734" s="34">
        <v>1</v>
      </c>
      <c r="I734" s="35">
        <v>12729</v>
      </c>
      <c r="J734" s="35">
        <v>5123</v>
      </c>
      <c r="K734" s="35">
        <v>0</v>
      </c>
      <c r="L734" s="35">
        <v>893</v>
      </c>
      <c r="M734" s="35">
        <v>18745</v>
      </c>
      <c r="N734" s="24"/>
      <c r="O734" s="34">
        <v>0</v>
      </c>
      <c r="P734" s="34">
        <v>0</v>
      </c>
      <c r="Q734" s="36">
        <v>0.09</v>
      </c>
      <c r="R734" s="36">
        <v>1.2249302519059126E-2</v>
      </c>
      <c r="S734" s="37">
        <f t="shared" si="11"/>
        <v>0</v>
      </c>
      <c r="T734" s="24"/>
      <c r="U734" s="38">
        <v>17852</v>
      </c>
      <c r="V734" s="38">
        <v>0</v>
      </c>
      <c r="W734" s="38">
        <v>0</v>
      </c>
      <c r="X734" s="38">
        <v>893</v>
      </c>
      <c r="Y734" s="38">
        <v>18745</v>
      </c>
      <c r="Z734" s="24"/>
      <c r="AA734" s="39"/>
    </row>
    <row r="735" spans="1:27" x14ac:dyDescent="0.25">
      <c r="A735" s="31">
        <v>3510</v>
      </c>
      <c r="B735" s="32">
        <v>3510281061</v>
      </c>
      <c r="C735" s="33" t="s">
        <v>325</v>
      </c>
      <c r="D735" s="31">
        <v>281</v>
      </c>
      <c r="E735" s="33" t="s">
        <v>169</v>
      </c>
      <c r="F735" s="31">
        <v>61</v>
      </c>
      <c r="G735" s="33" t="s">
        <v>170</v>
      </c>
      <c r="H735" s="34">
        <v>6</v>
      </c>
      <c r="I735" s="35">
        <v>13119</v>
      </c>
      <c r="J735" s="35">
        <v>548</v>
      </c>
      <c r="K735" s="35">
        <v>0</v>
      </c>
      <c r="L735" s="35">
        <v>893</v>
      </c>
      <c r="M735" s="35">
        <v>14560</v>
      </c>
      <c r="N735" s="24"/>
      <c r="O735" s="34">
        <v>0</v>
      </c>
      <c r="P735" s="34">
        <v>0</v>
      </c>
      <c r="Q735" s="36">
        <v>0.09</v>
      </c>
      <c r="R735" s="36">
        <v>3.5407636371090213E-2</v>
      </c>
      <c r="S735" s="37">
        <f t="shared" si="11"/>
        <v>0</v>
      </c>
      <c r="T735" s="24"/>
      <c r="U735" s="38">
        <v>82002</v>
      </c>
      <c r="V735" s="38">
        <v>0</v>
      </c>
      <c r="W735" s="38">
        <v>0</v>
      </c>
      <c r="X735" s="38">
        <v>5358</v>
      </c>
      <c r="Y735" s="38">
        <v>87360</v>
      </c>
      <c r="Z735" s="24"/>
      <c r="AA735" s="39"/>
    </row>
    <row r="736" spans="1:27" x14ac:dyDescent="0.25">
      <c r="A736" s="31">
        <v>3510</v>
      </c>
      <c r="B736" s="32">
        <v>3510281210</v>
      </c>
      <c r="C736" s="33" t="s">
        <v>325</v>
      </c>
      <c r="D736" s="31">
        <v>281</v>
      </c>
      <c r="E736" s="33" t="s">
        <v>169</v>
      </c>
      <c r="F736" s="31">
        <v>210</v>
      </c>
      <c r="G736" s="33" t="s">
        <v>54</v>
      </c>
      <c r="H736" s="34">
        <v>1</v>
      </c>
      <c r="I736" s="35">
        <v>12729</v>
      </c>
      <c r="J736" s="35">
        <v>4324</v>
      </c>
      <c r="K736" s="35">
        <v>0</v>
      </c>
      <c r="L736" s="35">
        <v>893</v>
      </c>
      <c r="M736" s="35">
        <v>17946</v>
      </c>
      <c r="N736" s="24"/>
      <c r="O736" s="34">
        <v>0</v>
      </c>
      <c r="P736" s="34">
        <v>0</v>
      </c>
      <c r="Q736" s="36">
        <v>0.09</v>
      </c>
      <c r="R736" s="36">
        <v>6.410239842210394E-2</v>
      </c>
      <c r="S736" s="37">
        <f t="shared" si="11"/>
        <v>0</v>
      </c>
      <c r="T736" s="24"/>
      <c r="U736" s="38">
        <v>17053</v>
      </c>
      <c r="V736" s="38">
        <v>0</v>
      </c>
      <c r="W736" s="38">
        <v>0</v>
      </c>
      <c r="X736" s="38">
        <v>893</v>
      </c>
      <c r="Y736" s="38">
        <v>17946</v>
      </c>
      <c r="Z736" s="24"/>
      <c r="AA736" s="39"/>
    </row>
    <row r="737" spans="1:27" x14ac:dyDescent="0.25">
      <c r="A737" s="31">
        <v>3510</v>
      </c>
      <c r="B737" s="32">
        <v>3510281281</v>
      </c>
      <c r="C737" s="33" t="s">
        <v>325</v>
      </c>
      <c r="D737" s="31">
        <v>281</v>
      </c>
      <c r="E737" s="33" t="s">
        <v>169</v>
      </c>
      <c r="F737" s="31">
        <v>281</v>
      </c>
      <c r="G737" s="33" t="s">
        <v>169</v>
      </c>
      <c r="H737" s="34">
        <v>262</v>
      </c>
      <c r="I737" s="35">
        <v>12311</v>
      </c>
      <c r="J737" s="35">
        <v>18</v>
      </c>
      <c r="K737" s="35">
        <v>0</v>
      </c>
      <c r="L737" s="35">
        <v>893</v>
      </c>
      <c r="M737" s="35">
        <v>13222</v>
      </c>
      <c r="N737" s="24"/>
      <c r="O737" s="34">
        <v>0</v>
      </c>
      <c r="P737" s="34">
        <v>0</v>
      </c>
      <c r="Q737" s="36">
        <v>0.18</v>
      </c>
      <c r="R737" s="36">
        <v>0.12736719988123807</v>
      </c>
      <c r="S737" s="37">
        <f t="shared" si="11"/>
        <v>0</v>
      </c>
      <c r="T737" s="24"/>
      <c r="U737" s="38">
        <v>3230198</v>
      </c>
      <c r="V737" s="38">
        <v>0</v>
      </c>
      <c r="W737" s="38">
        <v>0</v>
      </c>
      <c r="X737" s="38">
        <v>233966</v>
      </c>
      <c r="Y737" s="38">
        <v>3464164</v>
      </c>
      <c r="Z737" s="24"/>
      <c r="AA737" s="39"/>
    </row>
    <row r="738" spans="1:27" x14ac:dyDescent="0.25">
      <c r="A738" s="31">
        <v>3513</v>
      </c>
      <c r="B738" s="32">
        <v>3513044044</v>
      </c>
      <c r="C738" s="33" t="s">
        <v>326</v>
      </c>
      <c r="D738" s="31">
        <v>44</v>
      </c>
      <c r="E738" s="33" t="s">
        <v>35</v>
      </c>
      <c r="F738" s="31">
        <v>44</v>
      </c>
      <c r="G738" s="33" t="s">
        <v>35</v>
      </c>
      <c r="H738" s="34">
        <v>440</v>
      </c>
      <c r="I738" s="35">
        <v>11298</v>
      </c>
      <c r="J738" s="35">
        <v>263</v>
      </c>
      <c r="K738" s="35">
        <v>0</v>
      </c>
      <c r="L738" s="35">
        <v>893</v>
      </c>
      <c r="M738" s="35">
        <v>12454</v>
      </c>
      <c r="N738" s="24"/>
      <c r="O738" s="34">
        <v>0</v>
      </c>
      <c r="P738" s="34">
        <v>0</v>
      </c>
      <c r="Q738" s="36">
        <v>0.09</v>
      </c>
      <c r="R738" s="36">
        <v>5.5522851392677805E-2</v>
      </c>
      <c r="S738" s="37">
        <f t="shared" si="11"/>
        <v>0</v>
      </c>
      <c r="T738" s="24"/>
      <c r="U738" s="38">
        <v>5086840</v>
      </c>
      <c r="V738" s="38">
        <v>0</v>
      </c>
      <c r="W738" s="38">
        <v>0</v>
      </c>
      <c r="X738" s="38">
        <v>392920</v>
      </c>
      <c r="Y738" s="38">
        <v>5479760</v>
      </c>
      <c r="Z738" s="24"/>
      <c r="AA738" s="39"/>
    </row>
    <row r="739" spans="1:27" x14ac:dyDescent="0.25">
      <c r="A739" s="31">
        <v>3513</v>
      </c>
      <c r="B739" s="32">
        <v>3513044244</v>
      </c>
      <c r="C739" s="33" t="s">
        <v>326</v>
      </c>
      <c r="D739" s="31">
        <v>44</v>
      </c>
      <c r="E739" s="33" t="s">
        <v>35</v>
      </c>
      <c r="F739" s="31">
        <v>244</v>
      </c>
      <c r="G739" s="33" t="s">
        <v>43</v>
      </c>
      <c r="H739" s="34">
        <v>65</v>
      </c>
      <c r="I739" s="35">
        <v>10238</v>
      </c>
      <c r="J739" s="35">
        <v>4145</v>
      </c>
      <c r="K739" s="35">
        <v>0</v>
      </c>
      <c r="L739" s="35">
        <v>893</v>
      </c>
      <c r="M739" s="35">
        <v>15276</v>
      </c>
      <c r="N739" s="24"/>
      <c r="O739" s="34">
        <v>0</v>
      </c>
      <c r="P739" s="34">
        <v>0</v>
      </c>
      <c r="Q739" s="36">
        <v>0.18</v>
      </c>
      <c r="R739" s="36">
        <v>0.10491002846208129</v>
      </c>
      <c r="S739" s="37">
        <f t="shared" si="11"/>
        <v>0</v>
      </c>
      <c r="T739" s="24"/>
      <c r="U739" s="38">
        <v>934895</v>
      </c>
      <c r="V739" s="38">
        <v>0</v>
      </c>
      <c r="W739" s="38">
        <v>0</v>
      </c>
      <c r="X739" s="38">
        <v>58045</v>
      </c>
      <c r="Y739" s="38">
        <v>992940</v>
      </c>
      <c r="Z739" s="24"/>
      <c r="AA739" s="39"/>
    </row>
    <row r="740" spans="1:27" x14ac:dyDescent="0.25">
      <c r="A740" s="31">
        <v>3513</v>
      </c>
      <c r="B740" s="32">
        <v>3513044293</v>
      </c>
      <c r="C740" s="33" t="s">
        <v>326</v>
      </c>
      <c r="D740" s="31">
        <v>44</v>
      </c>
      <c r="E740" s="33" t="s">
        <v>35</v>
      </c>
      <c r="F740" s="31">
        <v>293</v>
      </c>
      <c r="G740" s="33" t="s">
        <v>45</v>
      </c>
      <c r="H740" s="34">
        <v>16</v>
      </c>
      <c r="I740" s="35">
        <v>9985</v>
      </c>
      <c r="J740" s="35">
        <v>857</v>
      </c>
      <c r="K740" s="35">
        <v>0</v>
      </c>
      <c r="L740" s="35">
        <v>893</v>
      </c>
      <c r="M740" s="35">
        <v>11735</v>
      </c>
      <c r="N740" s="24"/>
      <c r="O740" s="34">
        <v>0</v>
      </c>
      <c r="P740" s="34">
        <v>0</v>
      </c>
      <c r="Q740" s="36">
        <v>0.18</v>
      </c>
      <c r="R740" s="36">
        <v>4.359909499112689E-3</v>
      </c>
      <c r="S740" s="37">
        <f t="shared" si="11"/>
        <v>0</v>
      </c>
      <c r="T740" s="24"/>
      <c r="U740" s="38">
        <v>173472</v>
      </c>
      <c r="V740" s="38">
        <v>0</v>
      </c>
      <c r="W740" s="38">
        <v>0</v>
      </c>
      <c r="X740" s="38">
        <v>14288</v>
      </c>
      <c r="Y740" s="38">
        <v>187760</v>
      </c>
      <c r="Z740" s="24"/>
      <c r="AA740" s="39"/>
    </row>
    <row r="741" spans="1:27" x14ac:dyDescent="0.25">
      <c r="A741" s="31">
        <v>3514</v>
      </c>
      <c r="B741" s="32">
        <v>3514281281</v>
      </c>
      <c r="C741" s="33" t="s">
        <v>327</v>
      </c>
      <c r="D741" s="31">
        <v>281</v>
      </c>
      <c r="E741" s="33" t="s">
        <v>169</v>
      </c>
      <c r="F741" s="31">
        <v>281</v>
      </c>
      <c r="G741" s="33" t="s">
        <v>169</v>
      </c>
      <c r="H741" s="34">
        <v>180</v>
      </c>
      <c r="I741" s="35">
        <v>12893</v>
      </c>
      <c r="J741" s="35">
        <v>19</v>
      </c>
      <c r="K741" s="35">
        <v>0</v>
      </c>
      <c r="L741" s="35">
        <v>893</v>
      </c>
      <c r="M741" s="35">
        <v>13805</v>
      </c>
      <c r="N741" s="24"/>
      <c r="O741" s="34">
        <v>0</v>
      </c>
      <c r="P741" s="34">
        <v>0</v>
      </c>
      <c r="Q741" s="36">
        <v>0.18</v>
      </c>
      <c r="R741" s="36">
        <v>0.12736719988123807</v>
      </c>
      <c r="S741" s="37">
        <f t="shared" si="11"/>
        <v>0</v>
      </c>
      <c r="T741" s="24"/>
      <c r="U741" s="38">
        <v>2324160</v>
      </c>
      <c r="V741" s="38">
        <v>0</v>
      </c>
      <c r="W741" s="38">
        <v>0</v>
      </c>
      <c r="X741" s="38">
        <v>160740</v>
      </c>
      <c r="Y741" s="38">
        <v>2484900</v>
      </c>
      <c r="Z741" s="24"/>
      <c r="AA741" s="39"/>
    </row>
    <row r="742" spans="1:27" x14ac:dyDescent="0.25">
      <c r="A742" s="31">
        <v>3515</v>
      </c>
      <c r="B742" s="32">
        <v>3515287043</v>
      </c>
      <c r="C742" s="33" t="s">
        <v>328</v>
      </c>
      <c r="D742" s="31">
        <v>287</v>
      </c>
      <c r="E742" s="33" t="s">
        <v>329</v>
      </c>
      <c r="F742" s="31">
        <v>43</v>
      </c>
      <c r="G742" s="33" t="s">
        <v>330</v>
      </c>
      <c r="H742" s="34">
        <v>2</v>
      </c>
      <c r="I742" s="35">
        <v>8749</v>
      </c>
      <c r="J742" s="35">
        <v>4656</v>
      </c>
      <c r="K742" s="35">
        <v>0</v>
      </c>
      <c r="L742" s="35">
        <v>893</v>
      </c>
      <c r="M742" s="35">
        <v>14298</v>
      </c>
      <c r="N742" s="24"/>
      <c r="O742" s="34">
        <v>0</v>
      </c>
      <c r="P742" s="34">
        <v>0</v>
      </c>
      <c r="Q742" s="36">
        <v>0.09</v>
      </c>
      <c r="R742" s="36">
        <v>6.6216401171575109E-3</v>
      </c>
      <c r="S742" s="37">
        <f t="shared" si="11"/>
        <v>0</v>
      </c>
      <c r="T742" s="24"/>
      <c r="U742" s="38">
        <v>26810</v>
      </c>
      <c r="V742" s="38">
        <v>0</v>
      </c>
      <c r="W742" s="38">
        <v>0</v>
      </c>
      <c r="X742" s="38">
        <v>1786</v>
      </c>
      <c r="Y742" s="38">
        <v>28596</v>
      </c>
      <c r="Z742" s="24"/>
      <c r="AA742" s="39"/>
    </row>
    <row r="743" spans="1:27" x14ac:dyDescent="0.25">
      <c r="A743" s="31">
        <v>3515</v>
      </c>
      <c r="B743" s="32">
        <v>3515287045</v>
      </c>
      <c r="C743" s="33" t="s">
        <v>328</v>
      </c>
      <c r="D743" s="31">
        <v>287</v>
      </c>
      <c r="E743" s="33" t="s">
        <v>329</v>
      </c>
      <c r="F743" s="31">
        <v>45</v>
      </c>
      <c r="G743" s="33" t="s">
        <v>331</v>
      </c>
      <c r="H743" s="34">
        <v>2</v>
      </c>
      <c r="I743" s="35">
        <v>8727</v>
      </c>
      <c r="J743" s="35">
        <v>3077</v>
      </c>
      <c r="K743" s="35">
        <v>0</v>
      </c>
      <c r="L743" s="35">
        <v>893</v>
      </c>
      <c r="M743" s="35">
        <v>12697</v>
      </c>
      <c r="N743" s="24"/>
      <c r="O743" s="34">
        <v>0</v>
      </c>
      <c r="P743" s="34">
        <v>0</v>
      </c>
      <c r="Q743" s="36">
        <v>0.09</v>
      </c>
      <c r="R743" s="36">
        <v>7.1015064016064977E-3</v>
      </c>
      <c r="S743" s="37">
        <f t="shared" si="11"/>
        <v>0</v>
      </c>
      <c r="T743" s="24"/>
      <c r="U743" s="38">
        <v>23608</v>
      </c>
      <c r="V743" s="38">
        <v>0</v>
      </c>
      <c r="W743" s="38">
        <v>0</v>
      </c>
      <c r="X743" s="38">
        <v>1786</v>
      </c>
      <c r="Y743" s="38">
        <v>25394</v>
      </c>
      <c r="Z743" s="24"/>
      <c r="AA743" s="39"/>
    </row>
    <row r="744" spans="1:27" x14ac:dyDescent="0.25">
      <c r="A744" s="31">
        <v>3515</v>
      </c>
      <c r="B744" s="32">
        <v>3515287135</v>
      </c>
      <c r="C744" s="33" t="s">
        <v>328</v>
      </c>
      <c r="D744" s="31">
        <v>287</v>
      </c>
      <c r="E744" s="33" t="s">
        <v>329</v>
      </c>
      <c r="F744" s="31">
        <v>135</v>
      </c>
      <c r="G744" s="33" t="s">
        <v>332</v>
      </c>
      <c r="H744" s="34">
        <v>3</v>
      </c>
      <c r="I744" s="35">
        <v>12729</v>
      </c>
      <c r="J744" s="35">
        <v>7783</v>
      </c>
      <c r="K744" s="35">
        <v>0</v>
      </c>
      <c r="L744" s="35">
        <v>893</v>
      </c>
      <c r="M744" s="35">
        <v>21405</v>
      </c>
      <c r="N744" s="24"/>
      <c r="O744" s="34">
        <v>0</v>
      </c>
      <c r="P744" s="34">
        <v>0</v>
      </c>
      <c r="Q744" s="36">
        <v>0.09</v>
      </c>
      <c r="R744" s="36">
        <v>2.2628593185283236E-2</v>
      </c>
      <c r="S744" s="37">
        <f t="shared" si="11"/>
        <v>0</v>
      </c>
      <c r="T744" s="24"/>
      <c r="U744" s="38">
        <v>61536</v>
      </c>
      <c r="V744" s="38">
        <v>0</v>
      </c>
      <c r="W744" s="38">
        <v>0</v>
      </c>
      <c r="X744" s="38">
        <v>2679</v>
      </c>
      <c r="Y744" s="38">
        <v>64215</v>
      </c>
      <c r="Z744" s="24"/>
      <c r="AA744" s="39"/>
    </row>
    <row r="745" spans="1:27" x14ac:dyDescent="0.25">
      <c r="A745" s="31">
        <v>3515</v>
      </c>
      <c r="B745" s="32">
        <v>3515287191</v>
      </c>
      <c r="C745" s="33" t="s">
        <v>328</v>
      </c>
      <c r="D745" s="31">
        <v>287</v>
      </c>
      <c r="E745" s="33" t="s">
        <v>329</v>
      </c>
      <c r="F745" s="31">
        <v>191</v>
      </c>
      <c r="G745" s="33" t="s">
        <v>254</v>
      </c>
      <c r="H745" s="34">
        <v>23</v>
      </c>
      <c r="I745" s="35">
        <v>9393</v>
      </c>
      <c r="J745" s="35">
        <v>3301</v>
      </c>
      <c r="K745" s="35">
        <v>0</v>
      </c>
      <c r="L745" s="35">
        <v>893</v>
      </c>
      <c r="M745" s="35">
        <v>13587</v>
      </c>
      <c r="N745" s="24"/>
      <c r="O745" s="34">
        <v>0</v>
      </c>
      <c r="P745" s="34">
        <v>0</v>
      </c>
      <c r="Q745" s="36">
        <v>0.09</v>
      </c>
      <c r="R745" s="36">
        <v>2.3748364544868807E-2</v>
      </c>
      <c r="S745" s="37">
        <f t="shared" si="11"/>
        <v>0</v>
      </c>
      <c r="T745" s="24"/>
      <c r="U745" s="38">
        <v>291962</v>
      </c>
      <c r="V745" s="38">
        <v>0</v>
      </c>
      <c r="W745" s="38">
        <v>0</v>
      </c>
      <c r="X745" s="38">
        <v>20539</v>
      </c>
      <c r="Y745" s="38">
        <v>312501</v>
      </c>
      <c r="Z745" s="24"/>
      <c r="AA745" s="39"/>
    </row>
    <row r="746" spans="1:27" x14ac:dyDescent="0.25">
      <c r="A746" s="31">
        <v>3515</v>
      </c>
      <c r="B746" s="32">
        <v>3515287215</v>
      </c>
      <c r="C746" s="33" t="s">
        <v>328</v>
      </c>
      <c r="D746" s="31">
        <v>287</v>
      </c>
      <c r="E746" s="33" t="s">
        <v>329</v>
      </c>
      <c r="F746" s="31">
        <v>215</v>
      </c>
      <c r="G746" s="33" t="s">
        <v>333</v>
      </c>
      <c r="H746" s="34">
        <v>9</v>
      </c>
      <c r="I746" s="35">
        <v>9998</v>
      </c>
      <c r="J746" s="35">
        <v>1914</v>
      </c>
      <c r="K746" s="35">
        <v>0</v>
      </c>
      <c r="L746" s="35">
        <v>893</v>
      </c>
      <c r="M746" s="35">
        <v>12805</v>
      </c>
      <c r="N746" s="24"/>
      <c r="O746" s="34">
        <v>0</v>
      </c>
      <c r="P746" s="34">
        <v>0</v>
      </c>
      <c r="Q746" s="36">
        <v>0.18</v>
      </c>
      <c r="R746" s="36">
        <v>1.4104662143475116E-2</v>
      </c>
      <c r="S746" s="37">
        <f t="shared" si="11"/>
        <v>0</v>
      </c>
      <c r="T746" s="24"/>
      <c r="U746" s="38">
        <v>107208</v>
      </c>
      <c r="V746" s="38">
        <v>0</v>
      </c>
      <c r="W746" s="38">
        <v>0</v>
      </c>
      <c r="X746" s="38">
        <v>8037</v>
      </c>
      <c r="Y746" s="38">
        <v>115245</v>
      </c>
      <c r="Z746" s="24"/>
      <c r="AA746" s="39"/>
    </row>
    <row r="747" spans="1:27" x14ac:dyDescent="0.25">
      <c r="A747" s="31">
        <v>3515</v>
      </c>
      <c r="B747" s="32">
        <v>3515287227</v>
      </c>
      <c r="C747" s="33" t="s">
        <v>328</v>
      </c>
      <c r="D747" s="31">
        <v>287</v>
      </c>
      <c r="E747" s="33" t="s">
        <v>329</v>
      </c>
      <c r="F747" s="31">
        <v>227</v>
      </c>
      <c r="G747" s="33" t="s">
        <v>255</v>
      </c>
      <c r="H747" s="34">
        <v>8</v>
      </c>
      <c r="I747" s="35">
        <v>10300</v>
      </c>
      <c r="J747" s="35">
        <v>2305</v>
      </c>
      <c r="K747" s="35">
        <v>0</v>
      </c>
      <c r="L747" s="35">
        <v>893</v>
      </c>
      <c r="M747" s="35">
        <v>13498</v>
      </c>
      <c r="N747" s="24"/>
      <c r="O747" s="34">
        <v>0</v>
      </c>
      <c r="P747" s="34">
        <v>0</v>
      </c>
      <c r="Q747" s="36">
        <v>0.18</v>
      </c>
      <c r="R747" s="36">
        <v>9.4350401494686133E-3</v>
      </c>
      <c r="S747" s="37">
        <f t="shared" si="11"/>
        <v>0</v>
      </c>
      <c r="T747" s="24"/>
      <c r="U747" s="38">
        <v>100840</v>
      </c>
      <c r="V747" s="38">
        <v>0</v>
      </c>
      <c r="W747" s="38">
        <v>0</v>
      </c>
      <c r="X747" s="38">
        <v>7144</v>
      </c>
      <c r="Y747" s="38">
        <v>107984</v>
      </c>
      <c r="Z747" s="24"/>
      <c r="AA747" s="39"/>
    </row>
    <row r="748" spans="1:27" x14ac:dyDescent="0.25">
      <c r="A748" s="31">
        <v>3515</v>
      </c>
      <c r="B748" s="32">
        <v>3515287277</v>
      </c>
      <c r="C748" s="33" t="s">
        <v>328</v>
      </c>
      <c r="D748" s="31">
        <v>287</v>
      </c>
      <c r="E748" s="33" t="s">
        <v>329</v>
      </c>
      <c r="F748" s="31">
        <v>277</v>
      </c>
      <c r="G748" s="33" t="s">
        <v>334</v>
      </c>
      <c r="H748" s="34">
        <v>78</v>
      </c>
      <c r="I748" s="35">
        <v>10770</v>
      </c>
      <c r="J748" s="35">
        <v>312</v>
      </c>
      <c r="K748" s="35">
        <v>0</v>
      </c>
      <c r="L748" s="35">
        <v>893</v>
      </c>
      <c r="M748" s="35">
        <v>11975</v>
      </c>
      <c r="N748" s="24"/>
      <c r="O748" s="34">
        <v>0</v>
      </c>
      <c r="P748" s="34">
        <v>0</v>
      </c>
      <c r="Q748" s="36">
        <v>0.18</v>
      </c>
      <c r="R748" s="36">
        <v>2.9533409397343956E-2</v>
      </c>
      <c r="S748" s="37">
        <f t="shared" si="11"/>
        <v>0</v>
      </c>
      <c r="T748" s="24"/>
      <c r="U748" s="38">
        <v>864396</v>
      </c>
      <c r="V748" s="38">
        <v>0</v>
      </c>
      <c r="W748" s="38">
        <v>0</v>
      </c>
      <c r="X748" s="38">
        <v>69654</v>
      </c>
      <c r="Y748" s="38">
        <v>934050</v>
      </c>
      <c r="Z748" s="24"/>
      <c r="AA748" s="39"/>
    </row>
    <row r="749" spans="1:27" x14ac:dyDescent="0.25">
      <c r="A749" s="31">
        <v>3515</v>
      </c>
      <c r="B749" s="32">
        <v>3515287287</v>
      </c>
      <c r="C749" s="33" t="s">
        <v>328</v>
      </c>
      <c r="D749" s="31">
        <v>287</v>
      </c>
      <c r="E749" s="33" t="s">
        <v>329</v>
      </c>
      <c r="F749" s="31">
        <v>287</v>
      </c>
      <c r="G749" s="33" t="s">
        <v>329</v>
      </c>
      <c r="H749" s="34">
        <v>13</v>
      </c>
      <c r="I749" s="35">
        <v>9265</v>
      </c>
      <c r="J749" s="35">
        <v>3538</v>
      </c>
      <c r="K749" s="35">
        <v>0</v>
      </c>
      <c r="L749" s="35">
        <v>893</v>
      </c>
      <c r="M749" s="35">
        <v>13696</v>
      </c>
      <c r="N749" s="24"/>
      <c r="O749" s="34">
        <v>0</v>
      </c>
      <c r="P749" s="34">
        <v>0</v>
      </c>
      <c r="Q749" s="36">
        <v>0.09</v>
      </c>
      <c r="R749" s="36">
        <v>1.3947988875102908E-2</v>
      </c>
      <c r="S749" s="37">
        <f t="shared" si="11"/>
        <v>0</v>
      </c>
      <c r="T749" s="24"/>
      <c r="U749" s="38">
        <v>166439</v>
      </c>
      <c r="V749" s="38">
        <v>0</v>
      </c>
      <c r="W749" s="38">
        <v>0</v>
      </c>
      <c r="X749" s="38">
        <v>11609</v>
      </c>
      <c r="Y749" s="38">
        <v>178048</v>
      </c>
      <c r="Z749" s="24"/>
      <c r="AA749" s="39"/>
    </row>
    <row r="750" spans="1:27" x14ac:dyDescent="0.25">
      <c r="A750" s="31">
        <v>3515</v>
      </c>
      <c r="B750" s="32">
        <v>3515287306</v>
      </c>
      <c r="C750" s="33" t="s">
        <v>328</v>
      </c>
      <c r="D750" s="31">
        <v>287</v>
      </c>
      <c r="E750" s="33" t="s">
        <v>329</v>
      </c>
      <c r="F750" s="31">
        <v>306</v>
      </c>
      <c r="G750" s="33" t="s">
        <v>335</v>
      </c>
      <c r="H750" s="34">
        <v>2</v>
      </c>
      <c r="I750" s="35">
        <v>8749</v>
      </c>
      <c r="J750" s="35">
        <v>2829</v>
      </c>
      <c r="K750" s="35">
        <v>0</v>
      </c>
      <c r="L750" s="35">
        <v>893</v>
      </c>
      <c r="M750" s="35">
        <v>12471</v>
      </c>
      <c r="N750" s="24"/>
      <c r="O750" s="34">
        <v>0</v>
      </c>
      <c r="P750" s="34">
        <v>0</v>
      </c>
      <c r="Q750" s="36">
        <v>0.09</v>
      </c>
      <c r="R750" s="36">
        <v>1.0720658461759416E-2</v>
      </c>
      <c r="S750" s="37">
        <f t="shared" si="11"/>
        <v>0</v>
      </c>
      <c r="T750" s="24"/>
      <c r="U750" s="38">
        <v>23156</v>
      </c>
      <c r="V750" s="38">
        <v>0</v>
      </c>
      <c r="W750" s="38">
        <v>0</v>
      </c>
      <c r="X750" s="38">
        <v>1786</v>
      </c>
      <c r="Y750" s="38">
        <v>24942</v>
      </c>
      <c r="Z750" s="24"/>
      <c r="AA750" s="39"/>
    </row>
    <row r="751" spans="1:27" x14ac:dyDescent="0.25">
      <c r="A751" s="31">
        <v>3515</v>
      </c>
      <c r="B751" s="32">
        <v>3515287316</v>
      </c>
      <c r="C751" s="33" t="s">
        <v>328</v>
      </c>
      <c r="D751" s="31">
        <v>287</v>
      </c>
      <c r="E751" s="33" t="s">
        <v>329</v>
      </c>
      <c r="F751" s="31">
        <v>316</v>
      </c>
      <c r="G751" s="33" t="s">
        <v>182</v>
      </c>
      <c r="H751" s="34">
        <v>9</v>
      </c>
      <c r="I751" s="35">
        <v>11306</v>
      </c>
      <c r="J751" s="35">
        <v>1548</v>
      </c>
      <c r="K751" s="35">
        <v>0</v>
      </c>
      <c r="L751" s="35">
        <v>893</v>
      </c>
      <c r="M751" s="35">
        <v>13747</v>
      </c>
      <c r="N751" s="24"/>
      <c r="O751" s="34">
        <v>0</v>
      </c>
      <c r="P751" s="34">
        <v>0</v>
      </c>
      <c r="Q751" s="36">
        <v>0.18</v>
      </c>
      <c r="R751" s="36">
        <v>7.7260854890719797E-3</v>
      </c>
      <c r="S751" s="37">
        <f t="shared" si="11"/>
        <v>0</v>
      </c>
      <c r="T751" s="24"/>
      <c r="U751" s="38">
        <v>115686</v>
      </c>
      <c r="V751" s="38">
        <v>0</v>
      </c>
      <c r="W751" s="38">
        <v>0</v>
      </c>
      <c r="X751" s="38">
        <v>8037</v>
      </c>
      <c r="Y751" s="38">
        <v>123723</v>
      </c>
      <c r="Z751" s="24"/>
      <c r="AA751" s="39"/>
    </row>
    <row r="752" spans="1:27" x14ac:dyDescent="0.25">
      <c r="A752" s="31">
        <v>3515</v>
      </c>
      <c r="B752" s="32">
        <v>3515287658</v>
      </c>
      <c r="C752" s="33" t="s">
        <v>328</v>
      </c>
      <c r="D752" s="31">
        <v>287</v>
      </c>
      <c r="E752" s="33" t="s">
        <v>329</v>
      </c>
      <c r="F752" s="31">
        <v>658</v>
      </c>
      <c r="G752" s="33" t="s">
        <v>183</v>
      </c>
      <c r="H752" s="34">
        <v>7</v>
      </c>
      <c r="I752" s="35">
        <v>9694</v>
      </c>
      <c r="J752" s="35">
        <v>1222</v>
      </c>
      <c r="K752" s="35">
        <v>0</v>
      </c>
      <c r="L752" s="35">
        <v>893</v>
      </c>
      <c r="M752" s="35">
        <v>11809</v>
      </c>
      <c r="N752" s="24"/>
      <c r="O752" s="34">
        <v>0</v>
      </c>
      <c r="P752" s="34">
        <v>0</v>
      </c>
      <c r="Q752" s="36">
        <v>0.09</v>
      </c>
      <c r="R752" s="36">
        <v>2.2172338791657362E-3</v>
      </c>
      <c r="S752" s="37">
        <f t="shared" si="11"/>
        <v>0</v>
      </c>
      <c r="T752" s="24"/>
      <c r="U752" s="38">
        <v>76412</v>
      </c>
      <c r="V752" s="38">
        <v>0</v>
      </c>
      <c r="W752" s="38">
        <v>0</v>
      </c>
      <c r="X752" s="38">
        <v>6251</v>
      </c>
      <c r="Y752" s="38">
        <v>82663</v>
      </c>
      <c r="Z752" s="24"/>
      <c r="AA752" s="39"/>
    </row>
    <row r="753" spans="1:27" x14ac:dyDescent="0.25">
      <c r="A753" s="31">
        <v>3515</v>
      </c>
      <c r="B753" s="32">
        <v>3515287767</v>
      </c>
      <c r="C753" s="33" t="s">
        <v>328</v>
      </c>
      <c r="D753" s="31">
        <v>287</v>
      </c>
      <c r="E753" s="33" t="s">
        <v>329</v>
      </c>
      <c r="F753" s="31">
        <v>767</v>
      </c>
      <c r="G753" s="33" t="s">
        <v>184</v>
      </c>
      <c r="H753" s="34">
        <v>42</v>
      </c>
      <c r="I753" s="35">
        <v>9333</v>
      </c>
      <c r="J753" s="35">
        <v>2138</v>
      </c>
      <c r="K753" s="35">
        <v>0</v>
      </c>
      <c r="L753" s="35">
        <v>893</v>
      </c>
      <c r="M753" s="35">
        <v>12364</v>
      </c>
      <c r="N753" s="24"/>
      <c r="O753" s="34">
        <v>0</v>
      </c>
      <c r="P753" s="34">
        <v>0</v>
      </c>
      <c r="Q753" s="36">
        <v>0.09</v>
      </c>
      <c r="R753" s="36">
        <v>2.5147160239996639E-2</v>
      </c>
      <c r="S753" s="37">
        <f t="shared" si="11"/>
        <v>0</v>
      </c>
      <c r="T753" s="24"/>
      <c r="U753" s="38">
        <v>481782</v>
      </c>
      <c r="V753" s="38">
        <v>0</v>
      </c>
      <c r="W753" s="38">
        <v>0</v>
      </c>
      <c r="X753" s="38">
        <v>37506</v>
      </c>
      <c r="Y753" s="38">
        <v>519288</v>
      </c>
      <c r="Z753" s="24"/>
      <c r="AA753" s="39"/>
    </row>
    <row r="754" spans="1:27" x14ac:dyDescent="0.25">
      <c r="A754" s="31">
        <v>3517</v>
      </c>
      <c r="B754" s="32">
        <v>3517239052</v>
      </c>
      <c r="C754" s="33" t="s">
        <v>337</v>
      </c>
      <c r="D754" s="31">
        <v>239</v>
      </c>
      <c r="E754" s="33" t="s">
        <v>267</v>
      </c>
      <c r="F754" s="31">
        <v>52</v>
      </c>
      <c r="G754" s="33" t="s">
        <v>268</v>
      </c>
      <c r="H754" s="34">
        <v>7</v>
      </c>
      <c r="I754" s="35">
        <v>10593.141142632563</v>
      </c>
      <c r="J754" s="35">
        <v>3227</v>
      </c>
      <c r="K754" s="35">
        <v>0</v>
      </c>
      <c r="L754" s="35">
        <v>893</v>
      </c>
      <c r="M754" s="35">
        <v>14713.141142632563</v>
      </c>
      <c r="N754" s="24"/>
      <c r="O754" s="34">
        <v>0</v>
      </c>
      <c r="P754" s="34">
        <v>0</v>
      </c>
      <c r="Q754" s="36">
        <v>0.09</v>
      </c>
      <c r="R754" s="36">
        <v>3.0723708248478417E-2</v>
      </c>
      <c r="S754" s="37">
        <f t="shared" si="11"/>
        <v>0</v>
      </c>
      <c r="T754" s="24"/>
      <c r="U754" s="38">
        <v>96740</v>
      </c>
      <c r="V754" s="38">
        <v>0</v>
      </c>
      <c r="W754" s="38">
        <v>0</v>
      </c>
      <c r="X754" s="38">
        <v>6251</v>
      </c>
      <c r="Y754" s="38">
        <v>102991</v>
      </c>
      <c r="Z754" s="24"/>
      <c r="AA754" s="39"/>
    </row>
    <row r="755" spans="1:27" x14ac:dyDescent="0.25">
      <c r="A755" s="31">
        <v>3517</v>
      </c>
      <c r="B755" s="32">
        <v>3517239239</v>
      </c>
      <c r="C755" s="33" t="s">
        <v>337</v>
      </c>
      <c r="D755" s="31">
        <v>239</v>
      </c>
      <c r="E755" s="33" t="s">
        <v>267</v>
      </c>
      <c r="F755" s="31">
        <v>239</v>
      </c>
      <c r="G755" s="33" t="s">
        <v>267</v>
      </c>
      <c r="H755" s="34">
        <v>82</v>
      </c>
      <c r="I755" s="35">
        <v>11092.613734787865</v>
      </c>
      <c r="J755" s="35">
        <v>3839</v>
      </c>
      <c r="K755" s="35">
        <v>0</v>
      </c>
      <c r="L755" s="35">
        <v>893</v>
      </c>
      <c r="M755" s="35">
        <v>15824.613734787865</v>
      </c>
      <c r="N755" s="24"/>
      <c r="O755" s="34">
        <v>0</v>
      </c>
      <c r="P755" s="34">
        <v>0</v>
      </c>
      <c r="Q755" s="36">
        <v>0.09</v>
      </c>
      <c r="R755" s="36">
        <v>6.3794216259848283E-2</v>
      </c>
      <c r="S755" s="37">
        <f t="shared" si="11"/>
        <v>0</v>
      </c>
      <c r="T755" s="24"/>
      <c r="U755" s="38">
        <v>1224424</v>
      </c>
      <c r="V755" s="38">
        <v>0</v>
      </c>
      <c r="W755" s="38">
        <v>0</v>
      </c>
      <c r="X755" s="38">
        <v>73226</v>
      </c>
      <c r="Y755" s="38">
        <v>1297650</v>
      </c>
      <c r="Z755" s="24"/>
      <c r="AA755" s="39"/>
    </row>
    <row r="756" spans="1:27" x14ac:dyDescent="0.25">
      <c r="A756" s="31">
        <v>3517</v>
      </c>
      <c r="B756" s="32">
        <v>3517239310</v>
      </c>
      <c r="C756" s="33" t="s">
        <v>337</v>
      </c>
      <c r="D756" s="31">
        <v>239</v>
      </c>
      <c r="E756" s="33" t="s">
        <v>267</v>
      </c>
      <c r="F756" s="31">
        <v>310</v>
      </c>
      <c r="G756" s="33" t="s">
        <v>277</v>
      </c>
      <c r="H756" s="34">
        <v>12</v>
      </c>
      <c r="I756" s="35">
        <v>11887.516627543038</v>
      </c>
      <c r="J756" s="35">
        <v>2549</v>
      </c>
      <c r="K756" s="35">
        <v>0</v>
      </c>
      <c r="L756" s="35">
        <v>893</v>
      </c>
      <c r="M756" s="35">
        <v>15329.516627543038</v>
      </c>
      <c r="N756" s="24"/>
      <c r="O756" s="34">
        <v>0</v>
      </c>
      <c r="P756" s="34">
        <v>0</v>
      </c>
      <c r="Q756" s="36">
        <v>0.18</v>
      </c>
      <c r="R756" s="36">
        <v>2.9496356275634187E-2</v>
      </c>
      <c r="S756" s="37">
        <f t="shared" si="11"/>
        <v>0</v>
      </c>
      <c r="T756" s="24"/>
      <c r="U756" s="38">
        <v>173244</v>
      </c>
      <c r="V756" s="38">
        <v>0</v>
      </c>
      <c r="W756" s="38">
        <v>0</v>
      </c>
      <c r="X756" s="38">
        <v>10716</v>
      </c>
      <c r="Y756" s="38">
        <v>183960</v>
      </c>
      <c r="Z756" s="24"/>
      <c r="AA756" s="39"/>
    </row>
    <row r="757" spans="1:27" x14ac:dyDescent="0.25">
      <c r="A757" s="31">
        <v>410</v>
      </c>
      <c r="B757" s="32">
        <v>410035217</v>
      </c>
      <c r="C757" s="33" t="s">
        <v>21</v>
      </c>
      <c r="D757" s="31">
        <v>35</v>
      </c>
      <c r="E757" s="33" t="s">
        <v>22</v>
      </c>
      <c r="F757" s="31">
        <v>217</v>
      </c>
      <c r="G757" s="33" t="s">
        <v>285</v>
      </c>
      <c r="H757" s="34">
        <v>1</v>
      </c>
      <c r="I757" s="35">
        <v>10267.409482983106</v>
      </c>
      <c r="J757" s="35">
        <v>4478</v>
      </c>
      <c r="K757" s="35">
        <v>0</v>
      </c>
      <c r="L757" s="35">
        <v>893</v>
      </c>
      <c r="M757" s="35">
        <v>15638.409482983106</v>
      </c>
      <c r="N757" s="24"/>
      <c r="O757" s="34">
        <v>0</v>
      </c>
      <c r="P757" s="34">
        <v>0</v>
      </c>
      <c r="Q757" s="36">
        <v>0.09</v>
      </c>
      <c r="R757" s="36">
        <v>7.6989257629259036E-4</v>
      </c>
      <c r="S757" s="37">
        <f t="shared" si="11"/>
        <v>0</v>
      </c>
      <c r="T757" s="24"/>
      <c r="U757" s="38">
        <v>14745</v>
      </c>
      <c r="V757" s="38">
        <v>0</v>
      </c>
      <c r="W757" s="38">
        <v>0</v>
      </c>
      <c r="X757" s="38">
        <v>893</v>
      </c>
      <c r="Y757" s="38">
        <v>15638</v>
      </c>
      <c r="Z757" s="24"/>
      <c r="AA757" s="39"/>
    </row>
    <row r="758" spans="1:27" x14ac:dyDescent="0.25">
      <c r="A758" s="31">
        <v>410</v>
      </c>
      <c r="B758" s="32">
        <v>410035274</v>
      </c>
      <c r="C758" s="33" t="s">
        <v>21</v>
      </c>
      <c r="D758" s="31">
        <v>35</v>
      </c>
      <c r="E758" s="33" t="s">
        <v>22</v>
      </c>
      <c r="F758" s="31">
        <v>274</v>
      </c>
      <c r="G758" s="33" t="s">
        <v>81</v>
      </c>
      <c r="H758" s="34">
        <v>1</v>
      </c>
      <c r="I758" s="35">
        <v>12431.499979196664</v>
      </c>
      <c r="J758" s="35">
        <v>6009</v>
      </c>
      <c r="K758" s="35">
        <v>0</v>
      </c>
      <c r="L758" s="35">
        <v>893</v>
      </c>
      <c r="M758" s="35">
        <v>19333.499979196662</v>
      </c>
      <c r="N758" s="24"/>
      <c r="O758" s="34">
        <v>0</v>
      </c>
      <c r="P758" s="34">
        <v>0</v>
      </c>
      <c r="Q758" s="36">
        <v>0.09</v>
      </c>
      <c r="R758" s="36">
        <v>8.1265572172450187E-2</v>
      </c>
      <c r="S758" s="37">
        <f t="shared" si="11"/>
        <v>0</v>
      </c>
      <c r="T758" s="24"/>
      <c r="U758" s="38">
        <v>18440</v>
      </c>
      <c r="V758" s="38">
        <v>0</v>
      </c>
      <c r="W758" s="38">
        <v>0</v>
      </c>
      <c r="X758" s="38">
        <v>893</v>
      </c>
      <c r="Y758" s="38">
        <v>19333</v>
      </c>
      <c r="Z758" s="24"/>
      <c r="AA758" s="39"/>
    </row>
    <row r="759" spans="1:27" x14ac:dyDescent="0.25">
      <c r="A759" s="31">
        <v>412</v>
      </c>
      <c r="B759" s="32">
        <v>412035016</v>
      </c>
      <c r="C759" s="33" t="s">
        <v>34</v>
      </c>
      <c r="D759" s="31">
        <v>35</v>
      </c>
      <c r="E759" s="33" t="s">
        <v>22</v>
      </c>
      <c r="F759" s="31">
        <v>16</v>
      </c>
      <c r="G759" s="33" t="s">
        <v>187</v>
      </c>
      <c r="H759" s="34">
        <v>2</v>
      </c>
      <c r="I759" s="35">
        <v>11541.236187608933</v>
      </c>
      <c r="J759" s="35">
        <v>487</v>
      </c>
      <c r="K759" s="35">
        <v>0</v>
      </c>
      <c r="L759" s="35">
        <v>893</v>
      </c>
      <c r="M759" s="35">
        <v>12921.236187608933</v>
      </c>
      <c r="N759" s="24"/>
      <c r="O759" s="34">
        <v>0</v>
      </c>
      <c r="P759" s="34">
        <v>0</v>
      </c>
      <c r="Q759" s="36">
        <v>0.09</v>
      </c>
      <c r="R759" s="36">
        <v>4.864173544554351E-2</v>
      </c>
      <c r="S759" s="37">
        <f t="shared" si="11"/>
        <v>0</v>
      </c>
      <c r="T759" s="24"/>
      <c r="U759" s="38">
        <v>24056</v>
      </c>
      <c r="V759" s="38">
        <v>0</v>
      </c>
      <c r="W759" s="38">
        <v>0</v>
      </c>
      <c r="X759" s="38">
        <v>1786</v>
      </c>
      <c r="Y759" s="38">
        <v>25842</v>
      </c>
      <c r="Z759" s="24"/>
      <c r="AA759" s="39"/>
    </row>
    <row r="760" spans="1:27" x14ac:dyDescent="0.25">
      <c r="A760" s="31">
        <v>414</v>
      </c>
      <c r="B760" s="32">
        <v>414603618</v>
      </c>
      <c r="C760" s="33" t="s">
        <v>63</v>
      </c>
      <c r="D760" s="31">
        <v>603</v>
      </c>
      <c r="E760" s="33" t="s">
        <v>64</v>
      </c>
      <c r="F760" s="31">
        <v>618</v>
      </c>
      <c r="G760" s="33" t="s">
        <v>363</v>
      </c>
      <c r="H760" s="34">
        <v>1</v>
      </c>
      <c r="I760" s="35">
        <v>11251.593893637228</v>
      </c>
      <c r="J760" s="35">
        <v>8943</v>
      </c>
      <c r="K760" s="35">
        <v>0</v>
      </c>
      <c r="L760" s="35">
        <v>893</v>
      </c>
      <c r="M760" s="35">
        <v>21087.593893637226</v>
      </c>
      <c r="N760" s="24"/>
      <c r="O760" s="34">
        <v>0</v>
      </c>
      <c r="P760" s="34">
        <v>0</v>
      </c>
      <c r="Q760" s="36">
        <v>0.09</v>
      </c>
      <c r="R760" s="36">
        <v>8.9543059925124358E-4</v>
      </c>
      <c r="S760" s="37">
        <f t="shared" si="11"/>
        <v>0</v>
      </c>
      <c r="T760" s="24"/>
      <c r="U760" s="38">
        <v>20195</v>
      </c>
      <c r="V760" s="38">
        <v>0</v>
      </c>
      <c r="W760" s="38">
        <v>0</v>
      </c>
      <c r="X760" s="38">
        <v>893</v>
      </c>
      <c r="Y760" s="38">
        <v>21088</v>
      </c>
      <c r="Z760" s="24"/>
      <c r="AA760" s="39"/>
    </row>
    <row r="761" spans="1:27" x14ac:dyDescent="0.25">
      <c r="A761" s="31">
        <v>420</v>
      </c>
      <c r="B761" s="32">
        <v>420049079</v>
      </c>
      <c r="C761" s="33" t="s">
        <v>98</v>
      </c>
      <c r="D761" s="31">
        <v>49</v>
      </c>
      <c r="E761" s="33" t="s">
        <v>96</v>
      </c>
      <c r="F761" s="31">
        <v>79</v>
      </c>
      <c r="G761" s="33" t="s">
        <v>109</v>
      </c>
      <c r="H761" s="34">
        <v>1</v>
      </c>
      <c r="I761" s="35">
        <v>10283.839856733524</v>
      </c>
      <c r="J761" s="35">
        <v>1041</v>
      </c>
      <c r="K761" s="35">
        <v>0</v>
      </c>
      <c r="L761" s="35">
        <v>893</v>
      </c>
      <c r="M761" s="35">
        <v>12217.839856733524</v>
      </c>
      <c r="N761" s="24"/>
      <c r="O761" s="34">
        <v>0</v>
      </c>
      <c r="P761" s="34">
        <v>0</v>
      </c>
      <c r="Q761" s="36">
        <v>0.09</v>
      </c>
      <c r="R761" s="36">
        <v>6.7349597851177154E-2</v>
      </c>
      <c r="S761" s="37">
        <f t="shared" si="11"/>
        <v>0</v>
      </c>
      <c r="T761" s="24"/>
      <c r="U761" s="38">
        <v>11325</v>
      </c>
      <c r="V761" s="38">
        <v>0</v>
      </c>
      <c r="W761" s="38">
        <v>0</v>
      </c>
      <c r="X761" s="38">
        <v>893</v>
      </c>
      <c r="Y761" s="38">
        <v>12218</v>
      </c>
      <c r="Z761" s="24"/>
      <c r="AA761" s="39"/>
    </row>
    <row r="762" spans="1:27" x14ac:dyDescent="0.25">
      <c r="A762" s="31">
        <v>420</v>
      </c>
      <c r="B762" s="32">
        <v>420049128</v>
      </c>
      <c r="C762" s="33" t="s">
        <v>98</v>
      </c>
      <c r="D762" s="31">
        <v>49</v>
      </c>
      <c r="E762" s="33" t="s">
        <v>96</v>
      </c>
      <c r="F762" s="31">
        <v>128</v>
      </c>
      <c r="G762" s="33" t="s">
        <v>110</v>
      </c>
      <c r="H762" s="34">
        <v>2</v>
      </c>
      <c r="I762" s="35">
        <v>11422.463723698449</v>
      </c>
      <c r="J762" s="35">
        <v>581</v>
      </c>
      <c r="K762" s="35">
        <v>0</v>
      </c>
      <c r="L762" s="35">
        <v>893</v>
      </c>
      <c r="M762" s="35">
        <v>12896.463723698449</v>
      </c>
      <c r="N762" s="24"/>
      <c r="O762" s="34">
        <v>0</v>
      </c>
      <c r="P762" s="34">
        <v>0</v>
      </c>
      <c r="Q762" s="36">
        <v>0.18</v>
      </c>
      <c r="R762" s="36">
        <v>3.5818450421119509E-2</v>
      </c>
      <c r="S762" s="37">
        <f t="shared" si="11"/>
        <v>0</v>
      </c>
      <c r="T762" s="24"/>
      <c r="U762" s="38">
        <v>24006</v>
      </c>
      <c r="V762" s="38">
        <v>0</v>
      </c>
      <c r="W762" s="38">
        <v>0</v>
      </c>
      <c r="X762" s="38">
        <v>1786</v>
      </c>
      <c r="Y762" s="38">
        <v>25792</v>
      </c>
      <c r="Z762" s="24"/>
      <c r="AA762" s="39"/>
    </row>
    <row r="763" spans="1:27" x14ac:dyDescent="0.25">
      <c r="A763" s="31">
        <v>420</v>
      </c>
      <c r="B763" s="32">
        <v>420049189</v>
      </c>
      <c r="C763" s="33" t="s">
        <v>98</v>
      </c>
      <c r="D763" s="31">
        <v>49</v>
      </c>
      <c r="E763" s="33" t="s">
        <v>96</v>
      </c>
      <c r="F763" s="31">
        <v>189</v>
      </c>
      <c r="G763" s="33" t="s">
        <v>38</v>
      </c>
      <c r="H763" s="34">
        <v>1</v>
      </c>
      <c r="I763" s="35">
        <v>10060.032476745973</v>
      </c>
      <c r="J763" s="35">
        <v>4031</v>
      </c>
      <c r="K763" s="35">
        <v>0</v>
      </c>
      <c r="L763" s="35">
        <v>893</v>
      </c>
      <c r="M763" s="35">
        <v>14984.032476745973</v>
      </c>
      <c r="N763" s="24"/>
      <c r="O763" s="34">
        <v>0</v>
      </c>
      <c r="P763" s="34">
        <v>0</v>
      </c>
      <c r="Q763" s="36">
        <v>0.09</v>
      </c>
      <c r="R763" s="36">
        <v>4.5538278876293067E-3</v>
      </c>
      <c r="S763" s="37">
        <f t="shared" si="11"/>
        <v>0</v>
      </c>
      <c r="T763" s="24"/>
      <c r="U763" s="38">
        <v>14091</v>
      </c>
      <c r="V763" s="38">
        <v>0</v>
      </c>
      <c r="W763" s="38">
        <v>0</v>
      </c>
      <c r="X763" s="38">
        <v>893</v>
      </c>
      <c r="Y763" s="38">
        <v>14984</v>
      </c>
      <c r="Z763" s="24"/>
      <c r="AA763" s="39"/>
    </row>
    <row r="764" spans="1:27" x14ac:dyDescent="0.25">
      <c r="A764" s="31">
        <v>420</v>
      </c>
      <c r="B764" s="32">
        <v>420049625</v>
      </c>
      <c r="C764" s="33" t="s">
        <v>98</v>
      </c>
      <c r="D764" s="31">
        <v>49</v>
      </c>
      <c r="E764" s="33" t="s">
        <v>96</v>
      </c>
      <c r="F764" s="31">
        <v>625</v>
      </c>
      <c r="G764" s="33" t="s">
        <v>49</v>
      </c>
      <c r="H764" s="34">
        <v>1</v>
      </c>
      <c r="I764" s="35">
        <v>10044.095684269245</v>
      </c>
      <c r="J764" s="35">
        <v>1896</v>
      </c>
      <c r="K764" s="35">
        <v>0</v>
      </c>
      <c r="L764" s="35">
        <v>893</v>
      </c>
      <c r="M764" s="35">
        <v>12833.095684269245</v>
      </c>
      <c r="N764" s="24"/>
      <c r="O764" s="34">
        <v>0</v>
      </c>
      <c r="P764" s="34">
        <v>0</v>
      </c>
      <c r="Q764" s="36">
        <v>0.09</v>
      </c>
      <c r="R764" s="36">
        <v>2.7912014372742976E-3</v>
      </c>
      <c r="S764" s="37">
        <f t="shared" si="11"/>
        <v>0</v>
      </c>
      <c r="T764" s="24"/>
      <c r="U764" s="38">
        <v>11940</v>
      </c>
      <c r="V764" s="38">
        <v>0</v>
      </c>
      <c r="W764" s="38">
        <v>0</v>
      </c>
      <c r="X764" s="38">
        <v>893</v>
      </c>
      <c r="Y764" s="38">
        <v>12833</v>
      </c>
      <c r="Z764" s="24"/>
      <c r="AA764" s="39"/>
    </row>
    <row r="765" spans="1:27" x14ac:dyDescent="0.25">
      <c r="A765" s="31">
        <v>428</v>
      </c>
      <c r="B765" s="32">
        <v>428035016</v>
      </c>
      <c r="C765" s="33" t="s">
        <v>111</v>
      </c>
      <c r="D765" s="31">
        <v>35</v>
      </c>
      <c r="E765" s="33" t="s">
        <v>22</v>
      </c>
      <c r="F765" s="31">
        <v>16</v>
      </c>
      <c r="G765" s="33" t="s">
        <v>187</v>
      </c>
      <c r="H765" s="34">
        <v>1</v>
      </c>
      <c r="I765" s="35">
        <v>11541.236187608933</v>
      </c>
      <c r="J765" s="35">
        <v>487</v>
      </c>
      <c r="K765" s="35">
        <v>0</v>
      </c>
      <c r="L765" s="35">
        <v>893</v>
      </c>
      <c r="M765" s="35">
        <v>12921.236187608933</v>
      </c>
      <c r="N765" s="24"/>
      <c r="O765" s="34">
        <v>0</v>
      </c>
      <c r="P765" s="34">
        <v>0</v>
      </c>
      <c r="Q765" s="36">
        <v>0.09</v>
      </c>
      <c r="R765" s="36">
        <v>4.864173544554351E-2</v>
      </c>
      <c r="S765" s="37">
        <f t="shared" si="11"/>
        <v>0</v>
      </c>
      <c r="T765" s="24"/>
      <c r="U765" s="38">
        <v>12028</v>
      </c>
      <c r="V765" s="38">
        <v>0</v>
      </c>
      <c r="W765" s="38">
        <v>0</v>
      </c>
      <c r="X765" s="38">
        <v>893</v>
      </c>
      <c r="Y765" s="38">
        <v>12921</v>
      </c>
      <c r="Z765" s="24"/>
      <c r="AA765" s="39"/>
    </row>
    <row r="766" spans="1:27" x14ac:dyDescent="0.25">
      <c r="A766" s="31">
        <v>428</v>
      </c>
      <c r="B766" s="32">
        <v>428035018</v>
      </c>
      <c r="C766" s="33" t="s">
        <v>111</v>
      </c>
      <c r="D766" s="31">
        <v>35</v>
      </c>
      <c r="E766" s="33" t="s">
        <v>22</v>
      </c>
      <c r="F766" s="31">
        <v>18</v>
      </c>
      <c r="G766" s="33" t="s">
        <v>188</v>
      </c>
      <c r="H766" s="34">
        <v>1</v>
      </c>
      <c r="I766" s="35">
        <v>11019.810606060606</v>
      </c>
      <c r="J766" s="35">
        <v>10475</v>
      </c>
      <c r="K766" s="35">
        <v>0</v>
      </c>
      <c r="L766" s="35">
        <v>893</v>
      </c>
      <c r="M766" s="35">
        <v>22387.810606060608</v>
      </c>
      <c r="N766" s="24"/>
      <c r="O766" s="34">
        <v>0</v>
      </c>
      <c r="P766" s="34">
        <v>0</v>
      </c>
      <c r="Q766" s="36">
        <v>0.09</v>
      </c>
      <c r="R766" s="36">
        <v>1.8122796001317144E-2</v>
      </c>
      <c r="S766" s="37">
        <f t="shared" si="11"/>
        <v>0</v>
      </c>
      <c r="T766" s="24"/>
      <c r="U766" s="38">
        <v>21495</v>
      </c>
      <c r="V766" s="38">
        <v>0</v>
      </c>
      <c r="W766" s="38">
        <v>0</v>
      </c>
      <c r="X766" s="38">
        <v>893</v>
      </c>
      <c r="Y766" s="38">
        <v>22388</v>
      </c>
      <c r="Z766" s="24"/>
      <c r="AA766" s="39"/>
    </row>
    <row r="767" spans="1:27" x14ac:dyDescent="0.25">
      <c r="A767" s="31">
        <v>428</v>
      </c>
      <c r="B767" s="32">
        <v>428035079</v>
      </c>
      <c r="C767" s="33" t="s">
        <v>111</v>
      </c>
      <c r="D767" s="31">
        <v>35</v>
      </c>
      <c r="E767" s="33" t="s">
        <v>22</v>
      </c>
      <c r="F767" s="31">
        <v>79</v>
      </c>
      <c r="G767" s="33" t="s">
        <v>109</v>
      </c>
      <c r="H767" s="34">
        <v>1</v>
      </c>
      <c r="I767" s="35">
        <v>10283.839856733524</v>
      </c>
      <c r="J767" s="35">
        <v>1041</v>
      </c>
      <c r="K767" s="35">
        <v>0</v>
      </c>
      <c r="L767" s="35">
        <v>893</v>
      </c>
      <c r="M767" s="35">
        <v>12217.839856733524</v>
      </c>
      <c r="N767" s="24"/>
      <c r="O767" s="34">
        <v>0</v>
      </c>
      <c r="P767" s="34">
        <v>0</v>
      </c>
      <c r="Q767" s="36">
        <v>0.09</v>
      </c>
      <c r="R767" s="36">
        <v>6.7349597851177154E-2</v>
      </c>
      <c r="S767" s="37">
        <f t="shared" si="11"/>
        <v>0</v>
      </c>
      <c r="T767" s="24"/>
      <c r="U767" s="38">
        <v>11325</v>
      </c>
      <c r="V767" s="38">
        <v>0</v>
      </c>
      <c r="W767" s="38">
        <v>0</v>
      </c>
      <c r="X767" s="38">
        <v>893</v>
      </c>
      <c r="Y767" s="38">
        <v>12218</v>
      </c>
      <c r="Z767" s="24"/>
      <c r="AA767" s="39"/>
    </row>
    <row r="768" spans="1:27" x14ac:dyDescent="0.25">
      <c r="A768" s="31">
        <v>428</v>
      </c>
      <c r="B768" s="32">
        <v>428035262</v>
      </c>
      <c r="C768" s="33" t="s">
        <v>111</v>
      </c>
      <c r="D768" s="31">
        <v>35</v>
      </c>
      <c r="E768" s="33" t="s">
        <v>22</v>
      </c>
      <c r="F768" s="31">
        <v>262</v>
      </c>
      <c r="G768" s="33" t="s">
        <v>31</v>
      </c>
      <c r="H768" s="34">
        <v>1</v>
      </c>
      <c r="I768" s="35">
        <v>10723.728364990688</v>
      </c>
      <c r="J768" s="35">
        <v>4944</v>
      </c>
      <c r="K768" s="35">
        <v>0</v>
      </c>
      <c r="L768" s="35">
        <v>893</v>
      </c>
      <c r="M768" s="35">
        <v>16560.728364990689</v>
      </c>
      <c r="N768" s="24"/>
      <c r="O768" s="34">
        <v>0</v>
      </c>
      <c r="P768" s="34">
        <v>0</v>
      </c>
      <c r="Q768" s="36">
        <v>0.09</v>
      </c>
      <c r="R768" s="36">
        <v>6.3255923294419744E-2</v>
      </c>
      <c r="S768" s="37">
        <f t="shared" si="11"/>
        <v>0</v>
      </c>
      <c r="T768" s="24"/>
      <c r="U768" s="38">
        <v>15668</v>
      </c>
      <c r="V768" s="38">
        <v>0</v>
      </c>
      <c r="W768" s="38">
        <v>0</v>
      </c>
      <c r="X768" s="38">
        <v>893</v>
      </c>
      <c r="Y768" s="38">
        <v>16561</v>
      </c>
      <c r="Z768" s="24"/>
      <c r="AA768" s="39"/>
    </row>
    <row r="769" spans="1:27" x14ac:dyDescent="0.25">
      <c r="A769" s="31">
        <v>428</v>
      </c>
      <c r="B769" s="32">
        <v>428035285</v>
      </c>
      <c r="C769" s="33" t="s">
        <v>111</v>
      </c>
      <c r="D769" s="31">
        <v>35</v>
      </c>
      <c r="E769" s="33" t="s">
        <v>22</v>
      </c>
      <c r="F769" s="31">
        <v>285</v>
      </c>
      <c r="G769" s="33" t="s">
        <v>44</v>
      </c>
      <c r="H769" s="34">
        <v>1</v>
      </c>
      <c r="I769" s="35">
        <v>11062.932154442653</v>
      </c>
      <c r="J769" s="35">
        <v>3388</v>
      </c>
      <c r="K769" s="35">
        <v>0</v>
      </c>
      <c r="L769" s="35">
        <v>893</v>
      </c>
      <c r="M769" s="35">
        <v>15343.932154442653</v>
      </c>
      <c r="N769" s="24"/>
      <c r="O769" s="34">
        <v>0</v>
      </c>
      <c r="P769" s="34">
        <v>0</v>
      </c>
      <c r="Q769" s="36">
        <v>0.09</v>
      </c>
      <c r="R769" s="36">
        <v>4.0935904686526546E-2</v>
      </c>
      <c r="S769" s="37">
        <f t="shared" si="11"/>
        <v>0</v>
      </c>
      <c r="T769" s="24"/>
      <c r="U769" s="38">
        <v>14451</v>
      </c>
      <c r="V769" s="38">
        <v>0</v>
      </c>
      <c r="W769" s="38">
        <v>0</v>
      </c>
      <c r="X769" s="38">
        <v>893</v>
      </c>
      <c r="Y769" s="38">
        <v>15344</v>
      </c>
      <c r="Z769" s="24"/>
      <c r="AA769" s="39"/>
    </row>
    <row r="770" spans="1:27" x14ac:dyDescent="0.25">
      <c r="A770" s="31">
        <v>428</v>
      </c>
      <c r="B770" s="32">
        <v>428035307</v>
      </c>
      <c r="C770" s="33" t="s">
        <v>111</v>
      </c>
      <c r="D770" s="31">
        <v>35</v>
      </c>
      <c r="E770" s="33" t="s">
        <v>22</v>
      </c>
      <c r="F770" s="31">
        <v>307</v>
      </c>
      <c r="G770" s="33" t="s">
        <v>76</v>
      </c>
      <c r="H770" s="34">
        <v>1</v>
      </c>
      <c r="I770" s="35">
        <v>10235.160143775456</v>
      </c>
      <c r="J770" s="35">
        <v>3921</v>
      </c>
      <c r="K770" s="35">
        <v>0</v>
      </c>
      <c r="L770" s="35">
        <v>893</v>
      </c>
      <c r="M770" s="35">
        <v>15049.160143775456</v>
      </c>
      <c r="N770" s="24"/>
      <c r="O770" s="34">
        <v>0</v>
      </c>
      <c r="P770" s="34">
        <v>0</v>
      </c>
      <c r="Q770" s="36">
        <v>0.09</v>
      </c>
      <c r="R770" s="36">
        <v>1.0355085778056217E-2</v>
      </c>
      <c r="S770" s="37">
        <f t="shared" si="11"/>
        <v>0</v>
      </c>
      <c r="T770" s="24"/>
      <c r="U770" s="38">
        <v>14156</v>
      </c>
      <c r="V770" s="38">
        <v>0</v>
      </c>
      <c r="W770" s="38">
        <v>0</v>
      </c>
      <c r="X770" s="38">
        <v>893</v>
      </c>
      <c r="Y770" s="38">
        <v>15049</v>
      </c>
      <c r="Z770" s="24"/>
      <c r="AA770" s="39"/>
    </row>
    <row r="771" spans="1:27" x14ac:dyDescent="0.25">
      <c r="A771" s="31">
        <v>430</v>
      </c>
      <c r="B771" s="32">
        <v>430170028</v>
      </c>
      <c r="C771" s="33" t="s">
        <v>119</v>
      </c>
      <c r="D771" s="31">
        <v>170</v>
      </c>
      <c r="E771" s="33" t="s">
        <v>87</v>
      </c>
      <c r="F771" s="31">
        <v>28</v>
      </c>
      <c r="G771" s="33" t="s">
        <v>364</v>
      </c>
      <c r="H771" s="34">
        <v>1</v>
      </c>
      <c r="I771" s="35">
        <v>10301.21041207547</v>
      </c>
      <c r="J771" s="35">
        <v>11177</v>
      </c>
      <c r="K771" s="35">
        <v>0</v>
      </c>
      <c r="L771" s="35">
        <v>893</v>
      </c>
      <c r="M771" s="35">
        <v>22371.21041207547</v>
      </c>
      <c r="N771" s="24"/>
      <c r="O771" s="34">
        <v>0</v>
      </c>
      <c r="P771" s="34">
        <v>0</v>
      </c>
      <c r="Q771" s="36">
        <v>0.09</v>
      </c>
      <c r="R771" s="36">
        <v>6.1817120562093139E-3</v>
      </c>
      <c r="S771" s="37">
        <f t="shared" si="11"/>
        <v>0</v>
      </c>
      <c r="T771" s="24"/>
      <c r="U771" s="38">
        <v>21478</v>
      </c>
      <c r="V771" s="38">
        <v>0</v>
      </c>
      <c r="W771" s="38">
        <v>0</v>
      </c>
      <c r="X771" s="38">
        <v>893</v>
      </c>
      <c r="Y771" s="38">
        <v>22371</v>
      </c>
      <c r="Z771" s="24"/>
      <c r="AA771" s="39"/>
    </row>
    <row r="772" spans="1:27" x14ac:dyDescent="0.25">
      <c r="A772" s="31">
        <v>437</v>
      </c>
      <c r="B772" s="32">
        <v>437035044</v>
      </c>
      <c r="C772" s="33" t="s">
        <v>164</v>
      </c>
      <c r="D772" s="31">
        <v>35</v>
      </c>
      <c r="E772" s="33" t="s">
        <v>22</v>
      </c>
      <c r="F772" s="31">
        <v>44</v>
      </c>
      <c r="G772" s="33" t="s">
        <v>35</v>
      </c>
      <c r="H772" s="34">
        <v>1</v>
      </c>
      <c r="I772" s="35">
        <v>12181.270965896345</v>
      </c>
      <c r="J772" s="35">
        <v>284</v>
      </c>
      <c r="K772" s="35">
        <v>0</v>
      </c>
      <c r="L772" s="35">
        <v>893</v>
      </c>
      <c r="M772" s="35">
        <v>13358.270965896345</v>
      </c>
      <c r="N772" s="24"/>
      <c r="O772" s="34">
        <v>0</v>
      </c>
      <c r="P772" s="34">
        <v>0</v>
      </c>
      <c r="Q772" s="36">
        <v>0.09</v>
      </c>
      <c r="R772" s="36">
        <v>5.5522851392677805E-2</v>
      </c>
      <c r="S772" s="37">
        <f t="shared" si="11"/>
        <v>0</v>
      </c>
      <c r="T772" s="24"/>
      <c r="U772" s="38">
        <v>12465</v>
      </c>
      <c r="V772" s="38">
        <v>0</v>
      </c>
      <c r="W772" s="38">
        <v>0</v>
      </c>
      <c r="X772" s="38">
        <v>893</v>
      </c>
      <c r="Y772" s="38">
        <v>13358</v>
      </c>
      <c r="Z772" s="24"/>
      <c r="AA772" s="39"/>
    </row>
    <row r="773" spans="1:27" x14ac:dyDescent="0.25">
      <c r="A773" s="31">
        <v>437</v>
      </c>
      <c r="B773" s="32">
        <v>437035093</v>
      </c>
      <c r="C773" s="33" t="s">
        <v>164</v>
      </c>
      <c r="D773" s="31">
        <v>35</v>
      </c>
      <c r="E773" s="33" t="s">
        <v>22</v>
      </c>
      <c r="F773" s="31">
        <v>93</v>
      </c>
      <c r="G773" s="33" t="s">
        <v>25</v>
      </c>
      <c r="H773" s="34">
        <v>1</v>
      </c>
      <c r="I773" s="35">
        <v>12351.552978393065</v>
      </c>
      <c r="J773" s="35">
        <v>351</v>
      </c>
      <c r="K773" s="35">
        <v>0</v>
      </c>
      <c r="L773" s="35">
        <v>893</v>
      </c>
      <c r="M773" s="35">
        <v>13595.552978393065</v>
      </c>
      <c r="N773" s="24"/>
      <c r="O773" s="34">
        <v>0</v>
      </c>
      <c r="P773" s="34">
        <v>0</v>
      </c>
      <c r="Q773" s="36">
        <v>0.09</v>
      </c>
      <c r="R773" s="36">
        <v>9.4782905982044599E-2</v>
      </c>
      <c r="S773" s="37">
        <f t="shared" si="11"/>
        <v>-641.01489673066487</v>
      </c>
      <c r="T773" s="24"/>
      <c r="U773" s="38">
        <v>12703</v>
      </c>
      <c r="V773" s="38">
        <v>0</v>
      </c>
      <c r="W773" s="38">
        <v>-641.01489673066487</v>
      </c>
      <c r="X773" s="38">
        <v>893</v>
      </c>
      <c r="Y773" s="38">
        <v>12954.985103269335</v>
      </c>
      <c r="Z773" s="24"/>
      <c r="AA773" s="39"/>
    </row>
    <row r="774" spans="1:27" x14ac:dyDescent="0.25">
      <c r="A774" s="31">
        <v>438</v>
      </c>
      <c r="B774" s="32">
        <v>438035018</v>
      </c>
      <c r="C774" s="33" t="s">
        <v>165</v>
      </c>
      <c r="D774" s="31">
        <v>35</v>
      </c>
      <c r="E774" s="33" t="s">
        <v>22</v>
      </c>
      <c r="F774" s="31">
        <v>18</v>
      </c>
      <c r="G774" s="33" t="s">
        <v>188</v>
      </c>
      <c r="H774" s="34">
        <v>1</v>
      </c>
      <c r="I774" s="35">
        <v>11019.810606060606</v>
      </c>
      <c r="J774" s="35">
        <v>10475</v>
      </c>
      <c r="K774" s="35">
        <v>0</v>
      </c>
      <c r="L774" s="35">
        <v>893</v>
      </c>
      <c r="M774" s="35">
        <v>22387.810606060608</v>
      </c>
      <c r="N774" s="24"/>
      <c r="O774" s="34">
        <v>0</v>
      </c>
      <c r="P774" s="34">
        <v>0</v>
      </c>
      <c r="Q774" s="36">
        <v>0.09</v>
      </c>
      <c r="R774" s="36">
        <v>1.8122796001317144E-2</v>
      </c>
      <c r="S774" s="37">
        <f t="shared" si="11"/>
        <v>0</v>
      </c>
      <c r="T774" s="24"/>
      <c r="U774" s="38">
        <v>21495</v>
      </c>
      <c r="V774" s="38">
        <v>0</v>
      </c>
      <c r="W774" s="38">
        <v>0</v>
      </c>
      <c r="X774" s="38">
        <v>893</v>
      </c>
      <c r="Y774" s="38">
        <v>22388</v>
      </c>
      <c r="Z774" s="24"/>
      <c r="AA774" s="39"/>
    </row>
    <row r="775" spans="1:27" x14ac:dyDescent="0.25">
      <c r="A775" s="31">
        <v>440</v>
      </c>
      <c r="B775" s="32">
        <v>440149160</v>
      </c>
      <c r="C775" s="33" t="s">
        <v>167</v>
      </c>
      <c r="D775" s="31">
        <v>149</v>
      </c>
      <c r="E775" s="33" t="s">
        <v>103</v>
      </c>
      <c r="F775" s="31">
        <v>160</v>
      </c>
      <c r="G775" s="33" t="s">
        <v>104</v>
      </c>
      <c r="H775" s="34">
        <v>1</v>
      </c>
      <c r="I775" s="35">
        <v>12183.915190929312</v>
      </c>
      <c r="J775" s="35">
        <v>384</v>
      </c>
      <c r="K775" s="35">
        <v>0</v>
      </c>
      <c r="L775" s="35">
        <v>893</v>
      </c>
      <c r="M775" s="35">
        <v>13460.915190929312</v>
      </c>
      <c r="N775" s="24"/>
      <c r="O775" s="34">
        <v>0</v>
      </c>
      <c r="P775" s="34">
        <v>0</v>
      </c>
      <c r="Q775" s="36">
        <v>0.18</v>
      </c>
      <c r="R775" s="36">
        <v>0.10880054359760256</v>
      </c>
      <c r="S775" s="37">
        <f t="shared" si="11"/>
        <v>0</v>
      </c>
      <c r="T775" s="24"/>
      <c r="U775" s="38">
        <v>12568</v>
      </c>
      <c r="V775" s="38">
        <v>0</v>
      </c>
      <c r="W775" s="38">
        <v>0</v>
      </c>
      <c r="X775" s="38">
        <v>893</v>
      </c>
      <c r="Y775" s="38">
        <v>13461</v>
      </c>
      <c r="Z775" s="24"/>
      <c r="AA775" s="39"/>
    </row>
    <row r="776" spans="1:27" x14ac:dyDescent="0.25">
      <c r="A776" s="31">
        <v>441</v>
      </c>
      <c r="B776" s="32">
        <v>441281005</v>
      </c>
      <c r="C776" s="33" t="s">
        <v>168</v>
      </c>
      <c r="D776" s="31">
        <v>281</v>
      </c>
      <c r="E776" s="33" t="s">
        <v>169</v>
      </c>
      <c r="F776" s="31">
        <v>5</v>
      </c>
      <c r="G776" s="33" t="s">
        <v>219</v>
      </c>
      <c r="H776" s="34">
        <v>2</v>
      </c>
      <c r="I776" s="35">
        <v>10935.392252849193</v>
      </c>
      <c r="J776" s="35">
        <v>4401</v>
      </c>
      <c r="K776" s="35">
        <v>0</v>
      </c>
      <c r="L776" s="35">
        <v>893</v>
      </c>
      <c r="M776" s="35">
        <v>16229.392252849193</v>
      </c>
      <c r="N776" s="24"/>
      <c r="O776" s="34">
        <v>0</v>
      </c>
      <c r="P776" s="34">
        <v>0</v>
      </c>
      <c r="Q776" s="36">
        <v>0.09</v>
      </c>
      <c r="R776" s="36">
        <v>1.2249302519059126E-2</v>
      </c>
      <c r="S776" s="37">
        <f t="shared" si="11"/>
        <v>0</v>
      </c>
      <c r="T776" s="24"/>
      <c r="U776" s="38">
        <v>30672</v>
      </c>
      <c r="V776" s="38">
        <v>0</v>
      </c>
      <c r="W776" s="38">
        <v>0</v>
      </c>
      <c r="X776" s="38">
        <v>1786</v>
      </c>
      <c r="Y776" s="38">
        <v>32458</v>
      </c>
      <c r="Z776" s="24"/>
      <c r="AA776" s="39"/>
    </row>
    <row r="777" spans="1:27" x14ac:dyDescent="0.25">
      <c r="A777" s="31">
        <v>441</v>
      </c>
      <c r="B777" s="32">
        <v>441281137</v>
      </c>
      <c r="C777" s="33" t="s">
        <v>168</v>
      </c>
      <c r="D777" s="31">
        <v>281</v>
      </c>
      <c r="E777" s="33" t="s">
        <v>169</v>
      </c>
      <c r="F777" s="31">
        <v>137</v>
      </c>
      <c r="G777" s="33" t="s">
        <v>210</v>
      </c>
      <c r="H777" s="34">
        <v>1</v>
      </c>
      <c r="I777" s="35">
        <v>12916.620644549765</v>
      </c>
      <c r="J777" s="35">
        <v>238</v>
      </c>
      <c r="K777" s="35">
        <v>0</v>
      </c>
      <c r="L777" s="35">
        <v>893</v>
      </c>
      <c r="M777" s="35">
        <v>14047.620644549765</v>
      </c>
      <c r="N777" s="24"/>
      <c r="O777" s="34">
        <v>0</v>
      </c>
      <c r="P777" s="34">
        <v>0</v>
      </c>
      <c r="Q777" s="36">
        <v>0.18</v>
      </c>
      <c r="R777" s="36">
        <v>0.13350469953396557</v>
      </c>
      <c r="S777" s="37">
        <f t="shared" si="11"/>
        <v>0</v>
      </c>
      <c r="T777" s="24"/>
      <c r="U777" s="38">
        <v>13155</v>
      </c>
      <c r="V777" s="38">
        <v>0</v>
      </c>
      <c r="W777" s="38">
        <v>0</v>
      </c>
      <c r="X777" s="38">
        <v>893</v>
      </c>
      <c r="Y777" s="38">
        <v>14048</v>
      </c>
      <c r="Z777" s="24"/>
      <c r="AA777" s="39"/>
    </row>
    <row r="778" spans="1:27" x14ac:dyDescent="0.25">
      <c r="A778" s="31">
        <v>441</v>
      </c>
      <c r="B778" s="32">
        <v>441281332</v>
      </c>
      <c r="C778" s="33" t="s">
        <v>168</v>
      </c>
      <c r="D778" s="31">
        <v>281</v>
      </c>
      <c r="E778" s="33" t="s">
        <v>169</v>
      </c>
      <c r="F778" s="31">
        <v>332</v>
      </c>
      <c r="G778" s="33" t="s">
        <v>221</v>
      </c>
      <c r="H778" s="34">
        <v>1</v>
      </c>
      <c r="I778" s="35">
        <v>11731.685540672186</v>
      </c>
      <c r="J778" s="35">
        <v>1073</v>
      </c>
      <c r="K778" s="35">
        <v>0</v>
      </c>
      <c r="L778" s="35">
        <v>893</v>
      </c>
      <c r="M778" s="35">
        <v>13697.685540672186</v>
      </c>
      <c r="N778" s="24"/>
      <c r="O778" s="34">
        <v>0</v>
      </c>
      <c r="P778" s="34">
        <v>0</v>
      </c>
      <c r="Q778" s="36">
        <v>0.09</v>
      </c>
      <c r="R778" s="36">
        <v>2.0233203533025001E-2</v>
      </c>
      <c r="S778" s="37">
        <f t="shared" si="11"/>
        <v>0</v>
      </c>
      <c r="T778" s="24"/>
      <c r="U778" s="38">
        <v>12805</v>
      </c>
      <c r="V778" s="38">
        <v>0</v>
      </c>
      <c r="W778" s="38">
        <v>0</v>
      </c>
      <c r="X778" s="38">
        <v>893</v>
      </c>
      <c r="Y778" s="38">
        <v>13698</v>
      </c>
      <c r="Z778" s="24"/>
      <c r="AA778" s="39"/>
    </row>
    <row r="779" spans="1:27" x14ac:dyDescent="0.25">
      <c r="A779" s="31">
        <v>444</v>
      </c>
      <c r="B779" s="32">
        <v>444035220</v>
      </c>
      <c r="C779" s="33" t="s">
        <v>175</v>
      </c>
      <c r="D779" s="31">
        <v>35</v>
      </c>
      <c r="E779" s="33" t="s">
        <v>22</v>
      </c>
      <c r="F779" s="31">
        <v>220</v>
      </c>
      <c r="G779" s="33" t="s">
        <v>42</v>
      </c>
      <c r="H779" s="34">
        <v>1</v>
      </c>
      <c r="I779" s="35">
        <v>11055.977388854562</v>
      </c>
      <c r="J779" s="35">
        <v>4496</v>
      </c>
      <c r="K779" s="35">
        <v>0</v>
      </c>
      <c r="L779" s="35">
        <v>893</v>
      </c>
      <c r="M779" s="35">
        <v>16444.977388854561</v>
      </c>
      <c r="N779" s="24"/>
      <c r="O779" s="34">
        <v>0</v>
      </c>
      <c r="P779" s="34">
        <v>0</v>
      </c>
      <c r="Q779" s="36">
        <v>0.09</v>
      </c>
      <c r="R779" s="36">
        <v>1.629144528717839E-2</v>
      </c>
      <c r="S779" s="37">
        <f t="shared" ref="S779:S842" si="12">IFERROR(W779/(H779-O779),0)</f>
        <v>0</v>
      </c>
      <c r="T779" s="24"/>
      <c r="U779" s="38">
        <v>15552</v>
      </c>
      <c r="V779" s="38">
        <v>0</v>
      </c>
      <c r="W779" s="38">
        <v>0</v>
      </c>
      <c r="X779" s="38">
        <v>893</v>
      </c>
      <c r="Y779" s="38">
        <v>16445</v>
      </c>
      <c r="Z779" s="24"/>
      <c r="AA779" s="39"/>
    </row>
    <row r="780" spans="1:27" x14ac:dyDescent="0.25">
      <c r="A780" s="31">
        <v>445</v>
      </c>
      <c r="B780" s="32">
        <v>445348214</v>
      </c>
      <c r="C780" s="33" t="s">
        <v>176</v>
      </c>
      <c r="D780" s="31">
        <v>348</v>
      </c>
      <c r="E780" s="33" t="s">
        <v>132</v>
      </c>
      <c r="F780" s="31">
        <v>214</v>
      </c>
      <c r="G780" s="33" t="s">
        <v>203</v>
      </c>
      <c r="H780" s="34">
        <v>2</v>
      </c>
      <c r="I780" s="35">
        <v>10567.805426008968</v>
      </c>
      <c r="J780" s="35">
        <v>1943</v>
      </c>
      <c r="K780" s="35">
        <v>0</v>
      </c>
      <c r="L780" s="35">
        <v>893</v>
      </c>
      <c r="M780" s="35">
        <v>13403.805426008968</v>
      </c>
      <c r="N780" s="24"/>
      <c r="O780" s="34">
        <v>0</v>
      </c>
      <c r="P780" s="34">
        <v>0</v>
      </c>
      <c r="Q780" s="36">
        <v>0.09</v>
      </c>
      <c r="R780" s="36">
        <v>1.5904906687692496E-3</v>
      </c>
      <c r="S780" s="37">
        <f t="shared" si="12"/>
        <v>0</v>
      </c>
      <c r="T780" s="24"/>
      <c r="U780" s="38">
        <v>25022</v>
      </c>
      <c r="V780" s="38">
        <v>0</v>
      </c>
      <c r="W780" s="38">
        <v>0</v>
      </c>
      <c r="X780" s="38">
        <v>1786</v>
      </c>
      <c r="Y780" s="38">
        <v>26808</v>
      </c>
      <c r="Z780" s="24"/>
      <c r="AA780" s="39"/>
    </row>
    <row r="781" spans="1:27" x14ac:dyDescent="0.25">
      <c r="A781" s="31">
        <v>445</v>
      </c>
      <c r="B781" s="32">
        <v>445348753</v>
      </c>
      <c r="C781" s="33" t="s">
        <v>176</v>
      </c>
      <c r="D781" s="31">
        <v>348</v>
      </c>
      <c r="E781" s="33" t="s">
        <v>132</v>
      </c>
      <c r="F781" s="31">
        <v>753</v>
      </c>
      <c r="G781" s="33" t="s">
        <v>248</v>
      </c>
      <c r="H781" s="34">
        <v>2</v>
      </c>
      <c r="I781" s="35">
        <v>10575.178465250963</v>
      </c>
      <c r="J781" s="35">
        <v>4132</v>
      </c>
      <c r="K781" s="35">
        <v>0</v>
      </c>
      <c r="L781" s="35">
        <v>893</v>
      </c>
      <c r="M781" s="35">
        <v>15600.178465250963</v>
      </c>
      <c r="N781" s="24"/>
      <c r="O781" s="34">
        <v>0</v>
      </c>
      <c r="P781" s="34">
        <v>0</v>
      </c>
      <c r="Q781" s="36">
        <v>0.09</v>
      </c>
      <c r="R781" s="36">
        <v>1.1348664545163907E-2</v>
      </c>
      <c r="S781" s="37">
        <f t="shared" si="12"/>
        <v>0</v>
      </c>
      <c r="T781" s="24"/>
      <c r="U781" s="38">
        <v>29414</v>
      </c>
      <c r="V781" s="38">
        <v>0</v>
      </c>
      <c r="W781" s="38">
        <v>0</v>
      </c>
      <c r="X781" s="38">
        <v>1786</v>
      </c>
      <c r="Y781" s="38">
        <v>31200</v>
      </c>
      <c r="Z781" s="24"/>
      <c r="AA781" s="39"/>
    </row>
    <row r="782" spans="1:27" x14ac:dyDescent="0.25">
      <c r="A782" s="31">
        <v>447</v>
      </c>
      <c r="B782" s="32">
        <v>447101050</v>
      </c>
      <c r="C782" s="33" t="s">
        <v>201</v>
      </c>
      <c r="D782" s="31">
        <v>101</v>
      </c>
      <c r="E782" s="33" t="s">
        <v>84</v>
      </c>
      <c r="F782" s="31">
        <v>50</v>
      </c>
      <c r="G782" s="33" t="s">
        <v>112</v>
      </c>
      <c r="H782" s="34">
        <v>2</v>
      </c>
      <c r="I782" s="35">
        <v>10500.834830111478</v>
      </c>
      <c r="J782" s="35">
        <v>4947</v>
      </c>
      <c r="K782" s="35">
        <v>0</v>
      </c>
      <c r="L782" s="35">
        <v>893</v>
      </c>
      <c r="M782" s="35">
        <v>16340.834830111478</v>
      </c>
      <c r="N782" s="24"/>
      <c r="O782" s="34">
        <v>0</v>
      </c>
      <c r="P782" s="34">
        <v>0</v>
      </c>
      <c r="Q782" s="36">
        <v>0.09</v>
      </c>
      <c r="R782" s="36">
        <v>4.1965569977282591E-3</v>
      </c>
      <c r="S782" s="37">
        <f t="shared" si="12"/>
        <v>0</v>
      </c>
      <c r="T782" s="24"/>
      <c r="U782" s="38">
        <v>30896</v>
      </c>
      <c r="V782" s="38">
        <v>0</v>
      </c>
      <c r="W782" s="38">
        <v>0</v>
      </c>
      <c r="X782" s="38">
        <v>1786</v>
      </c>
      <c r="Y782" s="38">
        <v>32682</v>
      </c>
      <c r="Z782" s="24"/>
      <c r="AA782" s="39"/>
    </row>
    <row r="783" spans="1:27" x14ac:dyDescent="0.25">
      <c r="A783" s="31">
        <v>447</v>
      </c>
      <c r="B783" s="32">
        <v>447101136</v>
      </c>
      <c r="C783" s="33" t="s">
        <v>201</v>
      </c>
      <c r="D783" s="31">
        <v>101</v>
      </c>
      <c r="E783" s="33" t="s">
        <v>84</v>
      </c>
      <c r="F783" s="31">
        <v>136</v>
      </c>
      <c r="G783" s="33" t="s">
        <v>85</v>
      </c>
      <c r="H783" s="34">
        <v>1</v>
      </c>
      <c r="I783" s="35">
        <v>10090.983805126274</v>
      </c>
      <c r="J783" s="35">
        <v>3310</v>
      </c>
      <c r="K783" s="35">
        <v>0</v>
      </c>
      <c r="L783" s="35">
        <v>893</v>
      </c>
      <c r="M783" s="35">
        <v>14293.983805126274</v>
      </c>
      <c r="N783" s="24"/>
      <c r="O783" s="34">
        <v>0</v>
      </c>
      <c r="P783" s="34">
        <v>0</v>
      </c>
      <c r="Q783" s="36">
        <v>0.09</v>
      </c>
      <c r="R783" s="36">
        <v>4.5554146938088539E-3</v>
      </c>
      <c r="S783" s="37">
        <f t="shared" si="12"/>
        <v>0</v>
      </c>
      <c r="T783" s="24"/>
      <c r="U783" s="38">
        <v>13401</v>
      </c>
      <c r="V783" s="38">
        <v>0</v>
      </c>
      <c r="W783" s="38">
        <v>0</v>
      </c>
      <c r="X783" s="38">
        <v>893</v>
      </c>
      <c r="Y783" s="38">
        <v>14294</v>
      </c>
      <c r="Z783" s="24"/>
      <c r="AA783" s="39"/>
    </row>
    <row r="784" spans="1:27" x14ac:dyDescent="0.25">
      <c r="A784" s="31">
        <v>447</v>
      </c>
      <c r="B784" s="32">
        <v>447101220</v>
      </c>
      <c r="C784" s="33" t="s">
        <v>201</v>
      </c>
      <c r="D784" s="31">
        <v>101</v>
      </c>
      <c r="E784" s="33" t="s">
        <v>84</v>
      </c>
      <c r="F784" s="31">
        <v>220</v>
      </c>
      <c r="G784" s="33" t="s">
        <v>42</v>
      </c>
      <c r="H784" s="34">
        <v>2</v>
      </c>
      <c r="I784" s="35">
        <v>11055.977388854562</v>
      </c>
      <c r="J784" s="35">
        <v>4496</v>
      </c>
      <c r="K784" s="35">
        <v>0</v>
      </c>
      <c r="L784" s="35">
        <v>893</v>
      </c>
      <c r="M784" s="35">
        <v>16444.977388854561</v>
      </c>
      <c r="N784" s="24"/>
      <c r="O784" s="34">
        <v>0</v>
      </c>
      <c r="P784" s="34">
        <v>0</v>
      </c>
      <c r="Q784" s="36">
        <v>0.09</v>
      </c>
      <c r="R784" s="36">
        <v>1.629144528717839E-2</v>
      </c>
      <c r="S784" s="37">
        <f t="shared" si="12"/>
        <v>0</v>
      </c>
      <c r="T784" s="24"/>
      <c r="U784" s="38">
        <v>31104</v>
      </c>
      <c r="V784" s="38">
        <v>0</v>
      </c>
      <c r="W784" s="38">
        <v>0</v>
      </c>
      <c r="X784" s="38">
        <v>1786</v>
      </c>
      <c r="Y784" s="38">
        <v>32890</v>
      </c>
      <c r="Z784" s="24"/>
      <c r="AA784" s="39"/>
    </row>
    <row r="785" spans="1:27" x14ac:dyDescent="0.25">
      <c r="A785" s="31">
        <v>449</v>
      </c>
      <c r="B785" s="32">
        <v>449035044</v>
      </c>
      <c r="C785" s="33" t="s">
        <v>205</v>
      </c>
      <c r="D785" s="31">
        <v>35</v>
      </c>
      <c r="E785" s="33" t="s">
        <v>22</v>
      </c>
      <c r="F785" s="31">
        <v>44</v>
      </c>
      <c r="G785" s="33" t="s">
        <v>35</v>
      </c>
      <c r="H785" s="34">
        <v>1</v>
      </c>
      <c r="I785" s="35">
        <v>12181.270965896345</v>
      </c>
      <c r="J785" s="35">
        <v>284</v>
      </c>
      <c r="K785" s="35">
        <v>0</v>
      </c>
      <c r="L785" s="35">
        <v>893</v>
      </c>
      <c r="M785" s="35">
        <v>13358.270965896345</v>
      </c>
      <c r="N785" s="24"/>
      <c r="O785" s="34">
        <v>0</v>
      </c>
      <c r="P785" s="34">
        <v>0</v>
      </c>
      <c r="Q785" s="36">
        <v>0.09</v>
      </c>
      <c r="R785" s="36">
        <v>5.5522851392677805E-2</v>
      </c>
      <c r="S785" s="37">
        <f t="shared" si="12"/>
        <v>0</v>
      </c>
      <c r="T785" s="24"/>
      <c r="U785" s="38">
        <v>12465</v>
      </c>
      <c r="V785" s="38">
        <v>0</v>
      </c>
      <c r="W785" s="38">
        <v>0</v>
      </c>
      <c r="X785" s="38">
        <v>893</v>
      </c>
      <c r="Y785" s="38">
        <v>13358</v>
      </c>
      <c r="Z785" s="24"/>
      <c r="AA785" s="39"/>
    </row>
    <row r="786" spans="1:27" x14ac:dyDescent="0.25">
      <c r="A786" s="31">
        <v>449</v>
      </c>
      <c r="B786" s="32">
        <v>449035073</v>
      </c>
      <c r="C786" s="33" t="s">
        <v>205</v>
      </c>
      <c r="D786" s="31">
        <v>35</v>
      </c>
      <c r="E786" s="33" t="s">
        <v>22</v>
      </c>
      <c r="F786" s="31">
        <v>73</v>
      </c>
      <c r="G786" s="33" t="s">
        <v>37</v>
      </c>
      <c r="H786" s="34">
        <v>1</v>
      </c>
      <c r="I786" s="35">
        <v>10727.490272292296</v>
      </c>
      <c r="J786" s="35">
        <v>8347</v>
      </c>
      <c r="K786" s="35">
        <v>0</v>
      </c>
      <c r="L786" s="35">
        <v>893</v>
      </c>
      <c r="M786" s="35">
        <v>19967.490272292296</v>
      </c>
      <c r="N786" s="24"/>
      <c r="O786" s="34">
        <v>0</v>
      </c>
      <c r="P786" s="34">
        <v>0</v>
      </c>
      <c r="Q786" s="36">
        <v>0.09</v>
      </c>
      <c r="R786" s="36">
        <v>5.5269306272486482E-3</v>
      </c>
      <c r="S786" s="37">
        <f t="shared" si="12"/>
        <v>0</v>
      </c>
      <c r="T786" s="24"/>
      <c r="U786" s="38">
        <v>19074</v>
      </c>
      <c r="V786" s="38">
        <v>0</v>
      </c>
      <c r="W786" s="38">
        <v>0</v>
      </c>
      <c r="X786" s="38">
        <v>893</v>
      </c>
      <c r="Y786" s="38">
        <v>19967</v>
      </c>
      <c r="Z786" s="24"/>
      <c r="AA786" s="39"/>
    </row>
    <row r="787" spans="1:27" x14ac:dyDescent="0.25">
      <c r="A787" s="31">
        <v>449</v>
      </c>
      <c r="B787" s="32">
        <v>449035099</v>
      </c>
      <c r="C787" s="33" t="s">
        <v>205</v>
      </c>
      <c r="D787" s="31">
        <v>35</v>
      </c>
      <c r="E787" s="33" t="s">
        <v>22</v>
      </c>
      <c r="F787" s="31">
        <v>99</v>
      </c>
      <c r="G787" s="33" t="s">
        <v>186</v>
      </c>
      <c r="H787" s="34">
        <v>1</v>
      </c>
      <c r="I787" s="35">
        <v>10482.323749585843</v>
      </c>
      <c r="J787" s="35">
        <v>6044</v>
      </c>
      <c r="K787" s="35">
        <v>0</v>
      </c>
      <c r="L787" s="35">
        <v>893</v>
      </c>
      <c r="M787" s="35">
        <v>17419.323749585841</v>
      </c>
      <c r="N787" s="24"/>
      <c r="O787" s="34">
        <v>0</v>
      </c>
      <c r="P787" s="34">
        <v>0</v>
      </c>
      <c r="Q787" s="36">
        <v>0.09</v>
      </c>
      <c r="R787" s="36">
        <v>5.0707921908451734E-2</v>
      </c>
      <c r="S787" s="37">
        <f t="shared" si="12"/>
        <v>0</v>
      </c>
      <c r="T787" s="24"/>
      <c r="U787" s="38">
        <v>16526</v>
      </c>
      <c r="V787" s="38">
        <v>0</v>
      </c>
      <c r="W787" s="38">
        <v>0</v>
      </c>
      <c r="X787" s="38">
        <v>893</v>
      </c>
      <c r="Y787" s="38">
        <v>17419</v>
      </c>
      <c r="Z787" s="24"/>
      <c r="AA787" s="39"/>
    </row>
    <row r="788" spans="1:27" x14ac:dyDescent="0.25">
      <c r="A788" s="31">
        <v>453</v>
      </c>
      <c r="B788" s="32">
        <v>453137227</v>
      </c>
      <c r="C788" s="33" t="s">
        <v>218</v>
      </c>
      <c r="D788" s="31">
        <v>137</v>
      </c>
      <c r="E788" s="33" t="s">
        <v>210</v>
      </c>
      <c r="F788" s="31">
        <v>227</v>
      </c>
      <c r="G788" s="33" t="s">
        <v>255</v>
      </c>
      <c r="H788" s="34">
        <v>3</v>
      </c>
      <c r="I788" s="35">
        <v>11110.092617267166</v>
      </c>
      <c r="J788" s="35">
        <v>2486</v>
      </c>
      <c r="K788" s="35">
        <v>0</v>
      </c>
      <c r="L788" s="35">
        <v>893</v>
      </c>
      <c r="M788" s="35">
        <v>14489.092617267166</v>
      </c>
      <c r="N788" s="24"/>
      <c r="O788" s="34">
        <v>0</v>
      </c>
      <c r="P788" s="34">
        <v>0</v>
      </c>
      <c r="Q788" s="36">
        <v>0.18</v>
      </c>
      <c r="R788" s="36">
        <v>9.4350401494686133E-3</v>
      </c>
      <c r="S788" s="37">
        <f t="shared" si="12"/>
        <v>0</v>
      </c>
      <c r="T788" s="24"/>
      <c r="U788" s="38">
        <v>40788</v>
      </c>
      <c r="V788" s="38">
        <v>0</v>
      </c>
      <c r="W788" s="38">
        <v>0</v>
      </c>
      <c r="X788" s="38">
        <v>2679</v>
      </c>
      <c r="Y788" s="38">
        <v>43467</v>
      </c>
      <c r="Z788" s="24"/>
      <c r="AA788" s="39"/>
    </row>
    <row r="789" spans="1:27" x14ac:dyDescent="0.25">
      <c r="A789" s="31">
        <v>455</v>
      </c>
      <c r="B789" s="32">
        <v>455128149</v>
      </c>
      <c r="C789" s="33" t="s">
        <v>223</v>
      </c>
      <c r="D789" s="31">
        <v>128</v>
      </c>
      <c r="E789" s="33" t="s">
        <v>110</v>
      </c>
      <c r="F789" s="31">
        <v>149</v>
      </c>
      <c r="G789" s="33" t="s">
        <v>103</v>
      </c>
      <c r="H789" s="34">
        <v>2</v>
      </c>
      <c r="I789" s="35">
        <v>12667.589265499972</v>
      </c>
      <c r="J789" s="35">
        <v>16</v>
      </c>
      <c r="K789" s="35">
        <v>0</v>
      </c>
      <c r="L789" s="35">
        <v>893</v>
      </c>
      <c r="M789" s="35">
        <v>13576.589265499972</v>
      </c>
      <c r="N789" s="24"/>
      <c r="O789" s="34">
        <v>0</v>
      </c>
      <c r="P789" s="34">
        <v>0</v>
      </c>
      <c r="Q789" s="36">
        <v>0.16</v>
      </c>
      <c r="R789" s="36">
        <v>0.11951738551252943</v>
      </c>
      <c r="S789" s="37">
        <f t="shared" si="12"/>
        <v>0</v>
      </c>
      <c r="T789" s="24"/>
      <c r="U789" s="38">
        <v>25368</v>
      </c>
      <c r="V789" s="38">
        <v>0</v>
      </c>
      <c r="W789" s="38">
        <v>0</v>
      </c>
      <c r="X789" s="38">
        <v>1786</v>
      </c>
      <c r="Y789" s="38">
        <v>27154</v>
      </c>
      <c r="Z789" s="24"/>
      <c r="AA789" s="39"/>
    </row>
    <row r="790" spans="1:27" x14ac:dyDescent="0.25">
      <c r="A790" s="31">
        <v>455</v>
      </c>
      <c r="B790" s="32">
        <v>455128181</v>
      </c>
      <c r="C790" s="33" t="s">
        <v>223</v>
      </c>
      <c r="D790" s="31">
        <v>128</v>
      </c>
      <c r="E790" s="33" t="s">
        <v>110</v>
      </c>
      <c r="F790" s="31">
        <v>181</v>
      </c>
      <c r="G790" s="33" t="s">
        <v>105</v>
      </c>
      <c r="H790" s="34">
        <v>1</v>
      </c>
      <c r="I790" s="35">
        <v>11343.087951185493</v>
      </c>
      <c r="J790" s="35">
        <v>769</v>
      </c>
      <c r="K790" s="35">
        <v>0</v>
      </c>
      <c r="L790" s="35">
        <v>893</v>
      </c>
      <c r="M790" s="35">
        <v>13005.087951185493</v>
      </c>
      <c r="N790" s="24"/>
      <c r="O790" s="34">
        <v>0</v>
      </c>
      <c r="P790" s="34">
        <v>0</v>
      </c>
      <c r="Q790" s="36">
        <v>0.09</v>
      </c>
      <c r="R790" s="36">
        <v>9.7581275657804001E-3</v>
      </c>
      <c r="S790" s="37">
        <f t="shared" si="12"/>
        <v>0</v>
      </c>
      <c r="T790" s="24"/>
      <c r="U790" s="38">
        <v>12112</v>
      </c>
      <c r="V790" s="38">
        <v>0</v>
      </c>
      <c r="W790" s="38">
        <v>0</v>
      </c>
      <c r="X790" s="38">
        <v>893</v>
      </c>
      <c r="Y790" s="38">
        <v>13005</v>
      </c>
      <c r="Z790" s="24"/>
      <c r="AA790" s="39"/>
    </row>
    <row r="791" spans="1:27" x14ac:dyDescent="0.25">
      <c r="A791" s="31">
        <v>456</v>
      </c>
      <c r="B791" s="32">
        <v>456160181</v>
      </c>
      <c r="C791" s="33" t="s">
        <v>226</v>
      </c>
      <c r="D791" s="31">
        <v>160</v>
      </c>
      <c r="E791" s="33" t="s">
        <v>104</v>
      </c>
      <c r="F791" s="31">
        <v>181</v>
      </c>
      <c r="G791" s="33" t="s">
        <v>105</v>
      </c>
      <c r="H791" s="34">
        <v>1</v>
      </c>
      <c r="I791" s="35">
        <v>11343.087951185493</v>
      </c>
      <c r="J791" s="35">
        <v>769</v>
      </c>
      <c r="K791" s="35">
        <v>0</v>
      </c>
      <c r="L791" s="35">
        <v>893</v>
      </c>
      <c r="M791" s="35">
        <v>13005.087951185493</v>
      </c>
      <c r="N791" s="24"/>
      <c r="O791" s="34">
        <v>0</v>
      </c>
      <c r="P791" s="34">
        <v>0</v>
      </c>
      <c r="Q791" s="36">
        <v>0.09</v>
      </c>
      <c r="R791" s="36">
        <v>9.7581275657804001E-3</v>
      </c>
      <c r="S791" s="37">
        <f t="shared" si="12"/>
        <v>0</v>
      </c>
      <c r="T791" s="24"/>
      <c r="U791" s="38">
        <v>12112</v>
      </c>
      <c r="V791" s="38">
        <v>0</v>
      </c>
      <c r="W791" s="38">
        <v>0</v>
      </c>
      <c r="X791" s="38">
        <v>893</v>
      </c>
      <c r="Y791" s="38">
        <v>13005</v>
      </c>
      <c r="Z791" s="24"/>
      <c r="AA791" s="39"/>
    </row>
    <row r="792" spans="1:27" x14ac:dyDescent="0.25">
      <c r="A792" s="31">
        <v>456</v>
      </c>
      <c r="B792" s="32">
        <v>456160673</v>
      </c>
      <c r="C792" s="33" t="s">
        <v>226</v>
      </c>
      <c r="D792" s="31">
        <v>160</v>
      </c>
      <c r="E792" s="33" t="s">
        <v>104</v>
      </c>
      <c r="F792" s="31">
        <v>673</v>
      </c>
      <c r="G792" s="33" t="s">
        <v>159</v>
      </c>
      <c r="H792" s="34">
        <v>1</v>
      </c>
      <c r="I792" s="35">
        <v>9705.9018828980643</v>
      </c>
      <c r="J792" s="35">
        <v>4607</v>
      </c>
      <c r="K792" s="35">
        <v>0</v>
      </c>
      <c r="L792" s="35">
        <v>893</v>
      </c>
      <c r="M792" s="35">
        <v>15205.901882898064</v>
      </c>
      <c r="N792" s="24"/>
      <c r="O792" s="34">
        <v>0</v>
      </c>
      <c r="P792" s="34">
        <v>0</v>
      </c>
      <c r="Q792" s="36">
        <v>0.09</v>
      </c>
      <c r="R792" s="36">
        <v>2.1570994958928082E-2</v>
      </c>
      <c r="S792" s="37">
        <f t="shared" si="12"/>
        <v>0</v>
      </c>
      <c r="T792" s="24"/>
      <c r="U792" s="38">
        <v>14313</v>
      </c>
      <c r="V792" s="38">
        <v>0</v>
      </c>
      <c r="W792" s="38">
        <v>0</v>
      </c>
      <c r="X792" s="38">
        <v>893</v>
      </c>
      <c r="Y792" s="38">
        <v>15206</v>
      </c>
      <c r="Z792" s="24"/>
      <c r="AA792" s="39"/>
    </row>
    <row r="793" spans="1:27" x14ac:dyDescent="0.25">
      <c r="A793" s="31">
        <v>456</v>
      </c>
      <c r="B793" s="32">
        <v>456160745</v>
      </c>
      <c r="C793" s="33" t="s">
        <v>226</v>
      </c>
      <c r="D793" s="31">
        <v>160</v>
      </c>
      <c r="E793" s="33" t="s">
        <v>104</v>
      </c>
      <c r="F793" s="31">
        <v>745</v>
      </c>
      <c r="G793" s="33" t="s">
        <v>225</v>
      </c>
      <c r="H793" s="34">
        <v>2</v>
      </c>
      <c r="I793" s="35">
        <v>9839.3586852085973</v>
      </c>
      <c r="J793" s="35">
        <v>4474</v>
      </c>
      <c r="K793" s="35">
        <v>0</v>
      </c>
      <c r="L793" s="35">
        <v>893</v>
      </c>
      <c r="M793" s="35">
        <v>15206.358685208597</v>
      </c>
      <c r="N793" s="24"/>
      <c r="O793" s="34">
        <v>0</v>
      </c>
      <c r="P793" s="34">
        <v>0</v>
      </c>
      <c r="Q793" s="36">
        <v>0.09</v>
      </c>
      <c r="R793" s="36">
        <v>9.090040292443374E-3</v>
      </c>
      <c r="S793" s="37">
        <f t="shared" si="12"/>
        <v>0</v>
      </c>
      <c r="T793" s="24"/>
      <c r="U793" s="38">
        <v>28626</v>
      </c>
      <c r="V793" s="38">
        <v>0</v>
      </c>
      <c r="W793" s="38">
        <v>0</v>
      </c>
      <c r="X793" s="38">
        <v>1786</v>
      </c>
      <c r="Y793" s="38">
        <v>30412</v>
      </c>
      <c r="Z793" s="24"/>
      <c r="AA793" s="39"/>
    </row>
    <row r="794" spans="1:27" x14ac:dyDescent="0.25">
      <c r="A794" s="31">
        <v>463</v>
      </c>
      <c r="B794" s="32">
        <v>463035057</v>
      </c>
      <c r="C794" s="33" t="s">
        <v>229</v>
      </c>
      <c r="D794" s="31">
        <v>35</v>
      </c>
      <c r="E794" s="33" t="s">
        <v>22</v>
      </c>
      <c r="F794" s="31">
        <v>57</v>
      </c>
      <c r="G794" s="33" t="s">
        <v>23</v>
      </c>
      <c r="H794" s="34">
        <v>1</v>
      </c>
      <c r="I794" s="35">
        <v>12986.039767829707</v>
      </c>
      <c r="J794" s="35">
        <v>659</v>
      </c>
      <c r="K794" s="35">
        <v>0</v>
      </c>
      <c r="L794" s="35">
        <v>893</v>
      </c>
      <c r="M794" s="35">
        <v>14538.039767829707</v>
      </c>
      <c r="N794" s="24"/>
      <c r="O794" s="34">
        <v>0</v>
      </c>
      <c r="P794" s="34">
        <v>0</v>
      </c>
      <c r="Q794" s="36">
        <v>0.18</v>
      </c>
      <c r="R794" s="36">
        <v>0.14219879555979525</v>
      </c>
      <c r="S794" s="37">
        <f t="shared" si="12"/>
        <v>0</v>
      </c>
      <c r="T794" s="24"/>
      <c r="U794" s="38">
        <v>13645</v>
      </c>
      <c r="V794" s="38">
        <v>0</v>
      </c>
      <c r="W794" s="38">
        <v>0</v>
      </c>
      <c r="X794" s="38">
        <v>893</v>
      </c>
      <c r="Y794" s="38">
        <v>14538</v>
      </c>
      <c r="Z794" s="24"/>
      <c r="AA794" s="39"/>
    </row>
    <row r="795" spans="1:27" x14ac:dyDescent="0.25">
      <c r="A795" s="31">
        <v>463</v>
      </c>
      <c r="B795" s="32">
        <v>463035244</v>
      </c>
      <c r="C795" s="33" t="s">
        <v>229</v>
      </c>
      <c r="D795" s="31">
        <v>35</v>
      </c>
      <c r="E795" s="33" t="s">
        <v>22</v>
      </c>
      <c r="F795" s="31">
        <v>244</v>
      </c>
      <c r="G795" s="33" t="s">
        <v>43</v>
      </c>
      <c r="H795" s="34">
        <v>2</v>
      </c>
      <c r="I795" s="35">
        <v>11784.692214070503</v>
      </c>
      <c r="J795" s="35">
        <v>4771</v>
      </c>
      <c r="K795" s="35">
        <v>0</v>
      </c>
      <c r="L795" s="35">
        <v>893</v>
      </c>
      <c r="M795" s="35">
        <v>17448.692214070503</v>
      </c>
      <c r="N795" s="24"/>
      <c r="O795" s="34">
        <v>0</v>
      </c>
      <c r="P795" s="34">
        <v>0</v>
      </c>
      <c r="Q795" s="36">
        <v>0.18</v>
      </c>
      <c r="R795" s="36">
        <v>0.10491002846208129</v>
      </c>
      <c r="S795" s="37">
        <f t="shared" si="12"/>
        <v>0</v>
      </c>
      <c r="T795" s="24"/>
      <c r="U795" s="38">
        <v>33112</v>
      </c>
      <c r="V795" s="38">
        <v>0</v>
      </c>
      <c r="W795" s="38">
        <v>0</v>
      </c>
      <c r="X795" s="38">
        <v>1786</v>
      </c>
      <c r="Y795" s="38">
        <v>34898</v>
      </c>
      <c r="Z795" s="24"/>
      <c r="AA795" s="39"/>
    </row>
    <row r="796" spans="1:27" x14ac:dyDescent="0.25">
      <c r="A796" s="31">
        <v>464</v>
      </c>
      <c r="B796" s="32">
        <v>464168030</v>
      </c>
      <c r="C796" s="33" t="s">
        <v>230</v>
      </c>
      <c r="D796" s="31">
        <v>168</v>
      </c>
      <c r="E796" s="33" t="s">
        <v>117</v>
      </c>
      <c r="F796" s="31">
        <v>30</v>
      </c>
      <c r="G796" s="33" t="s">
        <v>115</v>
      </c>
      <c r="H796" s="34">
        <v>1</v>
      </c>
      <c r="I796" s="35">
        <v>10551.552266424187</v>
      </c>
      <c r="J796" s="35">
        <v>2584</v>
      </c>
      <c r="K796" s="35">
        <v>0</v>
      </c>
      <c r="L796" s="35">
        <v>893</v>
      </c>
      <c r="M796" s="35">
        <v>14028.552266424187</v>
      </c>
      <c r="N796" s="24"/>
      <c r="O796" s="34">
        <v>0</v>
      </c>
      <c r="P796" s="34">
        <v>0</v>
      </c>
      <c r="Q796" s="36">
        <v>0.09</v>
      </c>
      <c r="R796" s="36">
        <v>2.7350049468472886E-3</v>
      </c>
      <c r="S796" s="37">
        <f t="shared" si="12"/>
        <v>0</v>
      </c>
      <c r="T796" s="24"/>
      <c r="U796" s="38">
        <v>13136</v>
      </c>
      <c r="V796" s="38">
        <v>0</v>
      </c>
      <c r="W796" s="38">
        <v>0</v>
      </c>
      <c r="X796" s="38">
        <v>893</v>
      </c>
      <c r="Y796" s="38">
        <v>14029</v>
      </c>
      <c r="Z796" s="24"/>
      <c r="AA796" s="39"/>
    </row>
    <row r="797" spans="1:27" x14ac:dyDescent="0.25">
      <c r="A797" s="31">
        <v>469</v>
      </c>
      <c r="B797" s="32">
        <v>469035044</v>
      </c>
      <c r="C797" s="33" t="s">
        <v>239</v>
      </c>
      <c r="D797" s="31">
        <v>35</v>
      </c>
      <c r="E797" s="33" t="s">
        <v>22</v>
      </c>
      <c r="F797" s="31">
        <v>44</v>
      </c>
      <c r="G797" s="33" t="s">
        <v>35</v>
      </c>
      <c r="H797" s="34">
        <v>3</v>
      </c>
      <c r="I797" s="35">
        <v>12181.270965896345</v>
      </c>
      <c r="J797" s="35">
        <v>284</v>
      </c>
      <c r="K797" s="35">
        <v>0</v>
      </c>
      <c r="L797" s="35">
        <v>893</v>
      </c>
      <c r="M797" s="35">
        <v>13358.270965896345</v>
      </c>
      <c r="N797" s="24"/>
      <c r="O797" s="34">
        <v>0</v>
      </c>
      <c r="P797" s="34">
        <v>0</v>
      </c>
      <c r="Q797" s="36">
        <v>0.09</v>
      </c>
      <c r="R797" s="36">
        <v>5.5522851392677805E-2</v>
      </c>
      <c r="S797" s="37">
        <f t="shared" si="12"/>
        <v>0</v>
      </c>
      <c r="T797" s="24"/>
      <c r="U797" s="38">
        <v>37395</v>
      </c>
      <c r="V797" s="38">
        <v>0</v>
      </c>
      <c r="W797" s="38">
        <v>0</v>
      </c>
      <c r="X797" s="38">
        <v>2679</v>
      </c>
      <c r="Y797" s="38">
        <v>40074</v>
      </c>
      <c r="Z797" s="24"/>
      <c r="AA797" s="39"/>
    </row>
    <row r="798" spans="1:27" x14ac:dyDescent="0.25">
      <c r="A798" s="31">
        <v>469</v>
      </c>
      <c r="B798" s="32">
        <v>469035050</v>
      </c>
      <c r="C798" s="33" t="s">
        <v>239</v>
      </c>
      <c r="D798" s="31">
        <v>35</v>
      </c>
      <c r="E798" s="33" t="s">
        <v>22</v>
      </c>
      <c r="F798" s="31">
        <v>50</v>
      </c>
      <c r="G798" s="33" t="s">
        <v>112</v>
      </c>
      <c r="H798" s="34">
        <v>1</v>
      </c>
      <c r="I798" s="35">
        <v>10500.834830111478</v>
      </c>
      <c r="J798" s="35">
        <v>4947</v>
      </c>
      <c r="K798" s="35">
        <v>0</v>
      </c>
      <c r="L798" s="35">
        <v>893</v>
      </c>
      <c r="M798" s="35">
        <v>16340.834830111478</v>
      </c>
      <c r="N798" s="24"/>
      <c r="O798" s="34">
        <v>0</v>
      </c>
      <c r="P798" s="34">
        <v>0</v>
      </c>
      <c r="Q798" s="36">
        <v>0.09</v>
      </c>
      <c r="R798" s="36">
        <v>4.1965569977282591E-3</v>
      </c>
      <c r="S798" s="37">
        <f t="shared" si="12"/>
        <v>0</v>
      </c>
      <c r="T798" s="24"/>
      <c r="U798" s="38">
        <v>15448</v>
      </c>
      <c r="V798" s="38">
        <v>0</v>
      </c>
      <c r="W798" s="38">
        <v>0</v>
      </c>
      <c r="X798" s="38">
        <v>893</v>
      </c>
      <c r="Y798" s="38">
        <v>16341</v>
      </c>
      <c r="Z798" s="24"/>
      <c r="AA798" s="39"/>
    </row>
    <row r="799" spans="1:27" x14ac:dyDescent="0.25">
      <c r="A799" s="31">
        <v>469</v>
      </c>
      <c r="B799" s="32">
        <v>469035073</v>
      </c>
      <c r="C799" s="33" t="s">
        <v>239</v>
      </c>
      <c r="D799" s="31">
        <v>35</v>
      </c>
      <c r="E799" s="33" t="s">
        <v>22</v>
      </c>
      <c r="F799" s="31">
        <v>73</v>
      </c>
      <c r="G799" s="33" t="s">
        <v>37</v>
      </c>
      <c r="H799" s="34">
        <v>1</v>
      </c>
      <c r="I799" s="35">
        <v>10727.490272292296</v>
      </c>
      <c r="J799" s="35">
        <v>8347</v>
      </c>
      <c r="K799" s="35">
        <v>0</v>
      </c>
      <c r="L799" s="35">
        <v>893</v>
      </c>
      <c r="M799" s="35">
        <v>19967.490272292296</v>
      </c>
      <c r="N799" s="24"/>
      <c r="O799" s="34">
        <v>0</v>
      </c>
      <c r="P799" s="34">
        <v>0</v>
      </c>
      <c r="Q799" s="36">
        <v>0.09</v>
      </c>
      <c r="R799" s="36">
        <v>5.5269306272486482E-3</v>
      </c>
      <c r="S799" s="37">
        <f t="shared" si="12"/>
        <v>0</v>
      </c>
      <c r="T799" s="24"/>
      <c r="U799" s="38">
        <v>19074</v>
      </c>
      <c r="V799" s="38">
        <v>0</v>
      </c>
      <c r="W799" s="38">
        <v>0</v>
      </c>
      <c r="X799" s="38">
        <v>893</v>
      </c>
      <c r="Y799" s="38">
        <v>19967</v>
      </c>
      <c r="Z799" s="24"/>
      <c r="AA799" s="39"/>
    </row>
    <row r="800" spans="1:27" x14ac:dyDescent="0.25">
      <c r="A800" s="31">
        <v>469</v>
      </c>
      <c r="B800" s="32">
        <v>469035163</v>
      </c>
      <c r="C800" s="33" t="s">
        <v>239</v>
      </c>
      <c r="D800" s="31">
        <v>35</v>
      </c>
      <c r="E800" s="33" t="s">
        <v>22</v>
      </c>
      <c r="F800" s="31">
        <v>163</v>
      </c>
      <c r="G800" s="33" t="s">
        <v>27</v>
      </c>
      <c r="H800" s="34">
        <v>1</v>
      </c>
      <c r="I800" s="35">
        <v>12521.931824155374</v>
      </c>
      <c r="J800" s="35">
        <v>244</v>
      </c>
      <c r="K800" s="35">
        <v>0</v>
      </c>
      <c r="L800" s="35">
        <v>893</v>
      </c>
      <c r="M800" s="35">
        <v>13658.931824155374</v>
      </c>
      <c r="N800" s="24"/>
      <c r="O800" s="34">
        <v>0</v>
      </c>
      <c r="P800" s="34">
        <v>0</v>
      </c>
      <c r="Q800" s="36">
        <v>0.18</v>
      </c>
      <c r="R800" s="36">
        <v>9.4739434063754208E-2</v>
      </c>
      <c r="S800" s="37">
        <f t="shared" si="12"/>
        <v>0</v>
      </c>
      <c r="T800" s="24"/>
      <c r="U800" s="38">
        <v>12766</v>
      </c>
      <c r="V800" s="38">
        <v>0</v>
      </c>
      <c r="W800" s="38">
        <v>0</v>
      </c>
      <c r="X800" s="38">
        <v>893</v>
      </c>
      <c r="Y800" s="38">
        <v>13659</v>
      </c>
      <c r="Z800" s="24"/>
      <c r="AA800" s="39"/>
    </row>
    <row r="801" spans="1:27" x14ac:dyDescent="0.25">
      <c r="A801" s="31">
        <v>469</v>
      </c>
      <c r="B801" s="32">
        <v>469035165</v>
      </c>
      <c r="C801" s="33" t="s">
        <v>239</v>
      </c>
      <c r="D801" s="31">
        <v>35</v>
      </c>
      <c r="E801" s="33" t="s">
        <v>22</v>
      </c>
      <c r="F801" s="31">
        <v>165</v>
      </c>
      <c r="G801" s="33" t="s">
        <v>28</v>
      </c>
      <c r="H801" s="34">
        <v>2</v>
      </c>
      <c r="I801" s="35">
        <v>11962.342931373072</v>
      </c>
      <c r="J801" s="35">
        <v>650</v>
      </c>
      <c r="K801" s="35">
        <v>0</v>
      </c>
      <c r="L801" s="35">
        <v>893</v>
      </c>
      <c r="M801" s="35">
        <v>13505.342931373072</v>
      </c>
      <c r="N801" s="24"/>
      <c r="O801" s="34">
        <v>1</v>
      </c>
      <c r="P801" s="34">
        <v>0</v>
      </c>
      <c r="Q801" s="36">
        <v>0.14000000000000001</v>
      </c>
      <c r="R801" s="36">
        <v>0.10702896319247782</v>
      </c>
      <c r="S801" s="37">
        <f t="shared" si="12"/>
        <v>0</v>
      </c>
      <c r="T801" s="24"/>
      <c r="U801" s="38">
        <v>25224</v>
      </c>
      <c r="V801" s="38">
        <v>0</v>
      </c>
      <c r="W801" s="38">
        <v>0</v>
      </c>
      <c r="X801" s="38">
        <v>1786</v>
      </c>
      <c r="Y801" s="38">
        <v>27010</v>
      </c>
      <c r="Z801" s="24"/>
      <c r="AA801" s="39"/>
    </row>
    <row r="802" spans="1:27" x14ac:dyDescent="0.25">
      <c r="A802" s="31">
        <v>469</v>
      </c>
      <c r="B802" s="32">
        <v>469035189</v>
      </c>
      <c r="C802" s="33" t="s">
        <v>239</v>
      </c>
      <c r="D802" s="31">
        <v>35</v>
      </c>
      <c r="E802" s="33" t="s">
        <v>22</v>
      </c>
      <c r="F802" s="31">
        <v>189</v>
      </c>
      <c r="G802" s="33" t="s">
        <v>38</v>
      </c>
      <c r="H802" s="34">
        <v>1</v>
      </c>
      <c r="I802" s="35">
        <v>10060.032476745973</v>
      </c>
      <c r="J802" s="35">
        <v>4031</v>
      </c>
      <c r="K802" s="35">
        <v>0</v>
      </c>
      <c r="L802" s="35">
        <v>893</v>
      </c>
      <c r="M802" s="35">
        <v>14984.032476745973</v>
      </c>
      <c r="N802" s="24"/>
      <c r="O802" s="34">
        <v>0</v>
      </c>
      <c r="P802" s="34">
        <v>0</v>
      </c>
      <c r="Q802" s="36">
        <v>0.09</v>
      </c>
      <c r="R802" s="36">
        <v>4.5538278876293067E-3</v>
      </c>
      <c r="S802" s="37">
        <f t="shared" si="12"/>
        <v>0</v>
      </c>
      <c r="T802" s="24"/>
      <c r="U802" s="38">
        <v>14091</v>
      </c>
      <c r="V802" s="38">
        <v>0</v>
      </c>
      <c r="W802" s="38">
        <v>0</v>
      </c>
      <c r="X802" s="38">
        <v>893</v>
      </c>
      <c r="Y802" s="38">
        <v>14984</v>
      </c>
      <c r="Z802" s="24"/>
      <c r="AA802" s="39"/>
    </row>
    <row r="803" spans="1:27" x14ac:dyDescent="0.25">
      <c r="A803" s="31">
        <v>469</v>
      </c>
      <c r="B803" s="32">
        <v>469035285</v>
      </c>
      <c r="C803" s="33" t="s">
        <v>239</v>
      </c>
      <c r="D803" s="31">
        <v>35</v>
      </c>
      <c r="E803" s="33" t="s">
        <v>22</v>
      </c>
      <c r="F803" s="31">
        <v>285</v>
      </c>
      <c r="G803" s="33" t="s">
        <v>44</v>
      </c>
      <c r="H803" s="34">
        <v>1</v>
      </c>
      <c r="I803" s="35">
        <v>11062.932154442653</v>
      </c>
      <c r="J803" s="35">
        <v>3388</v>
      </c>
      <c r="K803" s="35">
        <v>0</v>
      </c>
      <c r="L803" s="35">
        <v>893</v>
      </c>
      <c r="M803" s="35">
        <v>15343.932154442653</v>
      </c>
      <c r="N803" s="24"/>
      <c r="O803" s="34">
        <v>0</v>
      </c>
      <c r="P803" s="34">
        <v>0</v>
      </c>
      <c r="Q803" s="36">
        <v>0.09</v>
      </c>
      <c r="R803" s="36">
        <v>4.0935904686526546E-2</v>
      </c>
      <c r="S803" s="37">
        <f t="shared" si="12"/>
        <v>0</v>
      </c>
      <c r="T803" s="24"/>
      <c r="U803" s="38">
        <v>14451</v>
      </c>
      <c r="V803" s="38">
        <v>0</v>
      </c>
      <c r="W803" s="38">
        <v>0</v>
      </c>
      <c r="X803" s="38">
        <v>893</v>
      </c>
      <c r="Y803" s="38">
        <v>15344</v>
      </c>
      <c r="Z803" s="24"/>
      <c r="AA803" s="39"/>
    </row>
    <row r="804" spans="1:27" x14ac:dyDescent="0.25">
      <c r="A804" s="31">
        <v>470</v>
      </c>
      <c r="B804" s="32">
        <v>470165009</v>
      </c>
      <c r="C804" s="33" t="s">
        <v>240</v>
      </c>
      <c r="D804" s="31">
        <v>165</v>
      </c>
      <c r="E804" s="33" t="s">
        <v>28</v>
      </c>
      <c r="F804" s="31">
        <v>9</v>
      </c>
      <c r="G804" s="33" t="s">
        <v>108</v>
      </c>
      <c r="H804" s="34">
        <v>5</v>
      </c>
      <c r="I804" s="35">
        <v>10417.477691359172</v>
      </c>
      <c r="J804" s="35">
        <v>5901</v>
      </c>
      <c r="K804" s="35">
        <v>0</v>
      </c>
      <c r="L804" s="35">
        <v>893</v>
      </c>
      <c r="M804" s="35">
        <v>17211.47769135917</v>
      </c>
      <c r="N804" s="24"/>
      <c r="O804" s="34">
        <v>0</v>
      </c>
      <c r="P804" s="34">
        <v>0</v>
      </c>
      <c r="Q804" s="36">
        <v>0.09</v>
      </c>
      <c r="R804" s="36">
        <v>2.1642199571065201E-3</v>
      </c>
      <c r="S804" s="37">
        <f t="shared" si="12"/>
        <v>0</v>
      </c>
      <c r="T804" s="24"/>
      <c r="U804" s="38">
        <v>81590</v>
      </c>
      <c r="V804" s="38">
        <v>0</v>
      </c>
      <c r="W804" s="38">
        <v>0</v>
      </c>
      <c r="X804" s="38">
        <v>4465</v>
      </c>
      <c r="Y804" s="38">
        <v>86055</v>
      </c>
      <c r="Z804" s="24"/>
      <c r="AA804" s="39"/>
    </row>
    <row r="805" spans="1:27" x14ac:dyDescent="0.25">
      <c r="A805" s="31">
        <v>470</v>
      </c>
      <c r="B805" s="32">
        <v>470165071</v>
      </c>
      <c r="C805" s="33" t="s">
        <v>240</v>
      </c>
      <c r="D805" s="31">
        <v>165</v>
      </c>
      <c r="E805" s="33" t="s">
        <v>28</v>
      </c>
      <c r="F805" s="31">
        <v>71</v>
      </c>
      <c r="G805" s="33" t="s">
        <v>24</v>
      </c>
      <c r="H805" s="34">
        <v>3</v>
      </c>
      <c r="I805" s="35">
        <v>10048.516052332192</v>
      </c>
      <c r="J805" s="35">
        <v>5077</v>
      </c>
      <c r="K805" s="35">
        <v>0</v>
      </c>
      <c r="L805" s="35">
        <v>893</v>
      </c>
      <c r="M805" s="35">
        <v>16018.516052332192</v>
      </c>
      <c r="N805" s="24"/>
      <c r="O805" s="34">
        <v>0</v>
      </c>
      <c r="P805" s="34">
        <v>0</v>
      </c>
      <c r="Q805" s="36">
        <v>0.09</v>
      </c>
      <c r="R805" s="36">
        <v>3.4845301729406449E-3</v>
      </c>
      <c r="S805" s="37">
        <f t="shared" si="12"/>
        <v>0</v>
      </c>
      <c r="T805" s="24"/>
      <c r="U805" s="38">
        <v>45378</v>
      </c>
      <c r="V805" s="38">
        <v>0</v>
      </c>
      <c r="W805" s="38">
        <v>0</v>
      </c>
      <c r="X805" s="38">
        <v>2679</v>
      </c>
      <c r="Y805" s="38">
        <v>48057</v>
      </c>
      <c r="Z805" s="24"/>
      <c r="AA805" s="39"/>
    </row>
    <row r="806" spans="1:27" x14ac:dyDescent="0.25">
      <c r="A806" s="31">
        <v>470</v>
      </c>
      <c r="B806" s="32">
        <v>470165164</v>
      </c>
      <c r="C806" s="33" t="s">
        <v>240</v>
      </c>
      <c r="D806" s="31">
        <v>165</v>
      </c>
      <c r="E806" s="33" t="s">
        <v>28</v>
      </c>
      <c r="F806" s="31">
        <v>164</v>
      </c>
      <c r="G806" s="33" t="s">
        <v>116</v>
      </c>
      <c r="H806" s="34">
        <v>1</v>
      </c>
      <c r="I806" s="35">
        <v>9977.3487653513512</v>
      </c>
      <c r="J806" s="35">
        <v>4752</v>
      </c>
      <c r="K806" s="35">
        <v>0</v>
      </c>
      <c r="L806" s="35">
        <v>893</v>
      </c>
      <c r="M806" s="35">
        <v>15622.348765351351</v>
      </c>
      <c r="N806" s="24"/>
      <c r="O806" s="34">
        <v>0</v>
      </c>
      <c r="P806" s="34">
        <v>0</v>
      </c>
      <c r="Q806" s="36">
        <v>0.09</v>
      </c>
      <c r="R806" s="36">
        <v>1.0117560134521365E-3</v>
      </c>
      <c r="S806" s="37">
        <f t="shared" si="12"/>
        <v>0</v>
      </c>
      <c r="T806" s="24"/>
      <c r="U806" s="38">
        <v>14729</v>
      </c>
      <c r="V806" s="38">
        <v>0</v>
      </c>
      <c r="W806" s="38">
        <v>0</v>
      </c>
      <c r="X806" s="38">
        <v>893</v>
      </c>
      <c r="Y806" s="38">
        <v>15622</v>
      </c>
      <c r="Z806" s="24"/>
      <c r="AA806" s="39"/>
    </row>
    <row r="807" spans="1:27" x14ac:dyDescent="0.25">
      <c r="A807" s="31">
        <v>470</v>
      </c>
      <c r="B807" s="32">
        <v>470165207</v>
      </c>
      <c r="C807" s="33" t="s">
        <v>240</v>
      </c>
      <c r="D807" s="31">
        <v>165</v>
      </c>
      <c r="E807" s="33" t="s">
        <v>28</v>
      </c>
      <c r="F807" s="31">
        <v>207</v>
      </c>
      <c r="G807" s="33" t="s">
        <v>40</v>
      </c>
      <c r="H807" s="34">
        <v>1</v>
      </c>
      <c r="I807" s="35">
        <v>10579.286170017762</v>
      </c>
      <c r="J807" s="35">
        <v>6840</v>
      </c>
      <c r="K807" s="35">
        <v>0</v>
      </c>
      <c r="L807" s="35">
        <v>893</v>
      </c>
      <c r="M807" s="35">
        <v>18312.28617001776</v>
      </c>
      <c r="N807" s="24"/>
      <c r="O807" s="34">
        <v>0</v>
      </c>
      <c r="P807" s="34">
        <v>0</v>
      </c>
      <c r="Q807" s="36">
        <v>0.09</v>
      </c>
      <c r="R807" s="36">
        <v>3.469483341848325E-4</v>
      </c>
      <c r="S807" s="37">
        <f t="shared" si="12"/>
        <v>0</v>
      </c>
      <c r="T807" s="24"/>
      <c r="U807" s="38">
        <v>17419</v>
      </c>
      <c r="V807" s="38">
        <v>0</v>
      </c>
      <c r="W807" s="38">
        <v>0</v>
      </c>
      <c r="X807" s="38">
        <v>893</v>
      </c>
      <c r="Y807" s="38">
        <v>18312</v>
      </c>
      <c r="Z807" s="24"/>
      <c r="AA807" s="39"/>
    </row>
    <row r="808" spans="1:27" x14ac:dyDescent="0.25">
      <c r="A808" s="31">
        <v>474</v>
      </c>
      <c r="B808" s="32">
        <v>474097072</v>
      </c>
      <c r="C808" s="33" t="s">
        <v>244</v>
      </c>
      <c r="D808" s="31">
        <v>97</v>
      </c>
      <c r="E808" s="33" t="s">
        <v>245</v>
      </c>
      <c r="F808" s="31">
        <v>72</v>
      </c>
      <c r="G808" s="33" t="s">
        <v>18</v>
      </c>
      <c r="H808" s="34">
        <v>1</v>
      </c>
      <c r="I808" s="35">
        <v>10314.064370879121</v>
      </c>
      <c r="J808" s="35">
        <v>2442</v>
      </c>
      <c r="K808" s="35">
        <v>0</v>
      </c>
      <c r="L808" s="35">
        <v>893</v>
      </c>
      <c r="M808" s="35">
        <v>13649.064370879121</v>
      </c>
      <c r="N808" s="24"/>
      <c r="O808" s="34">
        <v>0</v>
      </c>
      <c r="P808" s="34">
        <v>0</v>
      </c>
      <c r="Q808" s="36">
        <v>0.09</v>
      </c>
      <c r="R808" s="36">
        <v>2.1799559698612004E-3</v>
      </c>
      <c r="S808" s="37">
        <f t="shared" si="12"/>
        <v>0</v>
      </c>
      <c r="T808" s="24"/>
      <c r="U808" s="38">
        <v>12756</v>
      </c>
      <c r="V808" s="38">
        <v>0</v>
      </c>
      <c r="W808" s="38">
        <v>0</v>
      </c>
      <c r="X808" s="38">
        <v>893</v>
      </c>
      <c r="Y808" s="38">
        <v>13649</v>
      </c>
      <c r="Z808" s="24"/>
      <c r="AA808" s="39"/>
    </row>
    <row r="809" spans="1:27" x14ac:dyDescent="0.25">
      <c r="A809" s="31">
        <v>474</v>
      </c>
      <c r="B809" s="32">
        <v>474097100</v>
      </c>
      <c r="C809" s="33" t="s">
        <v>244</v>
      </c>
      <c r="D809" s="31">
        <v>97</v>
      </c>
      <c r="E809" s="33" t="s">
        <v>245</v>
      </c>
      <c r="F809" s="31">
        <v>100</v>
      </c>
      <c r="G809" s="33" t="s">
        <v>79</v>
      </c>
      <c r="H809" s="34">
        <v>1</v>
      </c>
      <c r="I809" s="35">
        <v>11627.843369464748</v>
      </c>
      <c r="J809" s="35">
        <v>5975</v>
      </c>
      <c r="K809" s="35">
        <v>0</v>
      </c>
      <c r="L809" s="35">
        <v>893</v>
      </c>
      <c r="M809" s="35">
        <v>18495.843369464747</v>
      </c>
      <c r="N809" s="24"/>
      <c r="O809" s="34">
        <v>0</v>
      </c>
      <c r="P809" s="34">
        <v>0</v>
      </c>
      <c r="Q809" s="36">
        <v>0.09</v>
      </c>
      <c r="R809" s="36">
        <v>3.2776584370293738E-2</v>
      </c>
      <c r="S809" s="37">
        <f t="shared" si="12"/>
        <v>0</v>
      </c>
      <c r="T809" s="24"/>
      <c r="U809" s="38">
        <v>17603</v>
      </c>
      <c r="V809" s="38">
        <v>0</v>
      </c>
      <c r="W809" s="38">
        <v>0</v>
      </c>
      <c r="X809" s="38">
        <v>893</v>
      </c>
      <c r="Y809" s="38">
        <v>18496</v>
      </c>
      <c r="Z809" s="24"/>
      <c r="AA809" s="39"/>
    </row>
    <row r="810" spans="1:27" x14ac:dyDescent="0.25">
      <c r="A810" s="31">
        <v>474</v>
      </c>
      <c r="B810" s="32">
        <v>474097615</v>
      </c>
      <c r="C810" s="33" t="s">
        <v>244</v>
      </c>
      <c r="D810" s="31">
        <v>97</v>
      </c>
      <c r="E810" s="33" t="s">
        <v>245</v>
      </c>
      <c r="F810" s="31">
        <v>615</v>
      </c>
      <c r="G810" s="33" t="s">
        <v>257</v>
      </c>
      <c r="H810" s="34">
        <v>1</v>
      </c>
      <c r="I810" s="35">
        <v>11204.041864211737</v>
      </c>
      <c r="J810" s="35">
        <v>1020</v>
      </c>
      <c r="K810" s="35">
        <v>0</v>
      </c>
      <c r="L810" s="35">
        <v>893</v>
      </c>
      <c r="M810" s="35">
        <v>13117.041864211737</v>
      </c>
      <c r="N810" s="24"/>
      <c r="O810" s="34">
        <v>0</v>
      </c>
      <c r="P810" s="34">
        <v>0</v>
      </c>
      <c r="Q810" s="36">
        <v>0.18</v>
      </c>
      <c r="R810" s="36">
        <v>5.8996435117241906E-4</v>
      </c>
      <c r="S810" s="37">
        <f t="shared" si="12"/>
        <v>0</v>
      </c>
      <c r="T810" s="24"/>
      <c r="U810" s="38">
        <v>12224</v>
      </c>
      <c r="V810" s="38">
        <v>0</v>
      </c>
      <c r="W810" s="38">
        <v>0</v>
      </c>
      <c r="X810" s="38">
        <v>893</v>
      </c>
      <c r="Y810" s="38">
        <v>13117</v>
      </c>
      <c r="Z810" s="24"/>
      <c r="AA810" s="39"/>
    </row>
    <row r="811" spans="1:27" x14ac:dyDescent="0.25">
      <c r="A811" s="31">
        <v>478</v>
      </c>
      <c r="B811" s="32">
        <v>478352051</v>
      </c>
      <c r="C811" s="33" t="s">
        <v>249</v>
      </c>
      <c r="D811" s="31">
        <v>352</v>
      </c>
      <c r="E811" s="33" t="s">
        <v>198</v>
      </c>
      <c r="F811" s="31">
        <v>51</v>
      </c>
      <c r="G811" s="33" t="s">
        <v>365</v>
      </c>
      <c r="H811" s="34">
        <v>1</v>
      </c>
      <c r="I811" s="35">
        <v>9518.248054072792</v>
      </c>
      <c r="J811" s="35">
        <v>10894</v>
      </c>
      <c r="K811" s="35">
        <v>0</v>
      </c>
      <c r="L811" s="35">
        <v>893</v>
      </c>
      <c r="M811" s="35">
        <v>21305.248054072792</v>
      </c>
      <c r="N811" s="24"/>
      <c r="O811" s="34">
        <v>0</v>
      </c>
      <c r="P811" s="34">
        <v>0</v>
      </c>
      <c r="Q811" s="36">
        <v>0.09</v>
      </c>
      <c r="R811" s="36">
        <v>1.7584201854094371E-3</v>
      </c>
      <c r="S811" s="37">
        <f t="shared" si="12"/>
        <v>0</v>
      </c>
      <c r="T811" s="24"/>
      <c r="U811" s="38">
        <v>20412</v>
      </c>
      <c r="V811" s="38">
        <v>0</v>
      </c>
      <c r="W811" s="38">
        <v>0</v>
      </c>
      <c r="X811" s="38">
        <v>893</v>
      </c>
      <c r="Y811" s="38">
        <v>21305</v>
      </c>
      <c r="Z811" s="24"/>
      <c r="AA811" s="39"/>
    </row>
    <row r="812" spans="1:27" x14ac:dyDescent="0.25">
      <c r="A812" s="31">
        <v>478</v>
      </c>
      <c r="B812" s="32">
        <v>478352103</v>
      </c>
      <c r="C812" s="33" t="s">
        <v>249</v>
      </c>
      <c r="D812" s="31">
        <v>352</v>
      </c>
      <c r="E812" s="33" t="s">
        <v>198</v>
      </c>
      <c r="F812" s="31">
        <v>103</v>
      </c>
      <c r="G812" s="33" t="s">
        <v>246</v>
      </c>
      <c r="H812" s="34">
        <v>3</v>
      </c>
      <c r="I812" s="35">
        <v>11458.594554140127</v>
      </c>
      <c r="J812" s="35">
        <v>294</v>
      </c>
      <c r="K812" s="35">
        <v>0</v>
      </c>
      <c r="L812" s="35">
        <v>893</v>
      </c>
      <c r="M812" s="35">
        <v>12645.594554140127</v>
      </c>
      <c r="N812" s="24"/>
      <c r="O812" s="34">
        <v>0</v>
      </c>
      <c r="P812" s="34">
        <v>0</v>
      </c>
      <c r="Q812" s="36">
        <v>0.18</v>
      </c>
      <c r="R812" s="36">
        <v>1.046530280106279E-2</v>
      </c>
      <c r="S812" s="37">
        <f t="shared" si="12"/>
        <v>0</v>
      </c>
      <c r="T812" s="24"/>
      <c r="U812" s="38">
        <v>35259</v>
      </c>
      <c r="V812" s="38">
        <v>0</v>
      </c>
      <c r="W812" s="38">
        <v>0</v>
      </c>
      <c r="X812" s="38">
        <v>2679</v>
      </c>
      <c r="Y812" s="38">
        <v>37938</v>
      </c>
      <c r="Z812" s="24"/>
      <c r="AA812" s="39"/>
    </row>
    <row r="813" spans="1:27" x14ac:dyDescent="0.25">
      <c r="A813" s="31">
        <v>478</v>
      </c>
      <c r="B813" s="32">
        <v>478352141</v>
      </c>
      <c r="C813" s="33" t="s">
        <v>249</v>
      </c>
      <c r="D813" s="31">
        <v>352</v>
      </c>
      <c r="E813" s="33" t="s">
        <v>198</v>
      </c>
      <c r="F813" s="31">
        <v>141</v>
      </c>
      <c r="G813" s="33" t="s">
        <v>123</v>
      </c>
      <c r="H813" s="34">
        <v>2</v>
      </c>
      <c r="I813" s="35">
        <v>10770.913948722222</v>
      </c>
      <c r="J813" s="35">
        <v>5044</v>
      </c>
      <c r="K813" s="35">
        <v>0</v>
      </c>
      <c r="L813" s="35">
        <v>893</v>
      </c>
      <c r="M813" s="35">
        <v>16707.91394872222</v>
      </c>
      <c r="N813" s="24"/>
      <c r="O813" s="34">
        <v>0</v>
      </c>
      <c r="P813" s="34">
        <v>0</v>
      </c>
      <c r="Q813" s="36">
        <v>0.09</v>
      </c>
      <c r="R813" s="36">
        <v>4.8097289342873009E-2</v>
      </c>
      <c r="S813" s="37">
        <f t="shared" si="12"/>
        <v>0</v>
      </c>
      <c r="T813" s="24"/>
      <c r="U813" s="38">
        <v>31630</v>
      </c>
      <c r="V813" s="38">
        <v>0</v>
      </c>
      <c r="W813" s="38">
        <v>0</v>
      </c>
      <c r="X813" s="38">
        <v>1786</v>
      </c>
      <c r="Y813" s="38">
        <v>33416</v>
      </c>
      <c r="Z813" s="24"/>
      <c r="AA813" s="39"/>
    </row>
    <row r="814" spans="1:27" x14ac:dyDescent="0.25">
      <c r="A814" s="31">
        <v>478</v>
      </c>
      <c r="B814" s="32">
        <v>478352213</v>
      </c>
      <c r="C814" s="33" t="s">
        <v>249</v>
      </c>
      <c r="D814" s="31">
        <v>352</v>
      </c>
      <c r="E814" s="33" t="s">
        <v>198</v>
      </c>
      <c r="F814" s="31">
        <v>213</v>
      </c>
      <c r="G814" s="33" t="s">
        <v>128</v>
      </c>
      <c r="H814" s="34">
        <v>2</v>
      </c>
      <c r="I814" s="35">
        <v>9450.880447761192</v>
      </c>
      <c r="J814" s="35">
        <v>7341</v>
      </c>
      <c r="K814" s="35">
        <v>0</v>
      </c>
      <c r="L814" s="35">
        <v>893</v>
      </c>
      <c r="M814" s="35">
        <v>17684.880447761192</v>
      </c>
      <c r="N814" s="24"/>
      <c r="O814" s="34">
        <v>0</v>
      </c>
      <c r="P814" s="34">
        <v>0</v>
      </c>
      <c r="Q814" s="36">
        <v>0.09</v>
      </c>
      <c r="R814" s="36">
        <v>1.8766101046284866E-3</v>
      </c>
      <c r="S814" s="37">
        <f t="shared" si="12"/>
        <v>0</v>
      </c>
      <c r="T814" s="24"/>
      <c r="U814" s="38">
        <v>33584</v>
      </c>
      <c r="V814" s="38">
        <v>0</v>
      </c>
      <c r="W814" s="38">
        <v>0</v>
      </c>
      <c r="X814" s="38">
        <v>1786</v>
      </c>
      <c r="Y814" s="38">
        <v>35370</v>
      </c>
      <c r="Z814" s="24"/>
      <c r="AA814" s="39"/>
    </row>
    <row r="815" spans="1:27" x14ac:dyDescent="0.25">
      <c r="A815" s="31">
        <v>478</v>
      </c>
      <c r="B815" s="32">
        <v>478352695</v>
      </c>
      <c r="C815" s="33" t="s">
        <v>249</v>
      </c>
      <c r="D815" s="31">
        <v>352</v>
      </c>
      <c r="E815" s="33" t="s">
        <v>198</v>
      </c>
      <c r="F815" s="31">
        <v>695</v>
      </c>
      <c r="G815" s="33" t="s">
        <v>135</v>
      </c>
      <c r="H815" s="34">
        <v>1</v>
      </c>
      <c r="I815" s="35">
        <v>10978.665095717886</v>
      </c>
      <c r="J815" s="35">
        <v>6195</v>
      </c>
      <c r="K815" s="35">
        <v>0</v>
      </c>
      <c r="L815" s="35">
        <v>893</v>
      </c>
      <c r="M815" s="35">
        <v>18066.665095717886</v>
      </c>
      <c r="N815" s="24"/>
      <c r="O815" s="34">
        <v>0</v>
      </c>
      <c r="P815" s="34">
        <v>0</v>
      </c>
      <c r="Q815" s="36">
        <v>0.09</v>
      </c>
      <c r="R815" s="36">
        <v>1.1351992837177523E-3</v>
      </c>
      <c r="S815" s="37">
        <f t="shared" si="12"/>
        <v>0</v>
      </c>
      <c r="T815" s="24"/>
      <c r="U815" s="38">
        <v>17174</v>
      </c>
      <c r="V815" s="38">
        <v>0</v>
      </c>
      <c r="W815" s="38">
        <v>0</v>
      </c>
      <c r="X815" s="38">
        <v>893</v>
      </c>
      <c r="Y815" s="38">
        <v>18067</v>
      </c>
      <c r="Z815" s="24"/>
      <c r="AA815" s="39"/>
    </row>
    <row r="816" spans="1:27" x14ac:dyDescent="0.25">
      <c r="A816" s="31">
        <v>479</v>
      </c>
      <c r="B816" s="32">
        <v>479278091</v>
      </c>
      <c r="C816" s="33" t="s">
        <v>251</v>
      </c>
      <c r="D816" s="31">
        <v>278</v>
      </c>
      <c r="E816" s="33" t="s">
        <v>212</v>
      </c>
      <c r="F816" s="31">
        <v>91</v>
      </c>
      <c r="G816" s="33" t="s">
        <v>52</v>
      </c>
      <c r="H816" s="34">
        <v>1</v>
      </c>
      <c r="I816" s="35">
        <v>9899.9524786324801</v>
      </c>
      <c r="J816" s="35">
        <v>12452</v>
      </c>
      <c r="K816" s="35">
        <v>0</v>
      </c>
      <c r="L816" s="35">
        <v>893</v>
      </c>
      <c r="M816" s="35">
        <v>23244.95247863248</v>
      </c>
      <c r="N816" s="24"/>
      <c r="O816" s="34">
        <v>0</v>
      </c>
      <c r="P816" s="34">
        <v>0</v>
      </c>
      <c r="Q816" s="36">
        <v>0.09</v>
      </c>
      <c r="R816" s="36">
        <v>2.3358421288670213E-2</v>
      </c>
      <c r="S816" s="37">
        <f t="shared" si="12"/>
        <v>0</v>
      </c>
      <c r="T816" s="24"/>
      <c r="U816" s="38">
        <v>22352</v>
      </c>
      <c r="V816" s="38">
        <v>0</v>
      </c>
      <c r="W816" s="38">
        <v>0</v>
      </c>
      <c r="X816" s="38">
        <v>893</v>
      </c>
      <c r="Y816" s="38">
        <v>23245</v>
      </c>
      <c r="Z816" s="24"/>
      <c r="AA816" s="39"/>
    </row>
    <row r="817" spans="1:27" x14ac:dyDescent="0.25">
      <c r="A817" s="31">
        <v>479</v>
      </c>
      <c r="B817" s="32">
        <v>479278127</v>
      </c>
      <c r="C817" s="33" t="s">
        <v>251</v>
      </c>
      <c r="D817" s="31">
        <v>278</v>
      </c>
      <c r="E817" s="33" t="s">
        <v>212</v>
      </c>
      <c r="F817" s="31">
        <v>127</v>
      </c>
      <c r="G817" s="33" t="s">
        <v>209</v>
      </c>
      <c r="H817" s="34">
        <v>2</v>
      </c>
      <c r="I817" s="35">
        <v>10431.160234604105</v>
      </c>
      <c r="J817" s="35">
        <v>4386</v>
      </c>
      <c r="K817" s="35">
        <v>0</v>
      </c>
      <c r="L817" s="35">
        <v>893</v>
      </c>
      <c r="M817" s="35">
        <v>15710.160234604105</v>
      </c>
      <c r="N817" s="24"/>
      <c r="O817" s="34">
        <v>0</v>
      </c>
      <c r="P817" s="34">
        <v>0</v>
      </c>
      <c r="Q817" s="36">
        <v>0.09</v>
      </c>
      <c r="R817" s="36">
        <v>2.6620153511212403E-2</v>
      </c>
      <c r="S817" s="37">
        <f t="shared" si="12"/>
        <v>0</v>
      </c>
      <c r="T817" s="24"/>
      <c r="U817" s="38">
        <v>29634</v>
      </c>
      <c r="V817" s="38">
        <v>0</v>
      </c>
      <c r="W817" s="38">
        <v>0</v>
      </c>
      <c r="X817" s="38">
        <v>1786</v>
      </c>
      <c r="Y817" s="38">
        <v>31420</v>
      </c>
      <c r="Z817" s="24"/>
      <c r="AA817" s="39"/>
    </row>
    <row r="818" spans="1:27" x14ac:dyDescent="0.25">
      <c r="A818" s="31">
        <v>481</v>
      </c>
      <c r="B818" s="32">
        <v>481035131</v>
      </c>
      <c r="C818" s="33" t="s">
        <v>260</v>
      </c>
      <c r="D818" s="31">
        <v>35</v>
      </c>
      <c r="E818" s="33" t="s">
        <v>22</v>
      </c>
      <c r="F818" s="31">
        <v>131</v>
      </c>
      <c r="G818" s="33" t="s">
        <v>290</v>
      </c>
      <c r="H818" s="34">
        <v>1</v>
      </c>
      <c r="I818" s="35">
        <v>9911.9704078536688</v>
      </c>
      <c r="J818" s="35">
        <v>2446</v>
      </c>
      <c r="K818" s="35">
        <v>0</v>
      </c>
      <c r="L818" s="35">
        <v>893</v>
      </c>
      <c r="M818" s="35">
        <v>13250.970407853669</v>
      </c>
      <c r="N818" s="24"/>
      <c r="O818" s="34">
        <v>0</v>
      </c>
      <c r="P818" s="34">
        <v>0</v>
      </c>
      <c r="Q818" s="36">
        <v>0.09</v>
      </c>
      <c r="R818" s="36">
        <v>2.7638252262441277E-3</v>
      </c>
      <c r="S818" s="37">
        <f t="shared" si="12"/>
        <v>0</v>
      </c>
      <c r="T818" s="24"/>
      <c r="U818" s="38">
        <v>12358</v>
      </c>
      <c r="V818" s="38">
        <v>0</v>
      </c>
      <c r="W818" s="38">
        <v>0</v>
      </c>
      <c r="X818" s="38">
        <v>893</v>
      </c>
      <c r="Y818" s="38">
        <v>13251</v>
      </c>
      <c r="Z818" s="24"/>
      <c r="AA818" s="39"/>
    </row>
    <row r="819" spans="1:27" x14ac:dyDescent="0.25">
      <c r="A819" s="31">
        <v>481</v>
      </c>
      <c r="B819" s="32">
        <v>481035189</v>
      </c>
      <c r="C819" s="33" t="s">
        <v>260</v>
      </c>
      <c r="D819" s="31">
        <v>35</v>
      </c>
      <c r="E819" s="33" t="s">
        <v>22</v>
      </c>
      <c r="F819" s="31">
        <v>189</v>
      </c>
      <c r="G819" s="33" t="s">
        <v>38</v>
      </c>
      <c r="H819" s="34">
        <v>1</v>
      </c>
      <c r="I819" s="35">
        <v>10060.032476745973</v>
      </c>
      <c r="J819" s="35">
        <v>4031</v>
      </c>
      <c r="K819" s="35">
        <v>0</v>
      </c>
      <c r="L819" s="35">
        <v>893</v>
      </c>
      <c r="M819" s="35">
        <v>14984.032476745973</v>
      </c>
      <c r="N819" s="24"/>
      <c r="O819" s="34">
        <v>0</v>
      </c>
      <c r="P819" s="34">
        <v>0</v>
      </c>
      <c r="Q819" s="36">
        <v>0.09</v>
      </c>
      <c r="R819" s="36">
        <v>4.5538278876293067E-3</v>
      </c>
      <c r="S819" s="37">
        <f t="shared" si="12"/>
        <v>0</v>
      </c>
      <c r="T819" s="24"/>
      <c r="U819" s="38">
        <v>14091</v>
      </c>
      <c r="V819" s="38">
        <v>0</v>
      </c>
      <c r="W819" s="38">
        <v>0</v>
      </c>
      <c r="X819" s="38">
        <v>893</v>
      </c>
      <c r="Y819" s="38">
        <v>14984</v>
      </c>
      <c r="Z819" s="24"/>
      <c r="AA819" s="39"/>
    </row>
    <row r="820" spans="1:27" x14ac:dyDescent="0.25">
      <c r="A820" s="31">
        <v>481</v>
      </c>
      <c r="B820" s="32">
        <v>481035207</v>
      </c>
      <c r="C820" s="33" t="s">
        <v>260</v>
      </c>
      <c r="D820" s="31">
        <v>35</v>
      </c>
      <c r="E820" s="33" t="s">
        <v>22</v>
      </c>
      <c r="F820" s="31">
        <v>207</v>
      </c>
      <c r="G820" s="33" t="s">
        <v>40</v>
      </c>
      <c r="H820" s="34">
        <v>1</v>
      </c>
      <c r="I820" s="35">
        <v>10579.286170017762</v>
      </c>
      <c r="J820" s="35">
        <v>6840</v>
      </c>
      <c r="K820" s="35">
        <v>0</v>
      </c>
      <c r="L820" s="35">
        <v>893</v>
      </c>
      <c r="M820" s="35">
        <v>18312.28617001776</v>
      </c>
      <c r="N820" s="24"/>
      <c r="O820" s="34">
        <v>0</v>
      </c>
      <c r="P820" s="34">
        <v>0</v>
      </c>
      <c r="Q820" s="36">
        <v>0.09</v>
      </c>
      <c r="R820" s="36">
        <v>3.469483341848325E-4</v>
      </c>
      <c r="S820" s="37">
        <f t="shared" si="12"/>
        <v>0</v>
      </c>
      <c r="T820" s="24"/>
      <c r="U820" s="38">
        <v>17419</v>
      </c>
      <c r="V820" s="38">
        <v>0</v>
      </c>
      <c r="W820" s="38">
        <v>0</v>
      </c>
      <c r="X820" s="38">
        <v>893</v>
      </c>
      <c r="Y820" s="38">
        <v>18312</v>
      </c>
      <c r="Z820" s="24"/>
      <c r="AA820" s="39"/>
    </row>
    <row r="821" spans="1:27" x14ac:dyDescent="0.25">
      <c r="A821" s="31">
        <v>483</v>
      </c>
      <c r="B821" s="32">
        <v>483239169</v>
      </c>
      <c r="C821" s="33" t="s">
        <v>266</v>
      </c>
      <c r="D821" s="31">
        <v>239</v>
      </c>
      <c r="E821" s="33" t="s">
        <v>267</v>
      </c>
      <c r="F821" s="31">
        <v>169</v>
      </c>
      <c r="G821" s="33" t="s">
        <v>366</v>
      </c>
      <c r="H821" s="34">
        <v>1</v>
      </c>
      <c r="I821" s="35">
        <v>9889.8421902654882</v>
      </c>
      <c r="J821" s="35">
        <v>5023</v>
      </c>
      <c r="K821" s="35">
        <v>0</v>
      </c>
      <c r="L821" s="35">
        <v>893</v>
      </c>
      <c r="M821" s="35">
        <v>15805.842190265488</v>
      </c>
      <c r="N821" s="24"/>
      <c r="O821" s="34">
        <v>0</v>
      </c>
      <c r="P821" s="34">
        <v>0</v>
      </c>
      <c r="Q821" s="36">
        <v>0.09</v>
      </c>
      <c r="R821" s="36">
        <v>2.1586993709920527E-3</v>
      </c>
      <c r="S821" s="37">
        <f t="shared" si="12"/>
        <v>0</v>
      </c>
      <c r="T821" s="24"/>
      <c r="U821" s="38">
        <v>14913</v>
      </c>
      <c r="V821" s="38">
        <v>0</v>
      </c>
      <c r="W821" s="38">
        <v>0</v>
      </c>
      <c r="X821" s="38">
        <v>893</v>
      </c>
      <c r="Y821" s="38">
        <v>15806</v>
      </c>
      <c r="Z821" s="24"/>
      <c r="AA821" s="39"/>
    </row>
    <row r="822" spans="1:27" x14ac:dyDescent="0.25">
      <c r="A822" s="31">
        <v>483</v>
      </c>
      <c r="B822" s="32">
        <v>483239307</v>
      </c>
      <c r="C822" s="33" t="s">
        <v>266</v>
      </c>
      <c r="D822" s="31">
        <v>239</v>
      </c>
      <c r="E822" s="33" t="s">
        <v>267</v>
      </c>
      <c r="F822" s="31">
        <v>307</v>
      </c>
      <c r="G822" s="33" t="s">
        <v>76</v>
      </c>
      <c r="H822" s="34">
        <v>1</v>
      </c>
      <c r="I822" s="35">
        <v>10235.160143775456</v>
      </c>
      <c r="J822" s="35">
        <v>3921</v>
      </c>
      <c r="K822" s="35">
        <v>0</v>
      </c>
      <c r="L822" s="35">
        <v>893</v>
      </c>
      <c r="M822" s="35">
        <v>15049.160143775456</v>
      </c>
      <c r="N822" s="24"/>
      <c r="O822" s="34">
        <v>0</v>
      </c>
      <c r="P822" s="34">
        <v>0</v>
      </c>
      <c r="Q822" s="36">
        <v>0.09</v>
      </c>
      <c r="R822" s="36">
        <v>1.0355085778056217E-2</v>
      </c>
      <c r="S822" s="37">
        <f t="shared" si="12"/>
        <v>0</v>
      </c>
      <c r="T822" s="24"/>
      <c r="U822" s="38">
        <v>14156</v>
      </c>
      <c r="V822" s="38">
        <v>0</v>
      </c>
      <c r="W822" s="38">
        <v>0</v>
      </c>
      <c r="X822" s="38">
        <v>893</v>
      </c>
      <c r="Y822" s="38">
        <v>15049</v>
      </c>
      <c r="Z822" s="24"/>
      <c r="AA822" s="39"/>
    </row>
    <row r="823" spans="1:27" x14ac:dyDescent="0.25">
      <c r="A823" s="31">
        <v>483</v>
      </c>
      <c r="B823" s="32">
        <v>483239660</v>
      </c>
      <c r="C823" s="33" t="s">
        <v>266</v>
      </c>
      <c r="D823" s="31">
        <v>239</v>
      </c>
      <c r="E823" s="33" t="s">
        <v>267</v>
      </c>
      <c r="F823" s="31">
        <v>660</v>
      </c>
      <c r="G823" s="33" t="s">
        <v>149</v>
      </c>
      <c r="H823" s="34">
        <v>1</v>
      </c>
      <c r="I823" s="35">
        <v>11082.748286956523</v>
      </c>
      <c r="J823" s="35">
        <v>10152</v>
      </c>
      <c r="K823" s="35">
        <v>0</v>
      </c>
      <c r="L823" s="35">
        <v>893</v>
      </c>
      <c r="M823" s="35">
        <v>22127.748286956521</v>
      </c>
      <c r="N823" s="24"/>
      <c r="O823" s="34">
        <v>0</v>
      </c>
      <c r="P823" s="34">
        <v>0</v>
      </c>
      <c r="Q823" s="36">
        <v>0.09</v>
      </c>
      <c r="R823" s="36">
        <v>5.728295715385591E-2</v>
      </c>
      <c r="S823" s="37">
        <f t="shared" si="12"/>
        <v>0</v>
      </c>
      <c r="T823" s="24"/>
      <c r="U823" s="38">
        <v>21235</v>
      </c>
      <c r="V823" s="38">
        <v>0</v>
      </c>
      <c r="W823" s="38">
        <v>0</v>
      </c>
      <c r="X823" s="38">
        <v>893</v>
      </c>
      <c r="Y823" s="38">
        <v>22128</v>
      </c>
      <c r="Z823" s="24"/>
      <c r="AA823" s="39"/>
    </row>
    <row r="824" spans="1:27" x14ac:dyDescent="0.25">
      <c r="A824" s="31">
        <v>486</v>
      </c>
      <c r="B824" s="32">
        <v>486348226</v>
      </c>
      <c r="C824" s="33" t="s">
        <v>283</v>
      </c>
      <c r="D824" s="31">
        <v>348</v>
      </c>
      <c r="E824" s="33" t="s">
        <v>132</v>
      </c>
      <c r="F824" s="31">
        <v>226</v>
      </c>
      <c r="G824" s="33" t="s">
        <v>181</v>
      </c>
      <c r="H824" s="34">
        <v>2</v>
      </c>
      <c r="I824" s="35">
        <v>10799.957594793435</v>
      </c>
      <c r="J824" s="35">
        <v>666</v>
      </c>
      <c r="K824" s="35">
        <v>0</v>
      </c>
      <c r="L824" s="35">
        <v>893</v>
      </c>
      <c r="M824" s="35">
        <v>12358.957594793435</v>
      </c>
      <c r="N824" s="24"/>
      <c r="O824" s="34">
        <v>0</v>
      </c>
      <c r="P824" s="34">
        <v>0</v>
      </c>
      <c r="Q824" s="36">
        <v>0.09</v>
      </c>
      <c r="R824" s="36">
        <v>1.1294567207552276E-2</v>
      </c>
      <c r="S824" s="37">
        <f t="shared" si="12"/>
        <v>0</v>
      </c>
      <c r="T824" s="24"/>
      <c r="U824" s="38">
        <v>22932</v>
      </c>
      <c r="V824" s="38">
        <v>0</v>
      </c>
      <c r="W824" s="38">
        <v>0</v>
      </c>
      <c r="X824" s="38">
        <v>1786</v>
      </c>
      <c r="Y824" s="38">
        <v>24718</v>
      </c>
      <c r="Z824" s="24"/>
      <c r="AA824" s="39"/>
    </row>
    <row r="825" spans="1:27" x14ac:dyDescent="0.25">
      <c r="A825" s="31">
        <v>486</v>
      </c>
      <c r="B825" s="32">
        <v>486348271</v>
      </c>
      <c r="C825" s="33" t="s">
        <v>283</v>
      </c>
      <c r="D825" s="31">
        <v>348</v>
      </c>
      <c r="E825" s="33" t="s">
        <v>132</v>
      </c>
      <c r="F825" s="31">
        <v>271</v>
      </c>
      <c r="G825" s="33" t="s">
        <v>129</v>
      </c>
      <c r="H825" s="34">
        <v>1</v>
      </c>
      <c r="I825" s="35">
        <v>9994.4667488418254</v>
      </c>
      <c r="J825" s="35">
        <v>2799</v>
      </c>
      <c r="K825" s="35">
        <v>0</v>
      </c>
      <c r="L825" s="35">
        <v>893</v>
      </c>
      <c r="M825" s="35">
        <v>13686.466748841825</v>
      </c>
      <c r="N825" s="24"/>
      <c r="O825" s="34">
        <v>0</v>
      </c>
      <c r="P825" s="34">
        <v>0</v>
      </c>
      <c r="Q825" s="36">
        <v>0.09</v>
      </c>
      <c r="R825" s="36">
        <v>4.7048401639657924E-3</v>
      </c>
      <c r="S825" s="37">
        <f t="shared" si="12"/>
        <v>0</v>
      </c>
      <c r="T825" s="24"/>
      <c r="U825" s="38">
        <v>12793</v>
      </c>
      <c r="V825" s="38">
        <v>0</v>
      </c>
      <c r="W825" s="38">
        <v>0</v>
      </c>
      <c r="X825" s="38">
        <v>893</v>
      </c>
      <c r="Y825" s="38">
        <v>13686</v>
      </c>
      <c r="Z825" s="24"/>
      <c r="AA825" s="39"/>
    </row>
    <row r="826" spans="1:27" x14ac:dyDescent="0.25">
      <c r="A826" s="31">
        <v>486</v>
      </c>
      <c r="B826" s="32">
        <v>486348277</v>
      </c>
      <c r="C826" s="33" t="s">
        <v>283</v>
      </c>
      <c r="D826" s="31">
        <v>348</v>
      </c>
      <c r="E826" s="33" t="s">
        <v>132</v>
      </c>
      <c r="F826" s="31">
        <v>277</v>
      </c>
      <c r="G826" s="33" t="s">
        <v>334</v>
      </c>
      <c r="H826" s="34">
        <v>1</v>
      </c>
      <c r="I826" s="35">
        <v>12326.713604148661</v>
      </c>
      <c r="J826" s="35">
        <v>357</v>
      </c>
      <c r="K826" s="35">
        <v>0</v>
      </c>
      <c r="L826" s="35">
        <v>893</v>
      </c>
      <c r="M826" s="35">
        <v>13576.713604148661</v>
      </c>
      <c r="N826" s="24"/>
      <c r="O826" s="34">
        <v>0</v>
      </c>
      <c r="P826" s="34">
        <v>0</v>
      </c>
      <c r="Q826" s="36">
        <v>0.18</v>
      </c>
      <c r="R826" s="36">
        <v>2.9533409397343956E-2</v>
      </c>
      <c r="S826" s="37">
        <f t="shared" si="12"/>
        <v>0</v>
      </c>
      <c r="T826" s="24"/>
      <c r="U826" s="38">
        <v>12684</v>
      </c>
      <c r="V826" s="38">
        <v>0</v>
      </c>
      <c r="W826" s="38">
        <v>0</v>
      </c>
      <c r="X826" s="38">
        <v>893</v>
      </c>
      <c r="Y826" s="38">
        <v>13577</v>
      </c>
      <c r="Z826" s="24"/>
      <c r="AA826" s="39"/>
    </row>
    <row r="827" spans="1:27" x14ac:dyDescent="0.25">
      <c r="A827" s="31">
        <v>486</v>
      </c>
      <c r="B827" s="32">
        <v>486348775</v>
      </c>
      <c r="C827" s="33" t="s">
        <v>283</v>
      </c>
      <c r="D827" s="31">
        <v>348</v>
      </c>
      <c r="E827" s="33" t="s">
        <v>132</v>
      </c>
      <c r="F827" s="31">
        <v>775</v>
      </c>
      <c r="G827" s="33" t="s">
        <v>77</v>
      </c>
      <c r="H827" s="34">
        <v>1</v>
      </c>
      <c r="I827" s="35">
        <v>9864.0974399885035</v>
      </c>
      <c r="J827" s="35">
        <v>1871</v>
      </c>
      <c r="K827" s="35">
        <v>0</v>
      </c>
      <c r="L827" s="35">
        <v>893</v>
      </c>
      <c r="M827" s="35">
        <v>12628.097439988504</v>
      </c>
      <c r="N827" s="24"/>
      <c r="O827" s="34">
        <v>0</v>
      </c>
      <c r="P827" s="34">
        <v>0</v>
      </c>
      <c r="Q827" s="36">
        <v>0.09</v>
      </c>
      <c r="R827" s="36">
        <v>5.1505972961002171E-3</v>
      </c>
      <c r="S827" s="37">
        <f t="shared" si="12"/>
        <v>0</v>
      </c>
      <c r="T827" s="24"/>
      <c r="U827" s="38">
        <v>11735</v>
      </c>
      <c r="V827" s="38">
        <v>0</v>
      </c>
      <c r="W827" s="38">
        <v>0</v>
      </c>
      <c r="X827" s="38">
        <v>893</v>
      </c>
      <c r="Y827" s="38">
        <v>12628</v>
      </c>
      <c r="Z827" s="24"/>
      <c r="AA827" s="39"/>
    </row>
    <row r="828" spans="1:27" x14ac:dyDescent="0.25">
      <c r="A828" s="31">
        <v>487</v>
      </c>
      <c r="B828" s="32">
        <v>487049160</v>
      </c>
      <c r="C828" s="33" t="s">
        <v>284</v>
      </c>
      <c r="D828" s="31">
        <v>49</v>
      </c>
      <c r="E828" s="33" t="s">
        <v>96</v>
      </c>
      <c r="F828" s="31">
        <v>160</v>
      </c>
      <c r="G828" s="33" t="s">
        <v>104</v>
      </c>
      <c r="H828" s="34">
        <v>1</v>
      </c>
      <c r="I828" s="35">
        <v>12183.915190929312</v>
      </c>
      <c r="J828" s="35">
        <v>384</v>
      </c>
      <c r="K828" s="35">
        <v>0</v>
      </c>
      <c r="L828" s="35">
        <v>893</v>
      </c>
      <c r="M828" s="35">
        <v>13460.915190929312</v>
      </c>
      <c r="N828" s="24"/>
      <c r="O828" s="34">
        <v>0</v>
      </c>
      <c r="P828" s="34">
        <v>0</v>
      </c>
      <c r="Q828" s="36">
        <v>0.18</v>
      </c>
      <c r="R828" s="36">
        <v>0.10880054359760256</v>
      </c>
      <c r="S828" s="37">
        <f t="shared" si="12"/>
        <v>0</v>
      </c>
      <c r="T828" s="24"/>
      <c r="U828" s="38">
        <v>12568</v>
      </c>
      <c r="V828" s="38">
        <v>0</v>
      </c>
      <c r="W828" s="38">
        <v>0</v>
      </c>
      <c r="X828" s="38">
        <v>893</v>
      </c>
      <c r="Y828" s="38">
        <v>13461</v>
      </c>
      <c r="Z828" s="24"/>
      <c r="AA828" s="39"/>
    </row>
    <row r="829" spans="1:27" x14ac:dyDescent="0.25">
      <c r="A829" s="31">
        <v>487</v>
      </c>
      <c r="B829" s="32">
        <v>487049199</v>
      </c>
      <c r="C829" s="33" t="s">
        <v>284</v>
      </c>
      <c r="D829" s="31">
        <v>49</v>
      </c>
      <c r="E829" s="33" t="s">
        <v>96</v>
      </c>
      <c r="F829" s="31">
        <v>199</v>
      </c>
      <c r="G829" s="33" t="s">
        <v>162</v>
      </c>
      <c r="H829" s="34">
        <v>1</v>
      </c>
      <c r="I829" s="35">
        <v>10261.549062536853</v>
      </c>
      <c r="J829" s="35">
        <v>6582</v>
      </c>
      <c r="K829" s="35">
        <v>0</v>
      </c>
      <c r="L829" s="35">
        <v>893</v>
      </c>
      <c r="M829" s="35">
        <v>17736.549062536855</v>
      </c>
      <c r="N829" s="24"/>
      <c r="O829" s="34">
        <v>0</v>
      </c>
      <c r="P829" s="34">
        <v>0</v>
      </c>
      <c r="Q829" s="36">
        <v>0.09</v>
      </c>
      <c r="R829" s="36">
        <v>9.8420313213754104E-4</v>
      </c>
      <c r="S829" s="37">
        <f t="shared" si="12"/>
        <v>0</v>
      </c>
      <c r="T829" s="24"/>
      <c r="U829" s="38">
        <v>16844</v>
      </c>
      <c r="V829" s="38">
        <v>0</v>
      </c>
      <c r="W829" s="38">
        <v>0</v>
      </c>
      <c r="X829" s="38">
        <v>893</v>
      </c>
      <c r="Y829" s="38">
        <v>17737</v>
      </c>
      <c r="Z829" s="24"/>
      <c r="AA829" s="39"/>
    </row>
    <row r="830" spans="1:27" x14ac:dyDescent="0.25">
      <c r="A830" s="31">
        <v>487</v>
      </c>
      <c r="B830" s="32">
        <v>487274010</v>
      </c>
      <c r="C830" s="33" t="s">
        <v>284</v>
      </c>
      <c r="D830" s="31">
        <v>274</v>
      </c>
      <c r="E830" s="33" t="s">
        <v>81</v>
      </c>
      <c r="F830" s="31">
        <v>10</v>
      </c>
      <c r="G830" s="33" t="s">
        <v>99</v>
      </c>
      <c r="H830" s="34">
        <v>2</v>
      </c>
      <c r="I830" s="35">
        <v>10012.888567726877</v>
      </c>
      <c r="J830" s="35">
        <v>3080</v>
      </c>
      <c r="K830" s="35">
        <v>0</v>
      </c>
      <c r="L830" s="35">
        <v>893</v>
      </c>
      <c r="M830" s="35">
        <v>13985.888567726877</v>
      </c>
      <c r="N830" s="24"/>
      <c r="O830" s="34">
        <v>0</v>
      </c>
      <c r="P830" s="34">
        <v>0</v>
      </c>
      <c r="Q830" s="36">
        <v>0.09</v>
      </c>
      <c r="R830" s="36">
        <v>2.4627758017934176E-3</v>
      </c>
      <c r="S830" s="37">
        <f t="shared" si="12"/>
        <v>0</v>
      </c>
      <c r="T830" s="24"/>
      <c r="U830" s="38">
        <v>26186</v>
      </c>
      <c r="V830" s="38">
        <v>0</v>
      </c>
      <c r="W830" s="38">
        <v>0</v>
      </c>
      <c r="X830" s="38">
        <v>1786</v>
      </c>
      <c r="Y830" s="38">
        <v>27972</v>
      </c>
      <c r="Z830" s="24"/>
      <c r="AA830" s="39"/>
    </row>
    <row r="831" spans="1:27" x14ac:dyDescent="0.25">
      <c r="A831" s="31">
        <v>487</v>
      </c>
      <c r="B831" s="32">
        <v>487274095</v>
      </c>
      <c r="C831" s="33" t="s">
        <v>284</v>
      </c>
      <c r="D831" s="31">
        <v>274</v>
      </c>
      <c r="E831" s="33" t="s">
        <v>81</v>
      </c>
      <c r="F831" s="31">
        <v>95</v>
      </c>
      <c r="G831" s="33" t="s">
        <v>296</v>
      </c>
      <c r="H831" s="34">
        <v>1</v>
      </c>
      <c r="I831" s="35">
        <v>12575.651501565011</v>
      </c>
      <c r="J831" s="35">
        <v>107</v>
      </c>
      <c r="K831" s="35">
        <v>0</v>
      </c>
      <c r="L831" s="35">
        <v>893</v>
      </c>
      <c r="M831" s="35">
        <v>13575.651501565011</v>
      </c>
      <c r="N831" s="24"/>
      <c r="O831" s="34">
        <v>0</v>
      </c>
      <c r="P831" s="34">
        <v>0</v>
      </c>
      <c r="Q831" s="36">
        <v>0.18</v>
      </c>
      <c r="R831" s="36">
        <v>0.13707829294178053</v>
      </c>
      <c r="S831" s="37">
        <f t="shared" si="12"/>
        <v>0</v>
      </c>
      <c r="T831" s="24"/>
      <c r="U831" s="38">
        <v>12683</v>
      </c>
      <c r="V831" s="38">
        <v>0</v>
      </c>
      <c r="W831" s="38">
        <v>0</v>
      </c>
      <c r="X831" s="38">
        <v>893</v>
      </c>
      <c r="Y831" s="38">
        <v>13576</v>
      </c>
      <c r="Z831" s="24"/>
      <c r="AA831" s="39"/>
    </row>
    <row r="832" spans="1:27" x14ac:dyDescent="0.25">
      <c r="A832" s="31">
        <v>487</v>
      </c>
      <c r="B832" s="32">
        <v>487274346</v>
      </c>
      <c r="C832" s="33" t="s">
        <v>284</v>
      </c>
      <c r="D832" s="31">
        <v>274</v>
      </c>
      <c r="E832" s="33" t="s">
        <v>81</v>
      </c>
      <c r="F832" s="31">
        <v>346</v>
      </c>
      <c r="G832" s="33" t="s">
        <v>33</v>
      </c>
      <c r="H832" s="34">
        <v>1</v>
      </c>
      <c r="I832" s="35">
        <v>11001.293974247657</v>
      </c>
      <c r="J832" s="35">
        <v>1224</v>
      </c>
      <c r="K832" s="35">
        <v>0</v>
      </c>
      <c r="L832" s="35">
        <v>893</v>
      </c>
      <c r="M832" s="35">
        <v>13118.293974247657</v>
      </c>
      <c r="N832" s="24"/>
      <c r="O832" s="34">
        <v>0</v>
      </c>
      <c r="P832" s="34">
        <v>0</v>
      </c>
      <c r="Q832" s="36">
        <v>0.09</v>
      </c>
      <c r="R832" s="36">
        <v>1.2387954550194829E-2</v>
      </c>
      <c r="S832" s="37">
        <f t="shared" si="12"/>
        <v>0</v>
      </c>
      <c r="T832" s="24"/>
      <c r="U832" s="38">
        <v>12225</v>
      </c>
      <c r="V832" s="38">
        <v>0</v>
      </c>
      <c r="W832" s="38">
        <v>0</v>
      </c>
      <c r="X832" s="38">
        <v>893</v>
      </c>
      <c r="Y832" s="38">
        <v>13118</v>
      </c>
      <c r="Z832" s="24"/>
      <c r="AA832" s="39"/>
    </row>
    <row r="833" spans="1:27" x14ac:dyDescent="0.25">
      <c r="A833" s="31">
        <v>489</v>
      </c>
      <c r="B833" s="32">
        <v>489020201</v>
      </c>
      <c r="C833" s="33" t="s">
        <v>294</v>
      </c>
      <c r="D833" s="31">
        <v>20</v>
      </c>
      <c r="E833" s="33" t="s">
        <v>142</v>
      </c>
      <c r="F833" s="31">
        <v>201</v>
      </c>
      <c r="G833" s="33" t="s">
        <v>17</v>
      </c>
      <c r="H833" s="34">
        <v>2</v>
      </c>
      <c r="I833" s="35">
        <v>12540.054720767888</v>
      </c>
      <c r="J833" s="35">
        <v>209</v>
      </c>
      <c r="K833" s="35">
        <v>0</v>
      </c>
      <c r="L833" s="35">
        <v>893</v>
      </c>
      <c r="M833" s="35">
        <v>13642.054720767888</v>
      </c>
      <c r="N833" s="24"/>
      <c r="O833" s="34">
        <v>0</v>
      </c>
      <c r="P833" s="34">
        <v>0</v>
      </c>
      <c r="Q833" s="36">
        <v>0.18</v>
      </c>
      <c r="R833" s="36">
        <v>8.2094441958801112E-2</v>
      </c>
      <c r="S833" s="37">
        <f t="shared" si="12"/>
        <v>0</v>
      </c>
      <c r="T833" s="24"/>
      <c r="U833" s="38">
        <v>25498</v>
      </c>
      <c r="V833" s="38">
        <v>0</v>
      </c>
      <c r="W833" s="38">
        <v>0</v>
      </c>
      <c r="X833" s="38">
        <v>1786</v>
      </c>
      <c r="Y833" s="38">
        <v>27284</v>
      </c>
      <c r="Z833" s="24"/>
      <c r="AA833" s="39"/>
    </row>
    <row r="834" spans="1:27" x14ac:dyDescent="0.25">
      <c r="A834" s="31">
        <v>491</v>
      </c>
      <c r="B834" s="32">
        <v>491095201</v>
      </c>
      <c r="C834" s="33" t="s">
        <v>295</v>
      </c>
      <c r="D834" s="31">
        <v>95</v>
      </c>
      <c r="E834" s="33" t="s">
        <v>296</v>
      </c>
      <c r="F834" s="31">
        <v>201</v>
      </c>
      <c r="G834" s="33" t="s">
        <v>17</v>
      </c>
      <c r="H834" s="34">
        <v>1</v>
      </c>
      <c r="I834" s="35">
        <v>12540.054720767888</v>
      </c>
      <c r="J834" s="35">
        <v>209</v>
      </c>
      <c r="K834" s="35">
        <v>0</v>
      </c>
      <c r="L834" s="35">
        <v>893</v>
      </c>
      <c r="M834" s="35">
        <v>13642.054720767888</v>
      </c>
      <c r="N834" s="24"/>
      <c r="O834" s="34">
        <v>0</v>
      </c>
      <c r="P834" s="34">
        <v>0</v>
      </c>
      <c r="Q834" s="36">
        <v>0.18</v>
      </c>
      <c r="R834" s="36">
        <v>8.2094441958801112E-2</v>
      </c>
      <c r="S834" s="37">
        <f t="shared" si="12"/>
        <v>0</v>
      </c>
      <c r="T834" s="24"/>
      <c r="U834" s="38">
        <v>12749</v>
      </c>
      <c r="V834" s="38">
        <v>0</v>
      </c>
      <c r="W834" s="38">
        <v>0</v>
      </c>
      <c r="X834" s="38">
        <v>893</v>
      </c>
      <c r="Y834" s="38">
        <v>13642</v>
      </c>
      <c r="Z834" s="24"/>
      <c r="AA834" s="39"/>
    </row>
    <row r="835" spans="1:27" x14ac:dyDescent="0.25">
      <c r="A835" s="31">
        <v>491</v>
      </c>
      <c r="B835" s="32">
        <v>491095310</v>
      </c>
      <c r="C835" s="33" t="s">
        <v>295</v>
      </c>
      <c r="D835" s="31">
        <v>95</v>
      </c>
      <c r="E835" s="33" t="s">
        <v>296</v>
      </c>
      <c r="F835" s="31">
        <v>310</v>
      </c>
      <c r="G835" s="33" t="s">
        <v>277</v>
      </c>
      <c r="H835" s="34">
        <v>1</v>
      </c>
      <c r="I835" s="35">
        <v>11887.516627543038</v>
      </c>
      <c r="J835" s="35">
        <v>2549</v>
      </c>
      <c r="K835" s="35">
        <v>0</v>
      </c>
      <c r="L835" s="35">
        <v>893</v>
      </c>
      <c r="M835" s="35">
        <v>15329.516627543038</v>
      </c>
      <c r="N835" s="24"/>
      <c r="O835" s="34">
        <v>0</v>
      </c>
      <c r="P835" s="34">
        <v>0</v>
      </c>
      <c r="Q835" s="36">
        <v>0.18</v>
      </c>
      <c r="R835" s="36">
        <v>2.9496356275634187E-2</v>
      </c>
      <c r="S835" s="37">
        <f t="shared" si="12"/>
        <v>0</v>
      </c>
      <c r="T835" s="24"/>
      <c r="U835" s="38">
        <v>14437</v>
      </c>
      <c r="V835" s="38">
        <v>0</v>
      </c>
      <c r="W835" s="38">
        <v>0</v>
      </c>
      <c r="X835" s="38">
        <v>893</v>
      </c>
      <c r="Y835" s="38">
        <v>15330</v>
      </c>
      <c r="Z835" s="24"/>
      <c r="AA835" s="39"/>
    </row>
    <row r="836" spans="1:27" x14ac:dyDescent="0.25">
      <c r="A836" s="31">
        <v>491</v>
      </c>
      <c r="B836" s="32">
        <v>491095650</v>
      </c>
      <c r="C836" s="33" t="s">
        <v>295</v>
      </c>
      <c r="D836" s="31">
        <v>95</v>
      </c>
      <c r="E836" s="33" t="s">
        <v>296</v>
      </c>
      <c r="F836" s="31">
        <v>650</v>
      </c>
      <c r="G836" s="33" t="s">
        <v>199</v>
      </c>
      <c r="H836" s="34">
        <v>1</v>
      </c>
      <c r="I836" s="35">
        <v>10406.961352005534</v>
      </c>
      <c r="J836" s="35">
        <v>2939</v>
      </c>
      <c r="K836" s="35">
        <v>0</v>
      </c>
      <c r="L836" s="35">
        <v>893</v>
      </c>
      <c r="M836" s="35">
        <v>14238.961352005534</v>
      </c>
      <c r="N836" s="24"/>
      <c r="O836" s="34">
        <v>0</v>
      </c>
      <c r="P836" s="34">
        <v>0</v>
      </c>
      <c r="Q836" s="36">
        <v>0.09</v>
      </c>
      <c r="R836" s="36">
        <v>7.9831212657927508E-4</v>
      </c>
      <c r="S836" s="37">
        <f t="shared" si="12"/>
        <v>0</v>
      </c>
      <c r="T836" s="24"/>
      <c r="U836" s="38">
        <v>13346</v>
      </c>
      <c r="V836" s="38">
        <v>0</v>
      </c>
      <c r="W836" s="38">
        <v>0</v>
      </c>
      <c r="X836" s="38">
        <v>893</v>
      </c>
      <c r="Y836" s="38">
        <v>14239</v>
      </c>
      <c r="Z836" s="24"/>
      <c r="AA836" s="39"/>
    </row>
    <row r="837" spans="1:27" x14ac:dyDescent="0.25">
      <c r="A837" s="31">
        <v>491</v>
      </c>
      <c r="B837" s="32">
        <v>491095665</v>
      </c>
      <c r="C837" s="33" t="s">
        <v>295</v>
      </c>
      <c r="D837" s="31">
        <v>95</v>
      </c>
      <c r="E837" s="33" t="s">
        <v>296</v>
      </c>
      <c r="F837" s="31">
        <v>665</v>
      </c>
      <c r="G837" s="33" t="s">
        <v>278</v>
      </c>
      <c r="H837" s="34">
        <v>1</v>
      </c>
      <c r="I837" s="35">
        <v>10075.357942836978</v>
      </c>
      <c r="J837" s="35">
        <v>1862</v>
      </c>
      <c r="K837" s="35">
        <v>0</v>
      </c>
      <c r="L837" s="35">
        <v>893</v>
      </c>
      <c r="M837" s="35">
        <v>12830.357942836978</v>
      </c>
      <c r="N837" s="24"/>
      <c r="O837" s="34">
        <v>0</v>
      </c>
      <c r="P837" s="34">
        <v>0</v>
      </c>
      <c r="Q837" s="36">
        <v>0.09</v>
      </c>
      <c r="R837" s="36">
        <v>6.5242956409604803E-3</v>
      </c>
      <c r="S837" s="37">
        <f t="shared" si="12"/>
        <v>0</v>
      </c>
      <c r="T837" s="24"/>
      <c r="U837" s="38">
        <v>11937</v>
      </c>
      <c r="V837" s="38">
        <v>0</v>
      </c>
      <c r="W837" s="38">
        <v>0</v>
      </c>
      <c r="X837" s="38">
        <v>893</v>
      </c>
      <c r="Y837" s="38">
        <v>12830</v>
      </c>
      <c r="Z837" s="24"/>
      <c r="AA837" s="39"/>
    </row>
    <row r="838" spans="1:27" x14ac:dyDescent="0.25">
      <c r="A838" s="31">
        <v>493</v>
      </c>
      <c r="B838" s="32">
        <v>493093274</v>
      </c>
      <c r="C838" s="33" t="s">
        <v>301</v>
      </c>
      <c r="D838" s="31">
        <v>93</v>
      </c>
      <c r="E838" s="33" t="s">
        <v>25</v>
      </c>
      <c r="F838" s="31">
        <v>274</v>
      </c>
      <c r="G838" s="33" t="s">
        <v>81</v>
      </c>
      <c r="H838" s="34">
        <v>1</v>
      </c>
      <c r="I838" s="35">
        <v>12431.499979196664</v>
      </c>
      <c r="J838" s="35">
        <v>6009</v>
      </c>
      <c r="K838" s="35">
        <v>0</v>
      </c>
      <c r="L838" s="35">
        <v>893</v>
      </c>
      <c r="M838" s="35">
        <v>19333.499979196662</v>
      </c>
      <c r="N838" s="24"/>
      <c r="O838" s="34">
        <v>0</v>
      </c>
      <c r="P838" s="34">
        <v>0</v>
      </c>
      <c r="Q838" s="36">
        <v>0.09</v>
      </c>
      <c r="R838" s="36">
        <v>8.1265572172450187E-2</v>
      </c>
      <c r="S838" s="37">
        <f t="shared" si="12"/>
        <v>0</v>
      </c>
      <c r="T838" s="24"/>
      <c r="U838" s="38">
        <v>18440</v>
      </c>
      <c r="V838" s="38">
        <v>0</v>
      </c>
      <c r="W838" s="38">
        <v>0</v>
      </c>
      <c r="X838" s="38">
        <v>893</v>
      </c>
      <c r="Y838" s="38">
        <v>19333</v>
      </c>
      <c r="Z838" s="24"/>
      <c r="AA838" s="39"/>
    </row>
    <row r="839" spans="1:27" x14ac:dyDescent="0.25">
      <c r="A839" s="31">
        <v>494</v>
      </c>
      <c r="B839" s="32">
        <v>494093071</v>
      </c>
      <c r="C839" s="33" t="s">
        <v>302</v>
      </c>
      <c r="D839" s="31">
        <v>93</v>
      </c>
      <c r="E839" s="33" t="s">
        <v>25</v>
      </c>
      <c r="F839" s="31">
        <v>71</v>
      </c>
      <c r="G839" s="33" t="s">
        <v>24</v>
      </c>
      <c r="H839" s="34">
        <v>2</v>
      </c>
      <c r="I839" s="35">
        <v>10048.516052332192</v>
      </c>
      <c r="J839" s="35">
        <v>5077</v>
      </c>
      <c r="K839" s="35">
        <v>0</v>
      </c>
      <c r="L839" s="35">
        <v>893</v>
      </c>
      <c r="M839" s="35">
        <v>16018.516052332192</v>
      </c>
      <c r="N839" s="24"/>
      <c r="O839" s="34">
        <v>0</v>
      </c>
      <c r="P839" s="34">
        <v>0</v>
      </c>
      <c r="Q839" s="36">
        <v>0.09</v>
      </c>
      <c r="R839" s="36">
        <v>3.4845301729406449E-3</v>
      </c>
      <c r="S839" s="37">
        <f t="shared" si="12"/>
        <v>0</v>
      </c>
      <c r="T839" s="24"/>
      <c r="U839" s="38">
        <v>30252</v>
      </c>
      <c r="V839" s="38">
        <v>0</v>
      </c>
      <c r="W839" s="38">
        <v>0</v>
      </c>
      <c r="X839" s="38">
        <v>1786</v>
      </c>
      <c r="Y839" s="38">
        <v>32038</v>
      </c>
      <c r="Z839" s="24"/>
      <c r="AA839" s="39"/>
    </row>
    <row r="840" spans="1:27" x14ac:dyDescent="0.25">
      <c r="A840" s="31">
        <v>494</v>
      </c>
      <c r="B840" s="32">
        <v>494093181</v>
      </c>
      <c r="C840" s="33" t="s">
        <v>302</v>
      </c>
      <c r="D840" s="31">
        <v>93</v>
      </c>
      <c r="E840" s="33" t="s">
        <v>25</v>
      </c>
      <c r="F840" s="31">
        <v>181</v>
      </c>
      <c r="G840" s="33" t="s">
        <v>105</v>
      </c>
      <c r="H840" s="34">
        <v>1</v>
      </c>
      <c r="I840" s="35">
        <v>11343.087951185493</v>
      </c>
      <c r="J840" s="35">
        <v>769</v>
      </c>
      <c r="K840" s="35">
        <v>0</v>
      </c>
      <c r="L840" s="35">
        <v>893</v>
      </c>
      <c r="M840" s="35">
        <v>13005.087951185493</v>
      </c>
      <c r="N840" s="24"/>
      <c r="O840" s="34">
        <v>0</v>
      </c>
      <c r="P840" s="34">
        <v>0</v>
      </c>
      <c r="Q840" s="36">
        <v>0.09</v>
      </c>
      <c r="R840" s="36">
        <v>9.7581275657804001E-3</v>
      </c>
      <c r="S840" s="37">
        <f t="shared" si="12"/>
        <v>0</v>
      </c>
      <c r="T840" s="24"/>
      <c r="U840" s="38">
        <v>12112</v>
      </c>
      <c r="V840" s="38">
        <v>0</v>
      </c>
      <c r="W840" s="38">
        <v>0</v>
      </c>
      <c r="X840" s="38">
        <v>893</v>
      </c>
      <c r="Y840" s="38">
        <v>13005</v>
      </c>
      <c r="Z840" s="24"/>
      <c r="AA840" s="39"/>
    </row>
    <row r="841" spans="1:27" x14ac:dyDescent="0.25">
      <c r="A841" s="31">
        <v>496</v>
      </c>
      <c r="B841" s="32">
        <v>496201003</v>
      </c>
      <c r="C841" s="33" t="s">
        <v>304</v>
      </c>
      <c r="D841" s="31">
        <v>201</v>
      </c>
      <c r="E841" s="33" t="s">
        <v>17</v>
      </c>
      <c r="F841" s="31">
        <v>3</v>
      </c>
      <c r="G841" s="33" t="s">
        <v>367</v>
      </c>
      <c r="H841" s="34">
        <v>1</v>
      </c>
      <c r="I841" s="35">
        <v>10098.599152404238</v>
      </c>
      <c r="J841" s="35">
        <v>2047</v>
      </c>
      <c r="K841" s="35">
        <v>0</v>
      </c>
      <c r="L841" s="35">
        <v>893</v>
      </c>
      <c r="M841" s="35">
        <v>13038.599152404238</v>
      </c>
      <c r="N841" s="24"/>
      <c r="O841" s="34">
        <v>0</v>
      </c>
      <c r="P841" s="34">
        <v>0</v>
      </c>
      <c r="Q841" s="36">
        <v>0.09</v>
      </c>
      <c r="R841" s="36">
        <v>1.6630116283479815E-3</v>
      </c>
      <c r="S841" s="37">
        <f t="shared" si="12"/>
        <v>0</v>
      </c>
      <c r="T841" s="24"/>
      <c r="U841" s="38">
        <v>12146</v>
      </c>
      <c r="V841" s="38">
        <v>0</v>
      </c>
      <c r="W841" s="38">
        <v>0</v>
      </c>
      <c r="X841" s="38">
        <v>893</v>
      </c>
      <c r="Y841" s="38">
        <v>13039</v>
      </c>
      <c r="Z841" s="24"/>
      <c r="AA841" s="39"/>
    </row>
    <row r="842" spans="1:27" x14ac:dyDescent="0.25">
      <c r="A842" s="31">
        <v>497</v>
      </c>
      <c r="B842" s="32">
        <v>497117091</v>
      </c>
      <c r="C842" s="33" t="s">
        <v>306</v>
      </c>
      <c r="D842" s="31">
        <v>117</v>
      </c>
      <c r="E842" s="33" t="s">
        <v>53</v>
      </c>
      <c r="F842" s="31">
        <v>91</v>
      </c>
      <c r="G842" s="33" t="s">
        <v>52</v>
      </c>
      <c r="H842" s="34">
        <v>1</v>
      </c>
      <c r="I842" s="35">
        <v>9899.9524786324801</v>
      </c>
      <c r="J842" s="35">
        <v>12452</v>
      </c>
      <c r="K842" s="35">
        <v>0</v>
      </c>
      <c r="L842" s="35">
        <v>893</v>
      </c>
      <c r="M842" s="35">
        <v>23244.95247863248</v>
      </c>
      <c r="N842" s="24"/>
      <c r="O842" s="34">
        <v>0</v>
      </c>
      <c r="P842" s="34">
        <v>0</v>
      </c>
      <c r="Q842" s="36">
        <v>0.09</v>
      </c>
      <c r="R842" s="36">
        <v>2.3358421288670213E-2</v>
      </c>
      <c r="S842" s="37">
        <f t="shared" si="12"/>
        <v>0</v>
      </c>
      <c r="T842" s="24"/>
      <c r="U842" s="38">
        <v>22352</v>
      </c>
      <c r="V842" s="38">
        <v>0</v>
      </c>
      <c r="W842" s="38">
        <v>0</v>
      </c>
      <c r="X842" s="38">
        <v>893</v>
      </c>
      <c r="Y842" s="38">
        <v>23245</v>
      </c>
      <c r="Z842" s="24"/>
      <c r="AA842" s="39"/>
    </row>
    <row r="843" spans="1:27" x14ac:dyDescent="0.25">
      <c r="A843" s="31">
        <v>497</v>
      </c>
      <c r="B843" s="32">
        <v>497117127</v>
      </c>
      <c r="C843" s="33" t="s">
        <v>306</v>
      </c>
      <c r="D843" s="31">
        <v>117</v>
      </c>
      <c r="E843" s="33" t="s">
        <v>53</v>
      </c>
      <c r="F843" s="31">
        <v>127</v>
      </c>
      <c r="G843" s="33" t="s">
        <v>209</v>
      </c>
      <c r="H843" s="34">
        <v>1</v>
      </c>
      <c r="I843" s="35">
        <v>10431.160234604105</v>
      </c>
      <c r="J843" s="35">
        <v>4386</v>
      </c>
      <c r="K843" s="35">
        <v>0</v>
      </c>
      <c r="L843" s="35">
        <v>893</v>
      </c>
      <c r="M843" s="35">
        <v>15710.160234604105</v>
      </c>
      <c r="N843" s="24"/>
      <c r="O843" s="34">
        <v>0</v>
      </c>
      <c r="P843" s="34">
        <v>0</v>
      </c>
      <c r="Q843" s="36">
        <v>0.09</v>
      </c>
      <c r="R843" s="36">
        <v>2.6620153511212403E-2</v>
      </c>
      <c r="S843" s="37">
        <f t="shared" ref="S843:S885" si="13">IFERROR(W843/(H843-O843),0)</f>
        <v>0</v>
      </c>
      <c r="T843" s="24"/>
      <c r="U843" s="38">
        <v>14817</v>
      </c>
      <c r="V843" s="38">
        <v>0</v>
      </c>
      <c r="W843" s="38">
        <v>0</v>
      </c>
      <c r="X843" s="38">
        <v>893</v>
      </c>
      <c r="Y843" s="38">
        <v>15710</v>
      </c>
      <c r="Z843" s="24"/>
      <c r="AA843" s="39"/>
    </row>
    <row r="844" spans="1:27" x14ac:dyDescent="0.25">
      <c r="A844" s="31">
        <v>497</v>
      </c>
      <c r="B844" s="32">
        <v>497117632</v>
      </c>
      <c r="C844" s="33" t="s">
        <v>306</v>
      </c>
      <c r="D844" s="31">
        <v>117</v>
      </c>
      <c r="E844" s="33" t="s">
        <v>53</v>
      </c>
      <c r="F844" s="31">
        <v>632</v>
      </c>
      <c r="G844" s="33" t="s">
        <v>217</v>
      </c>
      <c r="H844" s="34">
        <v>1</v>
      </c>
      <c r="I844" s="35">
        <v>10186.136</v>
      </c>
      <c r="J844" s="35">
        <v>9789</v>
      </c>
      <c r="K844" s="35">
        <v>0</v>
      </c>
      <c r="L844" s="35">
        <v>893</v>
      </c>
      <c r="M844" s="35">
        <v>20868.135999999999</v>
      </c>
      <c r="N844" s="24"/>
      <c r="O844" s="34">
        <v>0</v>
      </c>
      <c r="P844" s="34">
        <v>0</v>
      </c>
      <c r="Q844" s="36">
        <v>0.09</v>
      </c>
      <c r="R844" s="36">
        <v>2.237635588829669E-2</v>
      </c>
      <c r="S844" s="37">
        <f t="shared" si="13"/>
        <v>0</v>
      </c>
      <c r="T844" s="24"/>
      <c r="U844" s="38">
        <v>19975</v>
      </c>
      <c r="V844" s="38">
        <v>0</v>
      </c>
      <c r="W844" s="38">
        <v>0</v>
      </c>
      <c r="X844" s="38">
        <v>893</v>
      </c>
      <c r="Y844" s="38">
        <v>20868</v>
      </c>
      <c r="Z844" s="24"/>
      <c r="AA844" s="39"/>
    </row>
    <row r="845" spans="1:27" x14ac:dyDescent="0.25">
      <c r="A845" s="31">
        <v>497</v>
      </c>
      <c r="B845" s="32">
        <v>497117680</v>
      </c>
      <c r="C845" s="33" t="s">
        <v>306</v>
      </c>
      <c r="D845" s="31">
        <v>117</v>
      </c>
      <c r="E845" s="33" t="s">
        <v>53</v>
      </c>
      <c r="F845" s="31">
        <v>680</v>
      </c>
      <c r="G845" s="33" t="s">
        <v>174</v>
      </c>
      <c r="H845" s="34">
        <v>1</v>
      </c>
      <c r="I845" s="35">
        <v>10142.696373441184</v>
      </c>
      <c r="J845" s="35">
        <v>3533</v>
      </c>
      <c r="K845" s="35">
        <v>0</v>
      </c>
      <c r="L845" s="35">
        <v>893</v>
      </c>
      <c r="M845" s="35">
        <v>14568.696373441184</v>
      </c>
      <c r="N845" s="24"/>
      <c r="O845" s="34">
        <v>0</v>
      </c>
      <c r="P845" s="34">
        <v>0</v>
      </c>
      <c r="Q845" s="36">
        <v>0.09</v>
      </c>
      <c r="R845" s="36">
        <v>1.7766328492934843E-3</v>
      </c>
      <c r="S845" s="37">
        <f t="shared" si="13"/>
        <v>0</v>
      </c>
      <c r="T845" s="24"/>
      <c r="U845" s="38">
        <v>13676</v>
      </c>
      <c r="V845" s="38">
        <v>0</v>
      </c>
      <c r="W845" s="38">
        <v>0</v>
      </c>
      <c r="X845" s="38">
        <v>893</v>
      </c>
      <c r="Y845" s="38">
        <v>14569</v>
      </c>
      <c r="Z845" s="24"/>
      <c r="AA845" s="39"/>
    </row>
    <row r="846" spans="1:27" x14ac:dyDescent="0.25">
      <c r="A846" s="31">
        <v>3503</v>
      </c>
      <c r="B846" s="32">
        <v>3503160301</v>
      </c>
      <c r="C846" s="33" t="s">
        <v>319</v>
      </c>
      <c r="D846" s="31">
        <v>160</v>
      </c>
      <c r="E846" s="33" t="s">
        <v>104</v>
      </c>
      <c r="F846" s="31">
        <v>301</v>
      </c>
      <c r="G846" s="33" t="s">
        <v>151</v>
      </c>
      <c r="H846" s="34">
        <v>4</v>
      </c>
      <c r="I846" s="35">
        <v>10020.044048507463</v>
      </c>
      <c r="J846" s="35">
        <v>3614</v>
      </c>
      <c r="K846" s="35">
        <v>0</v>
      </c>
      <c r="L846" s="35">
        <v>893</v>
      </c>
      <c r="M846" s="35">
        <v>14527.044048507463</v>
      </c>
      <c r="N846" s="24"/>
      <c r="O846" s="34">
        <v>0</v>
      </c>
      <c r="P846" s="34">
        <v>0</v>
      </c>
      <c r="Q846" s="36">
        <v>0.09</v>
      </c>
      <c r="R846" s="36">
        <v>4.5436582083274439E-2</v>
      </c>
      <c r="S846" s="37">
        <f t="shared" si="13"/>
        <v>0</v>
      </c>
      <c r="T846" s="24"/>
      <c r="U846" s="38">
        <v>54536</v>
      </c>
      <c r="V846" s="38">
        <v>0</v>
      </c>
      <c r="W846" s="38">
        <v>0</v>
      </c>
      <c r="X846" s="38">
        <v>3572</v>
      </c>
      <c r="Y846" s="38">
        <v>58108</v>
      </c>
      <c r="Z846" s="24"/>
      <c r="AA846" s="39"/>
    </row>
    <row r="847" spans="1:27" x14ac:dyDescent="0.25">
      <c r="A847" s="31">
        <v>3503</v>
      </c>
      <c r="B847" s="32">
        <v>3503160673</v>
      </c>
      <c r="C847" s="33" t="s">
        <v>319</v>
      </c>
      <c r="D847" s="31">
        <v>160</v>
      </c>
      <c r="E847" s="33" t="s">
        <v>104</v>
      </c>
      <c r="F847" s="31">
        <v>673</v>
      </c>
      <c r="G847" s="33" t="s">
        <v>159</v>
      </c>
      <c r="H847" s="34">
        <v>1</v>
      </c>
      <c r="I847" s="35">
        <v>9705.9018828980643</v>
      </c>
      <c r="J847" s="35">
        <v>4607</v>
      </c>
      <c r="K847" s="35">
        <v>0</v>
      </c>
      <c r="L847" s="35">
        <v>893</v>
      </c>
      <c r="M847" s="35">
        <v>15205.901882898064</v>
      </c>
      <c r="N847" s="24"/>
      <c r="O847" s="34">
        <v>0</v>
      </c>
      <c r="P847" s="34">
        <v>0</v>
      </c>
      <c r="Q847" s="36">
        <v>0.09</v>
      </c>
      <c r="R847" s="36">
        <v>2.1570994958928082E-2</v>
      </c>
      <c r="S847" s="37">
        <f t="shared" si="13"/>
        <v>0</v>
      </c>
      <c r="T847" s="24"/>
      <c r="U847" s="38">
        <v>14313</v>
      </c>
      <c r="V847" s="38">
        <v>0</v>
      </c>
      <c r="W847" s="38">
        <v>0</v>
      </c>
      <c r="X847" s="38">
        <v>893</v>
      </c>
      <c r="Y847" s="38">
        <v>15206</v>
      </c>
      <c r="Z847" s="24"/>
      <c r="AA847" s="39"/>
    </row>
    <row r="848" spans="1:27" x14ac:dyDescent="0.25">
      <c r="A848" s="31">
        <v>3504</v>
      </c>
      <c r="B848" s="32">
        <v>3504035163</v>
      </c>
      <c r="C848" s="33" t="s">
        <v>320</v>
      </c>
      <c r="D848" s="31">
        <v>35</v>
      </c>
      <c r="E848" s="33" t="s">
        <v>22</v>
      </c>
      <c r="F848" s="31">
        <v>163</v>
      </c>
      <c r="G848" s="33" t="s">
        <v>27</v>
      </c>
      <c r="H848" s="34">
        <v>1</v>
      </c>
      <c r="I848" s="35">
        <v>12521.931824155374</v>
      </c>
      <c r="J848" s="35">
        <v>244</v>
      </c>
      <c r="K848" s="35">
        <v>0</v>
      </c>
      <c r="L848" s="35">
        <v>893</v>
      </c>
      <c r="M848" s="35">
        <v>13658.931824155374</v>
      </c>
      <c r="N848" s="24"/>
      <c r="O848" s="34">
        <v>0</v>
      </c>
      <c r="P848" s="34">
        <v>0</v>
      </c>
      <c r="Q848" s="36">
        <v>0.18</v>
      </c>
      <c r="R848" s="36">
        <v>9.4739434063754208E-2</v>
      </c>
      <c r="S848" s="37">
        <f t="shared" si="13"/>
        <v>0</v>
      </c>
      <c r="T848" s="24"/>
      <c r="U848" s="38">
        <v>12766</v>
      </c>
      <c r="V848" s="38">
        <v>0</v>
      </c>
      <c r="W848" s="38">
        <v>0</v>
      </c>
      <c r="X848" s="38">
        <v>893</v>
      </c>
      <c r="Y848" s="38">
        <v>13659</v>
      </c>
      <c r="Z848" s="24"/>
      <c r="AA848" s="39"/>
    </row>
    <row r="849" spans="1:27" x14ac:dyDescent="0.25">
      <c r="A849" s="31">
        <v>3506</v>
      </c>
      <c r="B849" s="32">
        <v>3506262291</v>
      </c>
      <c r="C849" s="33" t="s">
        <v>321</v>
      </c>
      <c r="D849" s="31">
        <v>262</v>
      </c>
      <c r="E849" s="33" t="s">
        <v>31</v>
      </c>
      <c r="F849" s="31">
        <v>291</v>
      </c>
      <c r="G849" s="33" t="s">
        <v>118</v>
      </c>
      <c r="H849" s="34">
        <v>1</v>
      </c>
      <c r="I849" s="35">
        <v>10047.173433678268</v>
      </c>
      <c r="J849" s="35">
        <v>6135</v>
      </c>
      <c r="K849" s="35">
        <v>0</v>
      </c>
      <c r="L849" s="35">
        <v>893</v>
      </c>
      <c r="M849" s="35">
        <v>17075.173433678268</v>
      </c>
      <c r="N849" s="24"/>
      <c r="O849" s="34">
        <v>0</v>
      </c>
      <c r="P849" s="34">
        <v>0</v>
      </c>
      <c r="Q849" s="36">
        <v>0.09</v>
      </c>
      <c r="R849" s="36">
        <v>1.0998793137041689E-2</v>
      </c>
      <c r="S849" s="37">
        <f t="shared" si="13"/>
        <v>0</v>
      </c>
      <c r="T849" s="24"/>
      <c r="U849" s="38">
        <v>16182</v>
      </c>
      <c r="V849" s="38">
        <v>0</v>
      </c>
      <c r="W849" s="38">
        <v>0</v>
      </c>
      <c r="X849" s="38">
        <v>893</v>
      </c>
      <c r="Y849" s="38">
        <v>17075</v>
      </c>
      <c r="Z849" s="24"/>
      <c r="AA849" s="39"/>
    </row>
    <row r="850" spans="1:27" x14ac:dyDescent="0.25">
      <c r="A850" s="31">
        <v>3507</v>
      </c>
      <c r="B850" s="32">
        <v>3507201003</v>
      </c>
      <c r="C850" s="33" t="s">
        <v>322</v>
      </c>
      <c r="D850" s="31">
        <v>201</v>
      </c>
      <c r="E850" s="33" t="s">
        <v>17</v>
      </c>
      <c r="F850" s="31">
        <v>3</v>
      </c>
      <c r="G850" s="33" t="s">
        <v>367</v>
      </c>
      <c r="H850" s="34">
        <v>1</v>
      </c>
      <c r="I850" s="35">
        <v>10098.599152404238</v>
      </c>
      <c r="J850" s="35">
        <v>2047</v>
      </c>
      <c r="K850" s="35">
        <v>0</v>
      </c>
      <c r="L850" s="35">
        <v>893</v>
      </c>
      <c r="M850" s="35">
        <v>13038.599152404238</v>
      </c>
      <c r="N850" s="24"/>
      <c r="O850" s="34">
        <v>0</v>
      </c>
      <c r="P850" s="34">
        <v>0</v>
      </c>
      <c r="Q850" s="36">
        <v>0.09</v>
      </c>
      <c r="R850" s="36">
        <v>1.6630116283479815E-3</v>
      </c>
      <c r="S850" s="37">
        <f t="shared" si="13"/>
        <v>0</v>
      </c>
      <c r="T850" s="24"/>
      <c r="U850" s="38">
        <v>12146</v>
      </c>
      <c r="V850" s="38">
        <v>0</v>
      </c>
      <c r="W850" s="38">
        <v>0</v>
      </c>
      <c r="X850" s="38">
        <v>893</v>
      </c>
      <c r="Y850" s="38">
        <v>13039</v>
      </c>
      <c r="Z850" s="24"/>
      <c r="AA850" s="39"/>
    </row>
    <row r="851" spans="1:27" x14ac:dyDescent="0.25">
      <c r="A851" s="31">
        <v>3507</v>
      </c>
      <c r="B851" s="32">
        <v>3507201044</v>
      </c>
      <c r="C851" s="33" t="s">
        <v>322</v>
      </c>
      <c r="D851" s="31">
        <v>201</v>
      </c>
      <c r="E851" s="33" t="s">
        <v>17</v>
      </c>
      <c r="F851" s="31">
        <v>44</v>
      </c>
      <c r="G851" s="33" t="s">
        <v>35</v>
      </c>
      <c r="H851" s="34">
        <v>1</v>
      </c>
      <c r="I851" s="35">
        <v>12181.270965896345</v>
      </c>
      <c r="J851" s="35">
        <v>284</v>
      </c>
      <c r="K851" s="35">
        <v>0</v>
      </c>
      <c r="L851" s="35">
        <v>893</v>
      </c>
      <c r="M851" s="35">
        <v>13358.270965896345</v>
      </c>
      <c r="N851" s="24"/>
      <c r="O851" s="34">
        <v>0</v>
      </c>
      <c r="P851" s="34">
        <v>0</v>
      </c>
      <c r="Q851" s="36">
        <v>0.09</v>
      </c>
      <c r="R851" s="36">
        <v>5.5522851392677805E-2</v>
      </c>
      <c r="S851" s="37">
        <f t="shared" si="13"/>
        <v>0</v>
      </c>
      <c r="T851" s="24"/>
      <c r="U851" s="38">
        <v>12465</v>
      </c>
      <c r="V851" s="38">
        <v>0</v>
      </c>
      <c r="W851" s="38">
        <v>0</v>
      </c>
      <c r="X851" s="38">
        <v>893</v>
      </c>
      <c r="Y851" s="38">
        <v>13358</v>
      </c>
      <c r="Z851" s="24"/>
      <c r="AA851" s="39"/>
    </row>
    <row r="852" spans="1:27" x14ac:dyDescent="0.25">
      <c r="A852" s="31">
        <v>3507</v>
      </c>
      <c r="B852" s="32">
        <v>3507201293</v>
      </c>
      <c r="C852" s="33" t="s">
        <v>322</v>
      </c>
      <c r="D852" s="31">
        <v>201</v>
      </c>
      <c r="E852" s="33" t="s">
        <v>17</v>
      </c>
      <c r="F852" s="31">
        <v>293</v>
      </c>
      <c r="G852" s="33" t="s">
        <v>45</v>
      </c>
      <c r="H852" s="34">
        <v>1</v>
      </c>
      <c r="I852" s="35">
        <v>11626.468654934779</v>
      </c>
      <c r="J852" s="35">
        <v>998</v>
      </c>
      <c r="K852" s="35">
        <v>0</v>
      </c>
      <c r="L852" s="35">
        <v>893</v>
      </c>
      <c r="M852" s="35">
        <v>13517.468654934779</v>
      </c>
      <c r="N852" s="24"/>
      <c r="O852" s="34">
        <v>0</v>
      </c>
      <c r="P852" s="34">
        <v>0</v>
      </c>
      <c r="Q852" s="36">
        <v>0.18</v>
      </c>
      <c r="R852" s="36">
        <v>4.359909499112689E-3</v>
      </c>
      <c r="S852" s="37">
        <f t="shared" si="13"/>
        <v>0</v>
      </c>
      <c r="T852" s="24"/>
      <c r="U852" s="38">
        <v>12624</v>
      </c>
      <c r="V852" s="38">
        <v>0</v>
      </c>
      <c r="W852" s="38">
        <v>0</v>
      </c>
      <c r="X852" s="38">
        <v>893</v>
      </c>
      <c r="Y852" s="38">
        <v>13517</v>
      </c>
      <c r="Z852" s="24"/>
      <c r="AA852" s="39"/>
    </row>
    <row r="853" spans="1:27" x14ac:dyDescent="0.25">
      <c r="A853" s="31">
        <v>3507</v>
      </c>
      <c r="B853" s="32">
        <v>3507201331</v>
      </c>
      <c r="C853" s="33" t="s">
        <v>322</v>
      </c>
      <c r="D853" s="31">
        <v>201</v>
      </c>
      <c r="E853" s="33" t="s">
        <v>17</v>
      </c>
      <c r="F853" s="31">
        <v>331</v>
      </c>
      <c r="G853" s="33" t="s">
        <v>20</v>
      </c>
      <c r="H853" s="34">
        <v>1</v>
      </c>
      <c r="I853" s="35">
        <v>10349.164831309043</v>
      </c>
      <c r="J853" s="35">
        <v>3670</v>
      </c>
      <c r="K853" s="35">
        <v>0</v>
      </c>
      <c r="L853" s="35">
        <v>893</v>
      </c>
      <c r="M853" s="35">
        <v>14912.164831309043</v>
      </c>
      <c r="N853" s="24"/>
      <c r="O853" s="34">
        <v>0</v>
      </c>
      <c r="P853" s="34">
        <v>0</v>
      </c>
      <c r="Q853" s="36">
        <v>0.09</v>
      </c>
      <c r="R853" s="36">
        <v>1.9174946103521429E-2</v>
      </c>
      <c r="S853" s="37">
        <f t="shared" si="13"/>
        <v>0</v>
      </c>
      <c r="T853" s="24"/>
      <c r="U853" s="38">
        <v>14019</v>
      </c>
      <c r="V853" s="38">
        <v>0</v>
      </c>
      <c r="W853" s="38">
        <v>0</v>
      </c>
      <c r="X853" s="38">
        <v>893</v>
      </c>
      <c r="Y853" s="38">
        <v>14912</v>
      </c>
      <c r="Z853" s="24"/>
      <c r="AA853" s="39"/>
    </row>
    <row r="854" spans="1:27" x14ac:dyDescent="0.25">
      <c r="A854" s="31">
        <v>3513</v>
      </c>
      <c r="B854" s="32">
        <v>3513044182</v>
      </c>
      <c r="C854" s="33" t="s">
        <v>326</v>
      </c>
      <c r="D854" s="31">
        <v>44</v>
      </c>
      <c r="E854" s="33" t="s">
        <v>35</v>
      </c>
      <c r="F854" s="31">
        <v>182</v>
      </c>
      <c r="G854" s="33" t="s">
        <v>273</v>
      </c>
      <c r="H854" s="34">
        <v>1</v>
      </c>
      <c r="I854" s="35">
        <v>10560.696446717253</v>
      </c>
      <c r="J854" s="35">
        <v>3230</v>
      </c>
      <c r="K854" s="35">
        <v>0</v>
      </c>
      <c r="L854" s="35">
        <v>893</v>
      </c>
      <c r="M854" s="35">
        <v>14683.696446717253</v>
      </c>
      <c r="N854" s="24"/>
      <c r="O854" s="34">
        <v>0</v>
      </c>
      <c r="P854" s="34">
        <v>0</v>
      </c>
      <c r="Q854" s="36">
        <v>0.09</v>
      </c>
      <c r="R854" s="36">
        <v>1.4562124631841042E-2</v>
      </c>
      <c r="S854" s="37">
        <f t="shared" si="13"/>
        <v>0</v>
      </c>
      <c r="T854" s="24"/>
      <c r="U854" s="38">
        <v>13791</v>
      </c>
      <c r="V854" s="38">
        <v>0</v>
      </c>
      <c r="W854" s="38">
        <v>0</v>
      </c>
      <c r="X854" s="38">
        <v>893</v>
      </c>
      <c r="Y854" s="38">
        <v>14684</v>
      </c>
      <c r="Z854" s="24"/>
      <c r="AA854" s="39"/>
    </row>
    <row r="855" spans="1:27" x14ac:dyDescent="0.25">
      <c r="A855" s="31">
        <v>3513</v>
      </c>
      <c r="B855" s="32">
        <v>3513044251</v>
      </c>
      <c r="C855" s="33" t="s">
        <v>326</v>
      </c>
      <c r="D855" s="31">
        <v>44</v>
      </c>
      <c r="E855" s="33" t="s">
        <v>35</v>
      </c>
      <c r="F855" s="31">
        <v>251</v>
      </c>
      <c r="G855" s="33" t="s">
        <v>292</v>
      </c>
      <c r="H855" s="34">
        <v>1</v>
      </c>
      <c r="I855" s="35">
        <v>11328.588736214913</v>
      </c>
      <c r="J855" s="35">
        <v>2499</v>
      </c>
      <c r="K855" s="35">
        <v>0</v>
      </c>
      <c r="L855" s="35">
        <v>893</v>
      </c>
      <c r="M855" s="35">
        <v>14720.588736214913</v>
      </c>
      <c r="N855" s="24"/>
      <c r="O855" s="34">
        <v>0</v>
      </c>
      <c r="P855" s="34">
        <v>0</v>
      </c>
      <c r="Q855" s="36">
        <v>0.18</v>
      </c>
      <c r="R855" s="36">
        <v>4.1125801527443807E-2</v>
      </c>
      <c r="S855" s="37">
        <f t="shared" si="13"/>
        <v>0</v>
      </c>
      <c r="T855" s="24"/>
      <c r="U855" s="38">
        <v>13828</v>
      </c>
      <c r="V855" s="38">
        <v>0</v>
      </c>
      <c r="W855" s="38">
        <v>0</v>
      </c>
      <c r="X855" s="38">
        <v>893</v>
      </c>
      <c r="Y855" s="38">
        <v>14721</v>
      </c>
      <c r="Z855" s="24"/>
      <c r="AA855" s="39"/>
    </row>
    <row r="856" spans="1:27" x14ac:dyDescent="0.25">
      <c r="A856" s="31">
        <v>3513</v>
      </c>
      <c r="B856" s="32">
        <v>3513044285</v>
      </c>
      <c r="C856" s="33" t="s">
        <v>326</v>
      </c>
      <c r="D856" s="31">
        <v>44</v>
      </c>
      <c r="E856" s="33" t="s">
        <v>35</v>
      </c>
      <c r="F856" s="31">
        <v>285</v>
      </c>
      <c r="G856" s="33" t="s">
        <v>44</v>
      </c>
      <c r="H856" s="34">
        <v>1</v>
      </c>
      <c r="I856" s="35">
        <v>11062.932154442653</v>
      </c>
      <c r="J856" s="35">
        <v>3388</v>
      </c>
      <c r="K856" s="35">
        <v>0</v>
      </c>
      <c r="L856" s="35">
        <v>893</v>
      </c>
      <c r="M856" s="35">
        <v>15343.932154442653</v>
      </c>
      <c r="N856" s="24"/>
      <c r="O856" s="34">
        <v>0</v>
      </c>
      <c r="P856" s="34">
        <v>0</v>
      </c>
      <c r="Q856" s="36">
        <v>0.09</v>
      </c>
      <c r="R856" s="36">
        <v>4.0935904686526546E-2</v>
      </c>
      <c r="S856" s="37">
        <f t="shared" si="13"/>
        <v>0</v>
      </c>
      <c r="T856" s="24"/>
      <c r="U856" s="38">
        <v>14451</v>
      </c>
      <c r="V856" s="38">
        <v>0</v>
      </c>
      <c r="W856" s="38">
        <v>0</v>
      </c>
      <c r="X856" s="38">
        <v>893</v>
      </c>
      <c r="Y856" s="38">
        <v>15344</v>
      </c>
      <c r="Z856" s="24"/>
      <c r="AA856" s="39"/>
    </row>
    <row r="857" spans="1:27" x14ac:dyDescent="0.25">
      <c r="A857" s="31">
        <v>3513</v>
      </c>
      <c r="B857" s="32">
        <v>3513044780</v>
      </c>
      <c r="C857" s="33" t="s">
        <v>326</v>
      </c>
      <c r="D857" s="31">
        <v>44</v>
      </c>
      <c r="E857" s="33" t="s">
        <v>35</v>
      </c>
      <c r="F857" s="31">
        <v>780</v>
      </c>
      <c r="G857" s="33" t="s">
        <v>261</v>
      </c>
      <c r="H857" s="34">
        <v>1</v>
      </c>
      <c r="I857" s="35">
        <v>10252.362531076436</v>
      </c>
      <c r="J857" s="35">
        <v>1690</v>
      </c>
      <c r="K857" s="35">
        <v>0</v>
      </c>
      <c r="L857" s="35">
        <v>893</v>
      </c>
      <c r="M857" s="35">
        <v>12835.362531076436</v>
      </c>
      <c r="N857" s="24"/>
      <c r="O857" s="34">
        <v>0</v>
      </c>
      <c r="P857" s="34">
        <v>0</v>
      </c>
      <c r="Q857" s="36">
        <v>0.09</v>
      </c>
      <c r="R857" s="36">
        <v>1.4449206806613405E-2</v>
      </c>
      <c r="S857" s="37">
        <f t="shared" si="13"/>
        <v>0</v>
      </c>
      <c r="T857" s="24"/>
      <c r="U857" s="38">
        <v>11942</v>
      </c>
      <c r="V857" s="38">
        <v>0</v>
      </c>
      <c r="W857" s="38">
        <v>0</v>
      </c>
      <c r="X857" s="38">
        <v>893</v>
      </c>
      <c r="Y857" s="38">
        <v>12835</v>
      </c>
      <c r="Z857" s="24"/>
      <c r="AA857" s="39"/>
    </row>
    <row r="858" spans="1:27" x14ac:dyDescent="0.25">
      <c r="A858" s="31">
        <v>3515</v>
      </c>
      <c r="B858" s="32">
        <v>3515287778</v>
      </c>
      <c r="C858" s="33" t="s">
        <v>328</v>
      </c>
      <c r="D858" s="31">
        <v>287</v>
      </c>
      <c r="E858" s="33" t="s">
        <v>329</v>
      </c>
      <c r="F858" s="31">
        <v>778</v>
      </c>
      <c r="G858" s="33" t="s">
        <v>368</v>
      </c>
      <c r="H858" s="34">
        <v>2</v>
      </c>
      <c r="I858" s="35">
        <v>11101.537825732899</v>
      </c>
      <c r="J858" s="35">
        <v>830</v>
      </c>
      <c r="K858" s="35">
        <v>0</v>
      </c>
      <c r="L858" s="35">
        <v>893</v>
      </c>
      <c r="M858" s="35">
        <v>12824.537825732899</v>
      </c>
      <c r="N858" s="24"/>
      <c r="O858" s="34">
        <v>0</v>
      </c>
      <c r="P858" s="34">
        <v>0</v>
      </c>
      <c r="Q858" s="36">
        <v>0.09</v>
      </c>
      <c r="R858" s="36">
        <v>1.5412680262126652E-3</v>
      </c>
      <c r="S858" s="37">
        <f t="shared" si="13"/>
        <v>0</v>
      </c>
      <c r="T858" s="24"/>
      <c r="U858" s="38">
        <v>23864</v>
      </c>
      <c r="V858" s="38">
        <v>0</v>
      </c>
      <c r="W858" s="38">
        <v>0</v>
      </c>
      <c r="X858" s="38">
        <v>1786</v>
      </c>
      <c r="Y858" s="38">
        <v>25650</v>
      </c>
      <c r="Z858" s="24"/>
      <c r="AA858" s="39"/>
    </row>
    <row r="859" spans="1:27" x14ac:dyDescent="0.25">
      <c r="A859" s="31">
        <v>3516</v>
      </c>
      <c r="B859" s="32">
        <v>3516325005</v>
      </c>
      <c r="C859" s="33" t="s">
        <v>336</v>
      </c>
      <c r="D859" s="31">
        <v>325</v>
      </c>
      <c r="E859" s="33" t="s">
        <v>220</v>
      </c>
      <c r="F859" s="31">
        <v>5</v>
      </c>
      <c r="G859" s="33" t="s">
        <v>219</v>
      </c>
      <c r="H859" s="34">
        <v>31</v>
      </c>
      <c r="I859" s="35">
        <v>10935.392252849193</v>
      </c>
      <c r="J859" s="35">
        <v>4401</v>
      </c>
      <c r="K859" s="35">
        <v>0</v>
      </c>
      <c r="L859" s="35">
        <v>893</v>
      </c>
      <c r="M859" s="35">
        <v>16229.392252849193</v>
      </c>
      <c r="N859" s="24"/>
      <c r="O859" s="34">
        <v>0</v>
      </c>
      <c r="P859" s="34">
        <v>0</v>
      </c>
      <c r="Q859" s="36">
        <v>0.09</v>
      </c>
      <c r="R859" s="36">
        <v>1.2249302519059126E-2</v>
      </c>
      <c r="S859" s="37">
        <f t="shared" si="13"/>
        <v>0</v>
      </c>
      <c r="T859" s="24"/>
      <c r="U859" s="38">
        <v>475416</v>
      </c>
      <c r="V859" s="38">
        <v>0</v>
      </c>
      <c r="W859" s="38">
        <v>0</v>
      </c>
      <c r="X859" s="38">
        <v>27683</v>
      </c>
      <c r="Y859" s="38">
        <v>503099</v>
      </c>
      <c r="Z859" s="24"/>
      <c r="AA859" s="39"/>
    </row>
    <row r="860" spans="1:27" x14ac:dyDescent="0.25">
      <c r="A860" s="31">
        <v>3516</v>
      </c>
      <c r="B860" s="32">
        <v>3516325061</v>
      </c>
      <c r="C860" s="33" t="s">
        <v>336</v>
      </c>
      <c r="D860" s="31">
        <v>325</v>
      </c>
      <c r="E860" s="33" t="s">
        <v>220</v>
      </c>
      <c r="F860" s="31">
        <v>61</v>
      </c>
      <c r="G860" s="33" t="s">
        <v>170</v>
      </c>
      <c r="H860" s="34">
        <v>8</v>
      </c>
      <c r="I860" s="35">
        <v>12165.18924305375</v>
      </c>
      <c r="J860" s="35">
        <v>508</v>
      </c>
      <c r="K860" s="35">
        <v>0</v>
      </c>
      <c r="L860" s="35">
        <v>893</v>
      </c>
      <c r="M860" s="35">
        <v>13566.18924305375</v>
      </c>
      <c r="N860" s="24"/>
      <c r="O860" s="34">
        <v>0</v>
      </c>
      <c r="P860" s="34">
        <v>0</v>
      </c>
      <c r="Q860" s="36">
        <v>0.09</v>
      </c>
      <c r="R860" s="36">
        <v>3.5407636371090213E-2</v>
      </c>
      <c r="S860" s="37">
        <f t="shared" si="13"/>
        <v>0</v>
      </c>
      <c r="T860" s="24"/>
      <c r="U860" s="38">
        <v>101384</v>
      </c>
      <c r="V860" s="38">
        <v>0</v>
      </c>
      <c r="W860" s="38">
        <v>0</v>
      </c>
      <c r="X860" s="38">
        <v>7144</v>
      </c>
      <c r="Y860" s="38">
        <v>108528</v>
      </c>
      <c r="Z860" s="24"/>
      <c r="AA860" s="39"/>
    </row>
    <row r="861" spans="1:27" x14ac:dyDescent="0.25">
      <c r="A861" s="31">
        <v>3516</v>
      </c>
      <c r="B861" s="32">
        <v>3516325087</v>
      </c>
      <c r="C861" s="33" t="s">
        <v>336</v>
      </c>
      <c r="D861" s="31">
        <v>325</v>
      </c>
      <c r="E861" s="33" t="s">
        <v>220</v>
      </c>
      <c r="F861" s="31">
        <v>87</v>
      </c>
      <c r="G861" s="33" t="s">
        <v>171</v>
      </c>
      <c r="H861" s="34">
        <v>2</v>
      </c>
      <c r="I861" s="35">
        <v>10248.595833025491</v>
      </c>
      <c r="J861" s="35">
        <v>3924</v>
      </c>
      <c r="K861" s="35">
        <v>0</v>
      </c>
      <c r="L861" s="35">
        <v>893</v>
      </c>
      <c r="M861" s="35">
        <v>15065.595833025491</v>
      </c>
      <c r="N861" s="24"/>
      <c r="O861" s="34">
        <v>0</v>
      </c>
      <c r="P861" s="34">
        <v>0</v>
      </c>
      <c r="Q861" s="36">
        <v>0.09</v>
      </c>
      <c r="R861" s="36">
        <v>3.6563441529555074E-3</v>
      </c>
      <c r="S861" s="37">
        <f t="shared" si="13"/>
        <v>0</v>
      </c>
      <c r="T861" s="24"/>
      <c r="U861" s="38">
        <v>28346</v>
      </c>
      <c r="V861" s="38">
        <v>0</v>
      </c>
      <c r="W861" s="38">
        <v>0</v>
      </c>
      <c r="X861" s="38">
        <v>1786</v>
      </c>
      <c r="Y861" s="38">
        <v>30132</v>
      </c>
      <c r="Z861" s="24"/>
      <c r="AA861" s="39"/>
    </row>
    <row r="862" spans="1:27" x14ac:dyDescent="0.25">
      <c r="A862" s="31">
        <v>3516</v>
      </c>
      <c r="B862" s="32">
        <v>3516325137</v>
      </c>
      <c r="C862" s="33" t="s">
        <v>336</v>
      </c>
      <c r="D862" s="31">
        <v>325</v>
      </c>
      <c r="E862" s="33" t="s">
        <v>220</v>
      </c>
      <c r="F862" s="31">
        <v>137</v>
      </c>
      <c r="G862" s="33" t="s">
        <v>210</v>
      </c>
      <c r="H862" s="34">
        <v>50</v>
      </c>
      <c r="I862" s="35">
        <v>12916.620644549765</v>
      </c>
      <c r="J862" s="35">
        <v>238</v>
      </c>
      <c r="K862" s="35">
        <v>0</v>
      </c>
      <c r="L862" s="35">
        <v>893</v>
      </c>
      <c r="M862" s="35">
        <v>14047.620644549765</v>
      </c>
      <c r="N862" s="24"/>
      <c r="O862" s="34">
        <v>0</v>
      </c>
      <c r="P862" s="34">
        <v>0</v>
      </c>
      <c r="Q862" s="36">
        <v>0.18</v>
      </c>
      <c r="R862" s="36">
        <v>0.13350469953396557</v>
      </c>
      <c r="S862" s="37">
        <f t="shared" si="13"/>
        <v>0</v>
      </c>
      <c r="T862" s="24"/>
      <c r="U862" s="38">
        <v>657750</v>
      </c>
      <c r="V862" s="38">
        <v>0</v>
      </c>
      <c r="W862" s="38">
        <v>0</v>
      </c>
      <c r="X862" s="38">
        <v>44650</v>
      </c>
      <c r="Y862" s="38">
        <v>702400</v>
      </c>
      <c r="Z862" s="24"/>
      <c r="AA862" s="39"/>
    </row>
    <row r="863" spans="1:27" x14ac:dyDescent="0.25">
      <c r="A863" s="31">
        <v>3516</v>
      </c>
      <c r="B863" s="32">
        <v>3516325251</v>
      </c>
      <c r="C863" s="33" t="s">
        <v>336</v>
      </c>
      <c r="D863" s="31">
        <v>325</v>
      </c>
      <c r="E863" s="33" t="s">
        <v>220</v>
      </c>
      <c r="F863" s="31">
        <v>251</v>
      </c>
      <c r="G863" s="33" t="s">
        <v>292</v>
      </c>
      <c r="H863" s="34">
        <v>1</v>
      </c>
      <c r="I863" s="35">
        <v>11328.588736214913</v>
      </c>
      <c r="J863" s="35">
        <v>2499</v>
      </c>
      <c r="K863" s="35">
        <v>0</v>
      </c>
      <c r="L863" s="35">
        <v>893</v>
      </c>
      <c r="M863" s="35">
        <v>14720.588736214913</v>
      </c>
      <c r="N863" s="24"/>
      <c r="O863" s="34">
        <v>0</v>
      </c>
      <c r="P863" s="34">
        <v>0</v>
      </c>
      <c r="Q863" s="36">
        <v>0.18</v>
      </c>
      <c r="R863" s="36">
        <v>4.1125801527443807E-2</v>
      </c>
      <c r="S863" s="37">
        <f t="shared" si="13"/>
        <v>0</v>
      </c>
      <c r="T863" s="24"/>
      <c r="U863" s="38">
        <v>13828</v>
      </c>
      <c r="V863" s="38">
        <v>0</v>
      </c>
      <c r="W863" s="38">
        <v>0</v>
      </c>
      <c r="X863" s="38">
        <v>893</v>
      </c>
      <c r="Y863" s="38">
        <v>14721</v>
      </c>
      <c r="Z863" s="24"/>
      <c r="AA863" s="39"/>
    </row>
    <row r="864" spans="1:27" x14ac:dyDescent="0.25">
      <c r="A864" s="31">
        <v>3516</v>
      </c>
      <c r="B864" s="32">
        <v>3516325278</v>
      </c>
      <c r="C864" s="33" t="s">
        <v>336</v>
      </c>
      <c r="D864" s="31">
        <v>325</v>
      </c>
      <c r="E864" s="33" t="s">
        <v>220</v>
      </c>
      <c r="F864" s="31">
        <v>278</v>
      </c>
      <c r="G864" s="33" t="s">
        <v>212</v>
      </c>
      <c r="H864" s="34">
        <v>1</v>
      </c>
      <c r="I864" s="35">
        <v>10701.587459572249</v>
      </c>
      <c r="J864" s="35">
        <v>3083</v>
      </c>
      <c r="K864" s="35">
        <v>0</v>
      </c>
      <c r="L864" s="35">
        <v>893</v>
      </c>
      <c r="M864" s="35">
        <v>14677.587459572249</v>
      </c>
      <c r="N864" s="24"/>
      <c r="O864" s="34">
        <v>0</v>
      </c>
      <c r="P864" s="34">
        <v>0</v>
      </c>
      <c r="Q864" s="36">
        <v>0.09</v>
      </c>
      <c r="R864" s="36">
        <v>5.5084336961865453E-2</v>
      </c>
      <c r="S864" s="37">
        <f t="shared" si="13"/>
        <v>0</v>
      </c>
      <c r="T864" s="24"/>
      <c r="U864" s="38">
        <v>13785</v>
      </c>
      <c r="V864" s="38">
        <v>0</v>
      </c>
      <c r="W864" s="38">
        <v>0</v>
      </c>
      <c r="X864" s="38">
        <v>893</v>
      </c>
      <c r="Y864" s="38">
        <v>14678</v>
      </c>
      <c r="Z864" s="24"/>
      <c r="AA864" s="39"/>
    </row>
    <row r="865" spans="1:27" x14ac:dyDescent="0.25">
      <c r="A865" s="31">
        <v>3516</v>
      </c>
      <c r="B865" s="32">
        <v>3516325281</v>
      </c>
      <c r="C865" s="33" t="s">
        <v>336</v>
      </c>
      <c r="D865" s="31">
        <v>325</v>
      </c>
      <c r="E865" s="33" t="s">
        <v>220</v>
      </c>
      <c r="F865" s="31">
        <v>281</v>
      </c>
      <c r="G865" s="33" t="s">
        <v>169</v>
      </c>
      <c r="H865" s="34">
        <v>39</v>
      </c>
      <c r="I865" s="35">
        <v>12863.342517020563</v>
      </c>
      <c r="J865" s="35">
        <v>19</v>
      </c>
      <c r="K865" s="35">
        <v>0</v>
      </c>
      <c r="L865" s="35">
        <v>893</v>
      </c>
      <c r="M865" s="35">
        <v>13775.342517020563</v>
      </c>
      <c r="N865" s="24"/>
      <c r="O865" s="34">
        <v>0</v>
      </c>
      <c r="P865" s="34">
        <v>0</v>
      </c>
      <c r="Q865" s="36">
        <v>0.18</v>
      </c>
      <c r="R865" s="36">
        <v>0.12736719988123807</v>
      </c>
      <c r="S865" s="37">
        <f t="shared" si="13"/>
        <v>0</v>
      </c>
      <c r="T865" s="24"/>
      <c r="U865" s="38">
        <v>502398</v>
      </c>
      <c r="V865" s="38">
        <v>0</v>
      </c>
      <c r="W865" s="38">
        <v>0</v>
      </c>
      <c r="X865" s="38">
        <v>34827</v>
      </c>
      <c r="Y865" s="38">
        <v>537225</v>
      </c>
      <c r="Z865" s="24"/>
      <c r="AA865" s="39"/>
    </row>
    <row r="866" spans="1:27" x14ac:dyDescent="0.25">
      <c r="A866" s="31">
        <v>3516</v>
      </c>
      <c r="B866" s="32">
        <v>3516325325</v>
      </c>
      <c r="C866" s="33" t="s">
        <v>336</v>
      </c>
      <c r="D866" s="31">
        <v>325</v>
      </c>
      <c r="E866" s="33" t="s">
        <v>220</v>
      </c>
      <c r="F866" s="31">
        <v>325</v>
      </c>
      <c r="G866" s="33" t="s">
        <v>220</v>
      </c>
      <c r="H866" s="34">
        <v>70</v>
      </c>
      <c r="I866" s="35">
        <v>11446.834558578568</v>
      </c>
      <c r="J866" s="35">
        <v>1431</v>
      </c>
      <c r="K866" s="35">
        <v>0</v>
      </c>
      <c r="L866" s="35">
        <v>893</v>
      </c>
      <c r="M866" s="35">
        <v>13770.834558578568</v>
      </c>
      <c r="N866" s="24"/>
      <c r="O866" s="34">
        <v>0</v>
      </c>
      <c r="P866" s="34">
        <v>0</v>
      </c>
      <c r="Q866" s="36">
        <v>0.09</v>
      </c>
      <c r="R866" s="36">
        <v>1.5539250114140287E-2</v>
      </c>
      <c r="S866" s="37">
        <f t="shared" si="13"/>
        <v>0</v>
      </c>
      <c r="T866" s="24"/>
      <c r="U866" s="38">
        <v>901460</v>
      </c>
      <c r="V866" s="38">
        <v>0</v>
      </c>
      <c r="W866" s="38">
        <v>0</v>
      </c>
      <c r="X866" s="38">
        <v>62510</v>
      </c>
      <c r="Y866" s="38">
        <v>963970</v>
      </c>
      <c r="Z866" s="24"/>
      <c r="AA866" s="39"/>
    </row>
    <row r="867" spans="1:27" x14ac:dyDescent="0.25">
      <c r="A867" s="31">
        <v>3516</v>
      </c>
      <c r="B867" s="32">
        <v>3516325332</v>
      </c>
      <c r="C867" s="33" t="s">
        <v>336</v>
      </c>
      <c r="D867" s="31">
        <v>325</v>
      </c>
      <c r="E867" s="33" t="s">
        <v>220</v>
      </c>
      <c r="F867" s="31">
        <v>332</v>
      </c>
      <c r="G867" s="33" t="s">
        <v>221</v>
      </c>
      <c r="H867" s="34">
        <v>29</v>
      </c>
      <c r="I867" s="35">
        <v>11731.685540672186</v>
      </c>
      <c r="J867" s="35">
        <v>1073</v>
      </c>
      <c r="K867" s="35">
        <v>0</v>
      </c>
      <c r="L867" s="35">
        <v>893</v>
      </c>
      <c r="M867" s="35">
        <v>13697.685540672186</v>
      </c>
      <c r="N867" s="24"/>
      <c r="O867" s="34">
        <v>0</v>
      </c>
      <c r="P867" s="34">
        <v>0</v>
      </c>
      <c r="Q867" s="36">
        <v>0.09</v>
      </c>
      <c r="R867" s="36">
        <v>2.0233203533025001E-2</v>
      </c>
      <c r="S867" s="37">
        <f t="shared" si="13"/>
        <v>0</v>
      </c>
      <c r="T867" s="24"/>
      <c r="U867" s="38">
        <v>371345</v>
      </c>
      <c r="V867" s="38">
        <v>0</v>
      </c>
      <c r="W867" s="38">
        <v>0</v>
      </c>
      <c r="X867" s="38">
        <v>25897</v>
      </c>
      <c r="Y867" s="38">
        <v>397242</v>
      </c>
      <c r="Z867" s="24"/>
      <c r="AA867" s="39"/>
    </row>
    <row r="868" spans="1:27" x14ac:dyDescent="0.25">
      <c r="A868" s="31">
        <v>3516</v>
      </c>
      <c r="B868" s="32">
        <v>3516325672</v>
      </c>
      <c r="C868" s="33" t="s">
        <v>336</v>
      </c>
      <c r="D868" s="31">
        <v>325</v>
      </c>
      <c r="E868" s="33" t="s">
        <v>220</v>
      </c>
      <c r="F868" s="31">
        <v>672</v>
      </c>
      <c r="G868" s="33" t="s">
        <v>258</v>
      </c>
      <c r="H868" s="34">
        <v>1</v>
      </c>
      <c r="I868" s="35">
        <v>10803.732756632066</v>
      </c>
      <c r="J868" s="35">
        <v>4015</v>
      </c>
      <c r="K868" s="35">
        <v>0</v>
      </c>
      <c r="L868" s="35">
        <v>893</v>
      </c>
      <c r="M868" s="35">
        <v>15711.732756632066</v>
      </c>
      <c r="N868" s="24"/>
      <c r="O868" s="34">
        <v>0</v>
      </c>
      <c r="P868" s="34">
        <v>0</v>
      </c>
      <c r="Q868" s="36">
        <v>0.09</v>
      </c>
      <c r="R868" s="36">
        <v>6.1915442128464811E-3</v>
      </c>
      <c r="S868" s="37">
        <f t="shared" si="13"/>
        <v>0</v>
      </c>
      <c r="T868" s="24"/>
      <c r="U868" s="38">
        <v>14819</v>
      </c>
      <c r="V868" s="38">
        <v>0</v>
      </c>
      <c r="W868" s="38">
        <v>0</v>
      </c>
      <c r="X868" s="38">
        <v>893</v>
      </c>
      <c r="Y868" s="38">
        <v>15712</v>
      </c>
      <c r="Z868" s="24"/>
      <c r="AA868" s="39"/>
    </row>
    <row r="869" spans="1:27" x14ac:dyDescent="0.25">
      <c r="A869" s="31">
        <v>3516</v>
      </c>
      <c r="B869" s="32">
        <v>3516325766</v>
      </c>
      <c r="C869" s="33" t="s">
        <v>336</v>
      </c>
      <c r="D869" s="31">
        <v>325</v>
      </c>
      <c r="E869" s="33" t="s">
        <v>220</v>
      </c>
      <c r="F869" s="31">
        <v>766</v>
      </c>
      <c r="G869" s="33" t="s">
        <v>259</v>
      </c>
      <c r="H869" s="34">
        <v>1</v>
      </c>
      <c r="I869" s="35">
        <v>10873.255523415977</v>
      </c>
      <c r="J869" s="35">
        <v>3796</v>
      </c>
      <c r="K869" s="35">
        <v>0</v>
      </c>
      <c r="L869" s="35">
        <v>893</v>
      </c>
      <c r="M869" s="35">
        <v>15562.255523415977</v>
      </c>
      <c r="N869" s="24"/>
      <c r="O869" s="34">
        <v>0</v>
      </c>
      <c r="P869" s="34">
        <v>0</v>
      </c>
      <c r="Q869" s="36">
        <v>0.09</v>
      </c>
      <c r="R869" s="36">
        <v>3.959455646313957E-3</v>
      </c>
      <c r="S869" s="37">
        <f t="shared" si="13"/>
        <v>0</v>
      </c>
      <c r="T869" s="24"/>
      <c r="U869" s="38">
        <v>14669</v>
      </c>
      <c r="V869" s="38">
        <v>0</v>
      </c>
      <c r="W869" s="38">
        <v>0</v>
      </c>
      <c r="X869" s="38">
        <v>893</v>
      </c>
      <c r="Y869" s="38">
        <v>15562</v>
      </c>
      <c r="Z869" s="24"/>
      <c r="AA869" s="39"/>
    </row>
    <row r="870" spans="1:27" x14ac:dyDescent="0.25">
      <c r="A870" s="31">
        <v>3517</v>
      </c>
      <c r="B870" s="32">
        <v>3517239001</v>
      </c>
      <c r="C870" s="33" t="s">
        <v>337</v>
      </c>
      <c r="D870" s="31">
        <v>239</v>
      </c>
      <c r="E870" s="33" t="s">
        <v>267</v>
      </c>
      <c r="F870" s="31">
        <v>1</v>
      </c>
      <c r="G870" s="33" t="s">
        <v>161</v>
      </c>
      <c r="H870" s="34">
        <v>2</v>
      </c>
      <c r="I870" s="35">
        <v>10611.983726304348</v>
      </c>
      <c r="J870" s="35">
        <v>2726</v>
      </c>
      <c r="K870" s="35">
        <v>0</v>
      </c>
      <c r="L870" s="35">
        <v>893</v>
      </c>
      <c r="M870" s="35">
        <v>14230.983726304348</v>
      </c>
      <c r="N870" s="24"/>
      <c r="O870" s="34">
        <v>0</v>
      </c>
      <c r="P870" s="34">
        <v>0</v>
      </c>
      <c r="Q870" s="36">
        <v>0.09</v>
      </c>
      <c r="R870" s="36">
        <v>1.5558084291471243E-2</v>
      </c>
      <c r="S870" s="37">
        <f t="shared" si="13"/>
        <v>0</v>
      </c>
      <c r="T870" s="24"/>
      <c r="U870" s="38">
        <v>26676</v>
      </c>
      <c r="V870" s="38">
        <v>0</v>
      </c>
      <c r="W870" s="38">
        <v>0</v>
      </c>
      <c r="X870" s="38">
        <v>1786</v>
      </c>
      <c r="Y870" s="38">
        <v>28462</v>
      </c>
      <c r="Z870" s="24"/>
      <c r="AA870" s="39"/>
    </row>
    <row r="871" spans="1:27" x14ac:dyDescent="0.25">
      <c r="A871" s="31">
        <v>3517</v>
      </c>
      <c r="B871" s="32">
        <v>3517239036</v>
      </c>
      <c r="C871" s="33" t="s">
        <v>337</v>
      </c>
      <c r="D871" s="31">
        <v>239</v>
      </c>
      <c r="E871" s="33" t="s">
        <v>267</v>
      </c>
      <c r="F871" s="31">
        <v>36</v>
      </c>
      <c r="G871" s="33" t="s">
        <v>143</v>
      </c>
      <c r="H871" s="34">
        <v>1</v>
      </c>
      <c r="I871" s="35">
        <v>10482.436099116783</v>
      </c>
      <c r="J871" s="35">
        <v>4611</v>
      </c>
      <c r="K871" s="35">
        <v>0</v>
      </c>
      <c r="L871" s="35">
        <v>893</v>
      </c>
      <c r="M871" s="35">
        <v>15986.436099116783</v>
      </c>
      <c r="N871" s="24"/>
      <c r="O871" s="34">
        <v>0</v>
      </c>
      <c r="P871" s="34">
        <v>0</v>
      </c>
      <c r="Q871" s="36">
        <v>0.09</v>
      </c>
      <c r="R871" s="36">
        <v>7.4364534925783238E-2</v>
      </c>
      <c r="S871" s="37">
        <f t="shared" si="13"/>
        <v>0</v>
      </c>
      <c r="T871" s="24"/>
      <c r="U871" s="38">
        <v>15093</v>
      </c>
      <c r="V871" s="38">
        <v>0</v>
      </c>
      <c r="W871" s="38">
        <v>0</v>
      </c>
      <c r="X871" s="38">
        <v>893</v>
      </c>
      <c r="Y871" s="38">
        <v>15986</v>
      </c>
      <c r="Z871" s="24"/>
      <c r="AA871" s="39"/>
    </row>
    <row r="872" spans="1:27" x14ac:dyDescent="0.25">
      <c r="A872" s="31">
        <v>3517</v>
      </c>
      <c r="B872" s="32">
        <v>3517239044</v>
      </c>
      <c r="C872" s="33" t="s">
        <v>337</v>
      </c>
      <c r="D872" s="31">
        <v>239</v>
      </c>
      <c r="E872" s="33" t="s">
        <v>267</v>
      </c>
      <c r="F872" s="31">
        <v>44</v>
      </c>
      <c r="G872" s="33" t="s">
        <v>35</v>
      </c>
      <c r="H872" s="34">
        <v>1</v>
      </c>
      <c r="I872" s="35">
        <v>12181.270965896345</v>
      </c>
      <c r="J872" s="35">
        <v>284</v>
      </c>
      <c r="K872" s="35">
        <v>0</v>
      </c>
      <c r="L872" s="35">
        <v>893</v>
      </c>
      <c r="M872" s="35">
        <v>13358.270965896345</v>
      </c>
      <c r="N872" s="24"/>
      <c r="O872" s="34">
        <v>0</v>
      </c>
      <c r="P872" s="34">
        <v>0</v>
      </c>
      <c r="Q872" s="36">
        <v>0.09</v>
      </c>
      <c r="R872" s="36">
        <v>5.5522851392677805E-2</v>
      </c>
      <c r="S872" s="37">
        <f t="shared" si="13"/>
        <v>0</v>
      </c>
      <c r="T872" s="24"/>
      <c r="U872" s="38">
        <v>12465</v>
      </c>
      <c r="V872" s="38">
        <v>0</v>
      </c>
      <c r="W872" s="38">
        <v>0</v>
      </c>
      <c r="X872" s="38">
        <v>893</v>
      </c>
      <c r="Y872" s="38">
        <v>13358</v>
      </c>
      <c r="Z872" s="24"/>
      <c r="AA872" s="39"/>
    </row>
    <row r="873" spans="1:27" x14ac:dyDescent="0.25">
      <c r="A873" s="31">
        <v>3517</v>
      </c>
      <c r="B873" s="32">
        <v>3517239082</v>
      </c>
      <c r="C873" s="33" t="s">
        <v>337</v>
      </c>
      <c r="D873" s="31">
        <v>239</v>
      </c>
      <c r="E873" s="33" t="s">
        <v>267</v>
      </c>
      <c r="F873" s="31">
        <v>82</v>
      </c>
      <c r="G873" s="33" t="s">
        <v>269</v>
      </c>
      <c r="H873" s="34">
        <v>1</v>
      </c>
      <c r="I873" s="35">
        <v>9994.0312736596734</v>
      </c>
      <c r="J873" s="35">
        <v>3195</v>
      </c>
      <c r="K873" s="35">
        <v>0</v>
      </c>
      <c r="L873" s="35">
        <v>893</v>
      </c>
      <c r="M873" s="35">
        <v>14082.031273659673</v>
      </c>
      <c r="N873" s="24"/>
      <c r="O873" s="34">
        <v>0</v>
      </c>
      <c r="P873" s="34">
        <v>0</v>
      </c>
      <c r="Q873" s="36">
        <v>0.09</v>
      </c>
      <c r="R873" s="36">
        <v>5.8766539512043314E-3</v>
      </c>
      <c r="S873" s="37">
        <f t="shared" si="13"/>
        <v>0</v>
      </c>
      <c r="T873" s="24"/>
      <c r="U873" s="38">
        <v>13189</v>
      </c>
      <c r="V873" s="38">
        <v>0</v>
      </c>
      <c r="W873" s="38">
        <v>0</v>
      </c>
      <c r="X873" s="38">
        <v>893</v>
      </c>
      <c r="Y873" s="38">
        <v>14082</v>
      </c>
      <c r="Z873" s="24"/>
      <c r="AA873" s="39"/>
    </row>
    <row r="874" spans="1:27" x14ac:dyDescent="0.25">
      <c r="A874" s="31">
        <v>3517</v>
      </c>
      <c r="B874" s="32">
        <v>3517239167</v>
      </c>
      <c r="C874" s="33" t="s">
        <v>337</v>
      </c>
      <c r="D874" s="31">
        <v>239</v>
      </c>
      <c r="E874" s="33" t="s">
        <v>267</v>
      </c>
      <c r="F874" s="31">
        <v>167</v>
      </c>
      <c r="G874" s="33" t="s">
        <v>191</v>
      </c>
      <c r="H874" s="34">
        <v>1</v>
      </c>
      <c r="I874" s="35">
        <v>10530.33412887874</v>
      </c>
      <c r="J874" s="35">
        <v>3892</v>
      </c>
      <c r="K874" s="35">
        <v>0</v>
      </c>
      <c r="L874" s="35">
        <v>893</v>
      </c>
      <c r="M874" s="35">
        <v>15315.33412887874</v>
      </c>
      <c r="N874" s="24"/>
      <c r="O874" s="34">
        <v>0</v>
      </c>
      <c r="P874" s="34">
        <v>0</v>
      </c>
      <c r="Q874" s="36">
        <v>0.09</v>
      </c>
      <c r="R874" s="36">
        <v>2.6447458484435141E-2</v>
      </c>
      <c r="S874" s="37">
        <f t="shared" si="13"/>
        <v>0</v>
      </c>
      <c r="T874" s="24"/>
      <c r="U874" s="38">
        <v>14422</v>
      </c>
      <c r="V874" s="38">
        <v>0</v>
      </c>
      <c r="W874" s="38">
        <v>0</v>
      </c>
      <c r="X874" s="38">
        <v>893</v>
      </c>
      <c r="Y874" s="38">
        <v>15315</v>
      </c>
      <c r="Z874" s="24"/>
      <c r="AA874" s="39"/>
    </row>
    <row r="875" spans="1:27" x14ac:dyDescent="0.25">
      <c r="A875" s="31">
        <v>3517</v>
      </c>
      <c r="B875" s="32">
        <v>3517239182</v>
      </c>
      <c r="C875" s="33" t="s">
        <v>337</v>
      </c>
      <c r="D875" s="31">
        <v>239</v>
      </c>
      <c r="E875" s="33" t="s">
        <v>267</v>
      </c>
      <c r="F875" s="31">
        <v>182</v>
      </c>
      <c r="G875" s="33" t="s">
        <v>273</v>
      </c>
      <c r="H875" s="34">
        <v>5</v>
      </c>
      <c r="I875" s="35">
        <v>10560.696446717253</v>
      </c>
      <c r="J875" s="35">
        <v>3230</v>
      </c>
      <c r="K875" s="35">
        <v>0</v>
      </c>
      <c r="L875" s="35">
        <v>893</v>
      </c>
      <c r="M875" s="35">
        <v>14683.696446717253</v>
      </c>
      <c r="N875" s="24"/>
      <c r="O875" s="34">
        <v>0</v>
      </c>
      <c r="P875" s="34">
        <v>0</v>
      </c>
      <c r="Q875" s="36">
        <v>0.09</v>
      </c>
      <c r="R875" s="36">
        <v>1.4562124631841042E-2</v>
      </c>
      <c r="S875" s="37">
        <f t="shared" si="13"/>
        <v>0</v>
      </c>
      <c r="T875" s="24"/>
      <c r="U875" s="38">
        <v>68955</v>
      </c>
      <c r="V875" s="38">
        <v>0</v>
      </c>
      <c r="W875" s="38">
        <v>0</v>
      </c>
      <c r="X875" s="38">
        <v>4465</v>
      </c>
      <c r="Y875" s="38">
        <v>73420</v>
      </c>
      <c r="Z875" s="24"/>
      <c r="AA875" s="39"/>
    </row>
    <row r="876" spans="1:27" x14ac:dyDescent="0.25">
      <c r="A876" s="31">
        <v>3517</v>
      </c>
      <c r="B876" s="32">
        <v>3517239231</v>
      </c>
      <c r="C876" s="33" t="s">
        <v>337</v>
      </c>
      <c r="D876" s="31">
        <v>239</v>
      </c>
      <c r="E876" s="33" t="s">
        <v>267</v>
      </c>
      <c r="F876" s="31">
        <v>231</v>
      </c>
      <c r="G876" s="33" t="s">
        <v>274</v>
      </c>
      <c r="H876" s="34">
        <v>2</v>
      </c>
      <c r="I876" s="35">
        <v>10366.676365249741</v>
      </c>
      <c r="J876" s="35">
        <v>2351</v>
      </c>
      <c r="K876" s="35">
        <v>0</v>
      </c>
      <c r="L876" s="35">
        <v>893</v>
      </c>
      <c r="M876" s="35">
        <v>13610.676365249741</v>
      </c>
      <c r="N876" s="24"/>
      <c r="O876" s="34">
        <v>0</v>
      </c>
      <c r="P876" s="34">
        <v>0</v>
      </c>
      <c r="Q876" s="36">
        <v>0.09</v>
      </c>
      <c r="R876" s="36">
        <v>1.3258958755027297E-2</v>
      </c>
      <c r="S876" s="37">
        <f t="shared" si="13"/>
        <v>0</v>
      </c>
      <c r="T876" s="24"/>
      <c r="U876" s="38">
        <v>25436</v>
      </c>
      <c r="V876" s="38">
        <v>0</v>
      </c>
      <c r="W876" s="38">
        <v>0</v>
      </c>
      <c r="X876" s="38">
        <v>1786</v>
      </c>
      <c r="Y876" s="38">
        <v>27222</v>
      </c>
      <c r="Z876" s="24"/>
      <c r="AA876" s="39"/>
    </row>
    <row r="877" spans="1:27" x14ac:dyDescent="0.25">
      <c r="A877" s="31">
        <v>3517</v>
      </c>
      <c r="B877" s="32">
        <v>3517239244</v>
      </c>
      <c r="C877" s="33" t="s">
        <v>337</v>
      </c>
      <c r="D877" s="31">
        <v>239</v>
      </c>
      <c r="E877" s="33" t="s">
        <v>267</v>
      </c>
      <c r="F877" s="31">
        <v>244</v>
      </c>
      <c r="G877" s="33" t="s">
        <v>43</v>
      </c>
      <c r="H877" s="34">
        <v>1</v>
      </c>
      <c r="I877" s="35">
        <v>11784.692214070503</v>
      </c>
      <c r="J877" s="35">
        <v>4771</v>
      </c>
      <c r="K877" s="35">
        <v>0</v>
      </c>
      <c r="L877" s="35">
        <v>893</v>
      </c>
      <c r="M877" s="35">
        <v>17448.692214070503</v>
      </c>
      <c r="N877" s="24"/>
      <c r="O877" s="34">
        <v>0</v>
      </c>
      <c r="P877" s="34">
        <v>0</v>
      </c>
      <c r="Q877" s="36">
        <v>0.18</v>
      </c>
      <c r="R877" s="36">
        <v>0.10491002846208129</v>
      </c>
      <c r="S877" s="37">
        <f t="shared" si="13"/>
        <v>0</v>
      </c>
      <c r="T877" s="24"/>
      <c r="U877" s="38">
        <v>16556</v>
      </c>
      <c r="V877" s="38">
        <v>0</v>
      </c>
      <c r="W877" s="38">
        <v>0</v>
      </c>
      <c r="X877" s="38">
        <v>893</v>
      </c>
      <c r="Y877" s="38">
        <v>17449</v>
      </c>
      <c r="Z877" s="24"/>
      <c r="AA877" s="39"/>
    </row>
    <row r="878" spans="1:27" x14ac:dyDescent="0.25">
      <c r="A878" s="31">
        <v>3517</v>
      </c>
      <c r="B878" s="32">
        <v>3517239261</v>
      </c>
      <c r="C878" s="33" t="s">
        <v>337</v>
      </c>
      <c r="D878" s="31">
        <v>239</v>
      </c>
      <c r="E878" s="33" t="s">
        <v>267</v>
      </c>
      <c r="F878" s="31">
        <v>261</v>
      </c>
      <c r="G878" s="33" t="s">
        <v>146</v>
      </c>
      <c r="H878" s="34">
        <v>1</v>
      </c>
      <c r="I878" s="35">
        <v>10117.723385625684</v>
      </c>
      <c r="J878" s="35">
        <v>5378</v>
      </c>
      <c r="K878" s="35">
        <v>0</v>
      </c>
      <c r="L878" s="35">
        <v>893</v>
      </c>
      <c r="M878" s="35">
        <v>16388.723385625686</v>
      </c>
      <c r="N878" s="24"/>
      <c r="O878" s="34">
        <v>0</v>
      </c>
      <c r="P878" s="34">
        <v>0</v>
      </c>
      <c r="Q878" s="36">
        <v>0.09</v>
      </c>
      <c r="R878" s="36">
        <v>7.7735002633493408E-2</v>
      </c>
      <c r="S878" s="37">
        <f t="shared" si="13"/>
        <v>0</v>
      </c>
      <c r="T878" s="24"/>
      <c r="U878" s="38">
        <v>15496</v>
      </c>
      <c r="V878" s="38">
        <v>0</v>
      </c>
      <c r="W878" s="38">
        <v>0</v>
      </c>
      <c r="X878" s="38">
        <v>893</v>
      </c>
      <c r="Y878" s="38">
        <v>16389</v>
      </c>
      <c r="Z878" s="24"/>
      <c r="AA878" s="39"/>
    </row>
    <row r="879" spans="1:27" x14ac:dyDescent="0.25">
      <c r="A879" s="31">
        <v>3517</v>
      </c>
      <c r="B879" s="32">
        <v>3517239293</v>
      </c>
      <c r="C879" s="33" t="s">
        <v>337</v>
      </c>
      <c r="D879" s="31">
        <v>239</v>
      </c>
      <c r="E879" s="33" t="s">
        <v>267</v>
      </c>
      <c r="F879" s="31">
        <v>293</v>
      </c>
      <c r="G879" s="33" t="s">
        <v>45</v>
      </c>
      <c r="H879" s="34">
        <v>5</v>
      </c>
      <c r="I879" s="35">
        <v>11626.468654934779</v>
      </c>
      <c r="J879" s="35">
        <v>998</v>
      </c>
      <c r="K879" s="35">
        <v>0</v>
      </c>
      <c r="L879" s="35">
        <v>893</v>
      </c>
      <c r="M879" s="35">
        <v>13517.468654934779</v>
      </c>
      <c r="N879" s="24"/>
      <c r="O879" s="34">
        <v>0</v>
      </c>
      <c r="P879" s="34">
        <v>0</v>
      </c>
      <c r="Q879" s="36">
        <v>0.18</v>
      </c>
      <c r="R879" s="36">
        <v>4.359909499112689E-3</v>
      </c>
      <c r="S879" s="37">
        <f t="shared" si="13"/>
        <v>0</v>
      </c>
      <c r="T879" s="24"/>
      <c r="U879" s="38">
        <v>63120</v>
      </c>
      <c r="V879" s="38">
        <v>0</v>
      </c>
      <c r="W879" s="38">
        <v>0</v>
      </c>
      <c r="X879" s="38">
        <v>4465</v>
      </c>
      <c r="Y879" s="38">
        <v>67585</v>
      </c>
      <c r="Z879" s="24"/>
      <c r="AA879" s="39"/>
    </row>
    <row r="880" spans="1:27" x14ac:dyDescent="0.25">
      <c r="A880" s="31">
        <v>3517</v>
      </c>
      <c r="B880" s="32">
        <v>3517239625</v>
      </c>
      <c r="C880" s="33" t="s">
        <v>337</v>
      </c>
      <c r="D880" s="31">
        <v>239</v>
      </c>
      <c r="E880" s="33" t="s">
        <v>267</v>
      </c>
      <c r="F880" s="31">
        <v>625</v>
      </c>
      <c r="G880" s="33" t="s">
        <v>49</v>
      </c>
      <c r="H880" s="34">
        <v>1</v>
      </c>
      <c r="I880" s="35">
        <v>10044.095684269245</v>
      </c>
      <c r="J880" s="35">
        <v>1896</v>
      </c>
      <c r="K880" s="35">
        <v>0</v>
      </c>
      <c r="L880" s="35">
        <v>893</v>
      </c>
      <c r="M880" s="35">
        <v>12833.095684269245</v>
      </c>
      <c r="N880" s="24"/>
      <c r="O880" s="34">
        <v>0</v>
      </c>
      <c r="P880" s="34">
        <v>0</v>
      </c>
      <c r="Q880" s="36">
        <v>0.09</v>
      </c>
      <c r="R880" s="36">
        <v>2.7912014372742976E-3</v>
      </c>
      <c r="S880" s="37">
        <f t="shared" si="13"/>
        <v>0</v>
      </c>
      <c r="T880" s="24"/>
      <c r="U880" s="38">
        <v>11940</v>
      </c>
      <c r="V880" s="38">
        <v>0</v>
      </c>
      <c r="W880" s="38">
        <v>0</v>
      </c>
      <c r="X880" s="38">
        <v>893</v>
      </c>
      <c r="Y880" s="38">
        <v>12833</v>
      </c>
      <c r="Z880" s="24"/>
      <c r="AA880" s="39"/>
    </row>
    <row r="881" spans="1:27" x14ac:dyDescent="0.25">
      <c r="A881" s="31">
        <v>3517</v>
      </c>
      <c r="B881" s="32">
        <v>3517239760</v>
      </c>
      <c r="C881" s="33" t="s">
        <v>337</v>
      </c>
      <c r="D881" s="31">
        <v>239</v>
      </c>
      <c r="E881" s="33" t="s">
        <v>267</v>
      </c>
      <c r="F881" s="31">
        <v>760</v>
      </c>
      <c r="G881" s="33" t="s">
        <v>279</v>
      </c>
      <c r="H881" s="34">
        <v>7</v>
      </c>
      <c r="I881" s="35">
        <v>11414.908829401425</v>
      </c>
      <c r="J881" s="35">
        <v>2237</v>
      </c>
      <c r="K881" s="35">
        <v>0</v>
      </c>
      <c r="L881" s="35">
        <v>893</v>
      </c>
      <c r="M881" s="35">
        <v>14544.908829401425</v>
      </c>
      <c r="N881" s="24"/>
      <c r="O881" s="34">
        <v>0</v>
      </c>
      <c r="P881" s="34">
        <v>0</v>
      </c>
      <c r="Q881" s="36">
        <v>0.09</v>
      </c>
      <c r="R881" s="36">
        <v>3.0896233783816621E-2</v>
      </c>
      <c r="S881" s="37">
        <f t="shared" si="13"/>
        <v>0</v>
      </c>
      <c r="T881" s="24"/>
      <c r="U881" s="38">
        <v>95564</v>
      </c>
      <c r="V881" s="38">
        <v>0</v>
      </c>
      <c r="W881" s="38">
        <v>0</v>
      </c>
      <c r="X881" s="38">
        <v>6251</v>
      </c>
      <c r="Y881" s="38">
        <v>101815</v>
      </c>
      <c r="Z881" s="24"/>
      <c r="AA881" s="39"/>
    </row>
    <row r="882" spans="1:27" x14ac:dyDescent="0.25">
      <c r="A882" s="31">
        <v>3517</v>
      </c>
      <c r="B882" s="32">
        <v>3517239780</v>
      </c>
      <c r="C882" s="33" t="s">
        <v>337</v>
      </c>
      <c r="D882" s="31">
        <v>239</v>
      </c>
      <c r="E882" s="33" t="s">
        <v>267</v>
      </c>
      <c r="F882" s="31">
        <v>780</v>
      </c>
      <c r="G882" s="33" t="s">
        <v>261</v>
      </c>
      <c r="H882" s="34">
        <v>1</v>
      </c>
      <c r="I882" s="35">
        <v>10252.362531076436</v>
      </c>
      <c r="J882" s="35">
        <v>1690</v>
      </c>
      <c r="K882" s="35">
        <v>0</v>
      </c>
      <c r="L882" s="35">
        <v>893</v>
      </c>
      <c r="M882" s="35">
        <v>12835.362531076436</v>
      </c>
      <c r="N882" s="24"/>
      <c r="O882" s="34">
        <v>0</v>
      </c>
      <c r="P882" s="34">
        <v>0</v>
      </c>
      <c r="Q882" s="36">
        <v>0.09</v>
      </c>
      <c r="R882" s="36">
        <v>1.4449206806613405E-2</v>
      </c>
      <c r="S882" s="37">
        <f t="shared" si="13"/>
        <v>0</v>
      </c>
      <c r="T882" s="24"/>
      <c r="U882" s="38">
        <v>11942</v>
      </c>
      <c r="V882" s="38">
        <v>0</v>
      </c>
      <c r="W882" s="38">
        <v>0</v>
      </c>
      <c r="X882" s="38">
        <v>893</v>
      </c>
      <c r="Y882" s="38">
        <v>12835</v>
      </c>
      <c r="Z882" s="24"/>
      <c r="AA882" s="39"/>
    </row>
    <row r="883" spans="1:27" x14ac:dyDescent="0.25">
      <c r="A883" s="31">
        <v>3518</v>
      </c>
      <c r="B883" s="32">
        <v>3518149128</v>
      </c>
      <c r="C883" s="33" t="s">
        <v>339</v>
      </c>
      <c r="D883" s="31">
        <v>149</v>
      </c>
      <c r="E883" s="33" t="s">
        <v>103</v>
      </c>
      <c r="F883" s="31">
        <v>128</v>
      </c>
      <c r="G883" s="33" t="s">
        <v>110</v>
      </c>
      <c r="H883" s="34">
        <v>30</v>
      </c>
      <c r="I883" s="35">
        <v>11422.463723698449</v>
      </c>
      <c r="J883" s="35">
        <v>581</v>
      </c>
      <c r="K883" s="35">
        <v>0</v>
      </c>
      <c r="L883" s="35">
        <v>893</v>
      </c>
      <c r="M883" s="35">
        <v>12896.463723698449</v>
      </c>
      <c r="N883" s="24"/>
      <c r="O883" s="34">
        <v>0</v>
      </c>
      <c r="P883" s="34">
        <v>0</v>
      </c>
      <c r="Q883" s="36">
        <v>0.18</v>
      </c>
      <c r="R883" s="36">
        <v>3.5818450421119509E-2</v>
      </c>
      <c r="S883" s="37">
        <f t="shared" si="13"/>
        <v>0</v>
      </c>
      <c r="T883" s="24"/>
      <c r="U883" s="38">
        <v>360090</v>
      </c>
      <c r="V883" s="38">
        <v>0</v>
      </c>
      <c r="W883" s="38">
        <v>0</v>
      </c>
      <c r="X883" s="38">
        <v>26790</v>
      </c>
      <c r="Y883" s="38">
        <v>386880</v>
      </c>
      <c r="Z883" s="24"/>
      <c r="AA883" s="39"/>
    </row>
    <row r="884" spans="1:27" x14ac:dyDescent="0.25">
      <c r="A884" s="31">
        <v>3518</v>
      </c>
      <c r="B884" s="32">
        <v>3518149149</v>
      </c>
      <c r="C884" s="33" t="s">
        <v>339</v>
      </c>
      <c r="D884" s="31">
        <v>149</v>
      </c>
      <c r="E884" s="33" t="s">
        <v>103</v>
      </c>
      <c r="F884" s="31">
        <v>149</v>
      </c>
      <c r="G884" s="33" t="s">
        <v>103</v>
      </c>
      <c r="H884" s="34">
        <v>135</v>
      </c>
      <c r="I884" s="35">
        <v>12667.589265499972</v>
      </c>
      <c r="J884" s="35">
        <v>16</v>
      </c>
      <c r="K884" s="35">
        <v>0</v>
      </c>
      <c r="L884" s="35">
        <v>893</v>
      </c>
      <c r="M884" s="35">
        <v>13576.589265499972</v>
      </c>
      <c r="N884" s="24"/>
      <c r="O884" s="34">
        <v>0</v>
      </c>
      <c r="P884" s="34">
        <v>0</v>
      </c>
      <c r="Q884" s="36">
        <v>0.16</v>
      </c>
      <c r="R884" s="36">
        <v>0.11951738551252943</v>
      </c>
      <c r="S884" s="37">
        <f t="shared" si="13"/>
        <v>0</v>
      </c>
      <c r="T884" s="24"/>
      <c r="U884" s="38">
        <v>1712340</v>
      </c>
      <c r="V884" s="38">
        <v>0</v>
      </c>
      <c r="W884" s="38">
        <v>0</v>
      </c>
      <c r="X884" s="38">
        <v>120555</v>
      </c>
      <c r="Y884" s="38">
        <v>1832895</v>
      </c>
      <c r="Z884" s="24"/>
      <c r="AA884" s="39"/>
    </row>
    <row r="885" spans="1:27" x14ac:dyDescent="0.25">
      <c r="A885" s="31">
        <v>3518</v>
      </c>
      <c r="B885" s="32">
        <v>3518149181</v>
      </c>
      <c r="C885" s="33" t="s">
        <v>339</v>
      </c>
      <c r="D885" s="31">
        <v>149</v>
      </c>
      <c r="E885" s="33" t="s">
        <v>103</v>
      </c>
      <c r="F885" s="31">
        <v>181</v>
      </c>
      <c r="G885" s="33" t="s">
        <v>105</v>
      </c>
      <c r="H885" s="34">
        <v>10</v>
      </c>
      <c r="I885" s="35">
        <v>11343.087951185493</v>
      </c>
      <c r="J885" s="35">
        <v>769</v>
      </c>
      <c r="K885" s="35">
        <v>0</v>
      </c>
      <c r="L885" s="35">
        <v>893</v>
      </c>
      <c r="M885" s="35">
        <v>13005.087951185493</v>
      </c>
      <c r="N885" s="24"/>
      <c r="O885" s="34">
        <v>0</v>
      </c>
      <c r="P885" s="34">
        <v>0</v>
      </c>
      <c r="Q885" s="36">
        <v>0.09</v>
      </c>
      <c r="R885" s="36">
        <v>9.7581275657804001E-3</v>
      </c>
      <c r="S885" s="37">
        <f t="shared" si="13"/>
        <v>0</v>
      </c>
      <c r="T885" s="24"/>
      <c r="U885" s="38">
        <v>121120</v>
      </c>
      <c r="V885" s="38">
        <v>0</v>
      </c>
      <c r="W885" s="38">
        <v>0</v>
      </c>
      <c r="X885" s="38">
        <v>8930</v>
      </c>
      <c r="Y885" s="38">
        <v>130050</v>
      </c>
      <c r="Z885" s="24"/>
      <c r="AA885" s="39"/>
    </row>
    <row r="886" spans="1:27" x14ac:dyDescent="0.25">
      <c r="A886" s="40">
        <v>9999</v>
      </c>
      <c r="B886" s="41" t="s">
        <v>369</v>
      </c>
      <c r="C886" s="41" t="s">
        <v>369</v>
      </c>
      <c r="D886" s="41" t="s">
        <v>369</v>
      </c>
      <c r="E886" s="41" t="s">
        <v>369</v>
      </c>
      <c r="F886" s="41" t="s">
        <v>369</v>
      </c>
      <c r="G886" s="41" t="s">
        <v>369</v>
      </c>
      <c r="H886" s="42">
        <v>44571</v>
      </c>
      <c r="I886" s="43" t="s">
        <v>369</v>
      </c>
      <c r="J886" s="43" t="s">
        <v>369</v>
      </c>
      <c r="K886" s="43" t="s">
        <v>369</v>
      </c>
      <c r="L886" s="43" t="s">
        <v>369</v>
      </c>
      <c r="M886" s="44" t="s">
        <v>15</v>
      </c>
      <c r="N886" s="24"/>
      <c r="O886" s="45">
        <v>60</v>
      </c>
      <c r="P886" s="46">
        <v>0</v>
      </c>
      <c r="Q886" s="47" t="s">
        <v>369</v>
      </c>
      <c r="R886" s="47" t="s">
        <v>369</v>
      </c>
      <c r="S886" s="48" t="s">
        <v>369</v>
      </c>
      <c r="T886" s="24"/>
      <c r="U886" s="49">
        <v>619076356</v>
      </c>
      <c r="V886" s="50">
        <v>3791681</v>
      </c>
      <c r="W886" s="50">
        <v>-1217938.066078722</v>
      </c>
      <c r="X886" s="50">
        <v>39801903</v>
      </c>
      <c r="Y886" s="51">
        <v>661452001.93392134</v>
      </c>
      <c r="Z886" s="24"/>
      <c r="AA886" s="52"/>
    </row>
  </sheetData>
  <autoFilter ref="A9:AA88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Y891"/>
  <sheetViews>
    <sheetView showGridLines="0" tabSelected="1" zoomScaleNormal="100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5" x14ac:dyDescent="0.25"/>
  <cols>
    <col min="1" max="1" width="7.5703125" customWidth="1"/>
    <col min="2" max="2" width="9.140625" customWidth="1"/>
    <col min="3" max="3" width="23.140625" customWidth="1"/>
    <col min="14" max="14" width="0.7109375" customWidth="1"/>
    <col min="20" max="20" width="0.7109375" customWidth="1"/>
    <col min="21" max="21" width="10.42578125" customWidth="1"/>
    <col min="24" max="24" width="10.140625" customWidth="1"/>
    <col min="25" max="25" width="10.7109375" customWidth="1"/>
  </cols>
  <sheetData>
    <row r="1" spans="1:25" ht="23.25" x14ac:dyDescent="0.25">
      <c r="A1" s="53" t="s">
        <v>0</v>
      </c>
    </row>
    <row r="2" spans="1:25" ht="21" x14ac:dyDescent="0.25">
      <c r="A2" s="54" t="s">
        <v>370</v>
      </c>
    </row>
    <row r="3" spans="1:25" ht="21" x14ac:dyDescent="0.25">
      <c r="A3" s="108" t="s">
        <v>599</v>
      </c>
    </row>
    <row r="4" spans="1:25" hidden="1" x14ac:dyDescent="0.25"/>
    <row r="5" spans="1:25" hidden="1" x14ac:dyDescent="0.25"/>
    <row r="6" spans="1:25" hidden="1" x14ac:dyDescent="0.25"/>
    <row r="8" spans="1:25" ht="60.75" x14ac:dyDescent="0.25">
      <c r="A8" s="20" t="s">
        <v>4</v>
      </c>
      <c r="B8" s="21" t="s">
        <v>5</v>
      </c>
      <c r="C8" s="22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340</v>
      </c>
      <c r="I8" s="21" t="s">
        <v>341</v>
      </c>
      <c r="J8" s="21" t="s">
        <v>342</v>
      </c>
      <c r="K8" s="21" t="s">
        <v>343</v>
      </c>
      <c r="L8" s="21" t="s">
        <v>344</v>
      </c>
      <c r="M8" s="23" t="s">
        <v>345</v>
      </c>
      <c r="N8" s="24"/>
      <c r="O8" s="20" t="s">
        <v>346</v>
      </c>
      <c r="P8" s="21" t="s">
        <v>347</v>
      </c>
      <c r="Q8" s="21" t="s">
        <v>348</v>
      </c>
      <c r="R8" s="21" t="s">
        <v>349</v>
      </c>
      <c r="S8" s="23" t="s">
        <v>350</v>
      </c>
      <c r="T8" s="24"/>
      <c r="U8" s="20" t="s">
        <v>351</v>
      </c>
      <c r="V8" s="21" t="s">
        <v>352</v>
      </c>
      <c r="W8" s="21" t="s">
        <v>353</v>
      </c>
      <c r="X8" s="21" t="s">
        <v>354</v>
      </c>
      <c r="Y8" s="23" t="s">
        <v>355</v>
      </c>
    </row>
    <row r="9" spans="1:25" ht="16.7" customHeight="1" x14ac:dyDescent="0.25">
      <c r="A9" s="26" t="s">
        <v>5</v>
      </c>
      <c r="B9" s="27" t="s">
        <v>4</v>
      </c>
      <c r="C9" s="27" t="s">
        <v>6</v>
      </c>
      <c r="D9" s="27" t="s">
        <v>7</v>
      </c>
      <c r="E9" s="27" t="s">
        <v>8</v>
      </c>
      <c r="F9" s="27" t="s">
        <v>9</v>
      </c>
      <c r="G9" s="27" t="s">
        <v>10</v>
      </c>
      <c r="H9" s="27" t="s">
        <v>340</v>
      </c>
      <c r="I9" s="27" t="s">
        <v>356</v>
      </c>
      <c r="J9" s="27" t="s">
        <v>342</v>
      </c>
      <c r="K9" s="27" t="s">
        <v>357</v>
      </c>
      <c r="L9" s="27" t="s">
        <v>358</v>
      </c>
      <c r="M9" s="28" t="s">
        <v>359</v>
      </c>
      <c r="N9" s="29"/>
      <c r="O9" s="26" t="s">
        <v>360</v>
      </c>
      <c r="P9" s="27" t="s">
        <v>361</v>
      </c>
      <c r="Q9" s="27" t="s">
        <v>348</v>
      </c>
      <c r="R9" s="27" t="s">
        <v>349</v>
      </c>
      <c r="S9" s="28" t="s">
        <v>350</v>
      </c>
      <c r="T9" s="29"/>
      <c r="U9" s="26" t="s">
        <v>351</v>
      </c>
      <c r="V9" s="27" t="s">
        <v>362</v>
      </c>
      <c r="W9" s="27" t="s">
        <v>353</v>
      </c>
      <c r="X9" s="27" t="s">
        <v>354</v>
      </c>
      <c r="Y9" s="28" t="s">
        <v>355</v>
      </c>
    </row>
    <row r="10" spans="1:25" x14ac:dyDescent="0.25">
      <c r="A10" s="31">
        <v>409</v>
      </c>
      <c r="B10" s="32">
        <v>409201201</v>
      </c>
      <c r="C10" s="33" t="s">
        <v>16</v>
      </c>
      <c r="D10" s="31">
        <v>201</v>
      </c>
      <c r="E10" s="33" t="s">
        <v>17</v>
      </c>
      <c r="F10" s="31">
        <v>201</v>
      </c>
      <c r="G10" s="33" t="s">
        <v>17</v>
      </c>
      <c r="H10" s="34">
        <v>436</v>
      </c>
      <c r="I10" s="35">
        <v>11693</v>
      </c>
      <c r="J10" s="35">
        <v>195</v>
      </c>
      <c r="K10" s="35">
        <v>0</v>
      </c>
      <c r="L10" s="35">
        <v>893</v>
      </c>
      <c r="M10" s="35">
        <v>12781</v>
      </c>
      <c r="N10" s="24"/>
      <c r="O10" s="34">
        <v>0</v>
      </c>
      <c r="P10" s="34">
        <v>0</v>
      </c>
      <c r="Q10" s="36">
        <v>0.18</v>
      </c>
      <c r="R10" s="36">
        <v>8.2586026061710005E-2</v>
      </c>
      <c r="S10" s="37">
        <v>0</v>
      </c>
      <c r="T10" s="24"/>
      <c r="U10" s="38">
        <v>5183168</v>
      </c>
      <c r="V10" s="38">
        <v>0</v>
      </c>
      <c r="W10" s="38">
        <v>0</v>
      </c>
      <c r="X10" s="38">
        <v>389348</v>
      </c>
      <c r="Y10" s="38">
        <v>5572516</v>
      </c>
    </row>
    <row r="11" spans="1:25" x14ac:dyDescent="0.25">
      <c r="A11" s="31">
        <v>410</v>
      </c>
      <c r="B11" s="32">
        <v>410035035</v>
      </c>
      <c r="C11" s="33" t="s">
        <v>21</v>
      </c>
      <c r="D11" s="31">
        <v>35</v>
      </c>
      <c r="E11" s="33" t="s">
        <v>22</v>
      </c>
      <c r="F11" s="31">
        <v>35</v>
      </c>
      <c r="G11" s="33" t="s">
        <v>22</v>
      </c>
      <c r="H11" s="34">
        <v>575</v>
      </c>
      <c r="I11" s="35">
        <v>12508</v>
      </c>
      <c r="J11" s="35">
        <v>4397</v>
      </c>
      <c r="K11" s="35">
        <v>0</v>
      </c>
      <c r="L11" s="35">
        <v>893</v>
      </c>
      <c r="M11" s="35">
        <v>17798</v>
      </c>
      <c r="N11" s="24"/>
      <c r="O11" s="34">
        <v>0</v>
      </c>
      <c r="P11" s="34">
        <v>0</v>
      </c>
      <c r="Q11" s="36">
        <v>0.18</v>
      </c>
      <c r="R11" s="36">
        <v>0.1589661347017316</v>
      </c>
      <c r="S11" s="37">
        <v>0</v>
      </c>
      <c r="T11" s="24"/>
      <c r="U11" s="38">
        <v>9720375</v>
      </c>
      <c r="V11" s="38">
        <v>0</v>
      </c>
      <c r="W11" s="38">
        <v>0</v>
      </c>
      <c r="X11" s="38">
        <v>513475</v>
      </c>
      <c r="Y11" s="38">
        <v>10233850</v>
      </c>
    </row>
    <row r="12" spans="1:25" x14ac:dyDescent="0.25">
      <c r="A12" s="31">
        <v>410</v>
      </c>
      <c r="B12" s="32">
        <v>410035057</v>
      </c>
      <c r="C12" s="33" t="s">
        <v>21</v>
      </c>
      <c r="D12" s="31">
        <v>35</v>
      </c>
      <c r="E12" s="33" t="s">
        <v>22</v>
      </c>
      <c r="F12" s="31">
        <v>57</v>
      </c>
      <c r="G12" s="33" t="s">
        <v>23</v>
      </c>
      <c r="H12" s="34">
        <v>425</v>
      </c>
      <c r="I12" s="35">
        <v>12696</v>
      </c>
      <c r="J12" s="35">
        <v>646</v>
      </c>
      <c r="K12" s="35">
        <v>0</v>
      </c>
      <c r="L12" s="35">
        <v>893</v>
      </c>
      <c r="M12" s="35">
        <v>14235</v>
      </c>
      <c r="N12" s="24"/>
      <c r="O12" s="34">
        <v>0</v>
      </c>
      <c r="P12" s="34">
        <v>0</v>
      </c>
      <c r="Q12" s="36">
        <v>0.18</v>
      </c>
      <c r="R12" s="36">
        <v>0.14357074949612178</v>
      </c>
      <c r="S12" s="37">
        <v>0</v>
      </c>
      <c r="T12" s="24"/>
      <c r="U12" s="38">
        <v>5670350</v>
      </c>
      <c r="V12" s="38">
        <v>0</v>
      </c>
      <c r="W12" s="38">
        <v>0</v>
      </c>
      <c r="X12" s="38">
        <v>379525</v>
      </c>
      <c r="Y12" s="38">
        <v>6049875</v>
      </c>
    </row>
    <row r="13" spans="1:25" x14ac:dyDescent="0.25">
      <c r="A13" s="31">
        <v>410</v>
      </c>
      <c r="B13" s="32">
        <v>410035071</v>
      </c>
      <c r="C13" s="33" t="s">
        <v>21</v>
      </c>
      <c r="D13" s="31">
        <v>35</v>
      </c>
      <c r="E13" s="33" t="s">
        <v>22</v>
      </c>
      <c r="F13" s="31">
        <v>71</v>
      </c>
      <c r="G13" s="33" t="s">
        <v>24</v>
      </c>
      <c r="H13" s="34">
        <v>1</v>
      </c>
      <c r="I13" s="35">
        <v>13209</v>
      </c>
      <c r="J13" s="35">
        <v>6864</v>
      </c>
      <c r="K13" s="35">
        <v>0</v>
      </c>
      <c r="L13" s="35">
        <v>893</v>
      </c>
      <c r="M13" s="35">
        <v>20966</v>
      </c>
      <c r="N13" s="24"/>
      <c r="O13" s="34">
        <v>0</v>
      </c>
      <c r="P13" s="34">
        <v>0</v>
      </c>
      <c r="Q13" s="36">
        <v>0.09</v>
      </c>
      <c r="R13" s="36">
        <v>3.5184856204955421E-3</v>
      </c>
      <c r="S13" s="37">
        <v>0</v>
      </c>
      <c r="T13" s="24"/>
      <c r="U13" s="38">
        <v>20073</v>
      </c>
      <c r="V13" s="38">
        <v>0</v>
      </c>
      <c r="W13" s="38">
        <v>0</v>
      </c>
      <c r="X13" s="38">
        <v>893</v>
      </c>
      <c r="Y13" s="38">
        <v>20966</v>
      </c>
    </row>
    <row r="14" spans="1:25" x14ac:dyDescent="0.25">
      <c r="A14" s="31">
        <v>410</v>
      </c>
      <c r="B14" s="32">
        <v>410035093</v>
      </c>
      <c r="C14" s="33" t="s">
        <v>21</v>
      </c>
      <c r="D14" s="31">
        <v>35</v>
      </c>
      <c r="E14" s="33" t="s">
        <v>22</v>
      </c>
      <c r="F14" s="31">
        <v>93</v>
      </c>
      <c r="G14" s="33" t="s">
        <v>25</v>
      </c>
      <c r="H14" s="34">
        <v>11</v>
      </c>
      <c r="I14" s="35">
        <v>11588</v>
      </c>
      <c r="J14" s="35">
        <v>332</v>
      </c>
      <c r="K14" s="35">
        <v>0</v>
      </c>
      <c r="L14" s="35">
        <v>893</v>
      </c>
      <c r="M14" s="35">
        <v>12813</v>
      </c>
      <c r="N14" s="24"/>
      <c r="O14" s="34">
        <v>0.86180444745950191</v>
      </c>
      <c r="P14" s="34">
        <v>0</v>
      </c>
      <c r="Q14" s="36">
        <v>0.09</v>
      </c>
      <c r="R14" s="36">
        <v>9.5627967154470944E-2</v>
      </c>
      <c r="S14" s="37">
        <v>0</v>
      </c>
      <c r="T14" s="24"/>
      <c r="U14" s="38">
        <v>131119.29098628275</v>
      </c>
      <c r="V14" s="38">
        <v>0</v>
      </c>
      <c r="W14" s="38">
        <v>0</v>
      </c>
      <c r="X14" s="38">
        <v>9823</v>
      </c>
      <c r="Y14" s="38">
        <v>140942.29098628275</v>
      </c>
    </row>
    <row r="15" spans="1:25" x14ac:dyDescent="0.25">
      <c r="A15" s="31">
        <v>410</v>
      </c>
      <c r="B15" s="32">
        <v>410035155</v>
      </c>
      <c r="C15" s="33" t="s">
        <v>21</v>
      </c>
      <c r="D15" s="31">
        <v>35</v>
      </c>
      <c r="E15" s="33" t="s">
        <v>22</v>
      </c>
      <c r="F15" s="31">
        <v>155</v>
      </c>
      <c r="G15" s="33" t="s">
        <v>26</v>
      </c>
      <c r="H15" s="34">
        <v>1</v>
      </c>
      <c r="I15" s="35">
        <v>10780</v>
      </c>
      <c r="J15" s="35">
        <v>7135</v>
      </c>
      <c r="K15" s="35">
        <v>0</v>
      </c>
      <c r="L15" s="35">
        <v>893</v>
      </c>
      <c r="M15" s="35">
        <v>18808</v>
      </c>
      <c r="N15" s="24"/>
      <c r="O15" s="34">
        <v>0</v>
      </c>
      <c r="P15" s="34">
        <v>0</v>
      </c>
      <c r="Q15" s="36">
        <v>0.09</v>
      </c>
      <c r="R15" s="36">
        <v>1.3610835334153986E-4</v>
      </c>
      <c r="S15" s="37">
        <v>0</v>
      </c>
      <c r="T15" s="24"/>
      <c r="U15" s="38">
        <v>17915</v>
      </c>
      <c r="V15" s="38">
        <v>0</v>
      </c>
      <c r="W15" s="38">
        <v>0</v>
      </c>
      <c r="X15" s="38">
        <v>893</v>
      </c>
      <c r="Y15" s="38">
        <v>18808</v>
      </c>
    </row>
    <row r="16" spans="1:25" x14ac:dyDescent="0.25">
      <c r="A16" s="31">
        <v>410</v>
      </c>
      <c r="B16" s="32">
        <v>410035163</v>
      </c>
      <c r="C16" s="33" t="s">
        <v>21</v>
      </c>
      <c r="D16" s="31">
        <v>35</v>
      </c>
      <c r="E16" s="33" t="s">
        <v>22</v>
      </c>
      <c r="F16" s="31">
        <v>163</v>
      </c>
      <c r="G16" s="33" t="s">
        <v>27</v>
      </c>
      <c r="H16" s="34">
        <v>15</v>
      </c>
      <c r="I16" s="35">
        <v>10783</v>
      </c>
      <c r="J16" s="35">
        <v>455</v>
      </c>
      <c r="K16" s="35">
        <v>0</v>
      </c>
      <c r="L16" s="35">
        <v>893</v>
      </c>
      <c r="M16" s="35">
        <v>12131</v>
      </c>
      <c r="N16" s="24"/>
      <c r="O16" s="34">
        <v>0</v>
      </c>
      <c r="P16" s="34">
        <v>0</v>
      </c>
      <c r="Q16" s="36">
        <v>0.18</v>
      </c>
      <c r="R16" s="36">
        <v>9.7611877434862299E-2</v>
      </c>
      <c r="S16" s="37">
        <v>0</v>
      </c>
      <c r="T16" s="24"/>
      <c r="U16" s="38">
        <v>168570</v>
      </c>
      <c r="V16" s="38">
        <v>0</v>
      </c>
      <c r="W16" s="38">
        <v>0</v>
      </c>
      <c r="X16" s="38">
        <v>13395</v>
      </c>
      <c r="Y16" s="38">
        <v>181965</v>
      </c>
    </row>
    <row r="17" spans="1:25" x14ac:dyDescent="0.25">
      <c r="A17" s="31">
        <v>410</v>
      </c>
      <c r="B17" s="32">
        <v>410035165</v>
      </c>
      <c r="C17" s="33" t="s">
        <v>21</v>
      </c>
      <c r="D17" s="31">
        <v>35</v>
      </c>
      <c r="E17" s="33" t="s">
        <v>22</v>
      </c>
      <c r="F17" s="31">
        <v>165</v>
      </c>
      <c r="G17" s="33" t="s">
        <v>28</v>
      </c>
      <c r="H17" s="34">
        <v>4</v>
      </c>
      <c r="I17" s="35">
        <v>10168</v>
      </c>
      <c r="J17" s="35">
        <v>554</v>
      </c>
      <c r="K17" s="35">
        <v>0</v>
      </c>
      <c r="L17" s="35">
        <v>893</v>
      </c>
      <c r="M17" s="35">
        <v>11615</v>
      </c>
      <c r="N17" s="24"/>
      <c r="O17" s="34">
        <v>0.80595701305120959</v>
      </c>
      <c r="P17" s="34">
        <v>0</v>
      </c>
      <c r="Q17" s="36">
        <v>9.8299999999999998E-2</v>
      </c>
      <c r="R17" s="36">
        <v>0.11701966045576953</v>
      </c>
      <c r="S17" s="37">
        <v>0</v>
      </c>
      <c r="T17" s="24"/>
      <c r="U17" s="38">
        <v>42887.52890606493</v>
      </c>
      <c r="V17" s="38">
        <v>0</v>
      </c>
      <c r="W17" s="38">
        <v>0</v>
      </c>
      <c r="X17" s="38">
        <v>3572</v>
      </c>
      <c r="Y17" s="38">
        <v>46459.52890606493</v>
      </c>
    </row>
    <row r="18" spans="1:25" x14ac:dyDescent="0.25">
      <c r="A18" s="31">
        <v>410</v>
      </c>
      <c r="B18" s="32">
        <v>410035176</v>
      </c>
      <c r="C18" s="33" t="s">
        <v>21</v>
      </c>
      <c r="D18" s="31">
        <v>35</v>
      </c>
      <c r="E18" s="33" t="s">
        <v>22</v>
      </c>
      <c r="F18" s="31">
        <v>176</v>
      </c>
      <c r="G18" s="33" t="s">
        <v>29</v>
      </c>
      <c r="H18" s="34">
        <v>2</v>
      </c>
      <c r="I18" s="35">
        <v>15045</v>
      </c>
      <c r="J18" s="35">
        <v>4970</v>
      </c>
      <c r="K18" s="35">
        <v>0</v>
      </c>
      <c r="L18" s="35">
        <v>893</v>
      </c>
      <c r="M18" s="35">
        <v>20908</v>
      </c>
      <c r="N18" s="24"/>
      <c r="O18" s="34">
        <v>0</v>
      </c>
      <c r="P18" s="34">
        <v>0</v>
      </c>
      <c r="Q18" s="36">
        <v>0.09</v>
      </c>
      <c r="R18" s="36">
        <v>7.0077414496209203E-2</v>
      </c>
      <c r="S18" s="37">
        <v>0</v>
      </c>
      <c r="T18" s="24"/>
      <c r="U18" s="38">
        <v>40030</v>
      </c>
      <c r="V18" s="38">
        <v>0</v>
      </c>
      <c r="W18" s="38">
        <v>0</v>
      </c>
      <c r="X18" s="38">
        <v>1786</v>
      </c>
      <c r="Y18" s="38">
        <v>41816</v>
      </c>
    </row>
    <row r="19" spans="1:25" x14ac:dyDescent="0.25">
      <c r="A19" s="31">
        <v>410</v>
      </c>
      <c r="B19" s="32">
        <v>410035217</v>
      </c>
      <c r="C19" s="33" t="s">
        <v>21</v>
      </c>
      <c r="D19" s="31">
        <v>35</v>
      </c>
      <c r="E19" s="33" t="s">
        <v>22</v>
      </c>
      <c r="F19" s="31">
        <v>217</v>
      </c>
      <c r="G19" s="33" t="s">
        <v>285</v>
      </c>
      <c r="H19" s="34">
        <v>1</v>
      </c>
      <c r="I19" s="35">
        <v>10271.147688833953</v>
      </c>
      <c r="J19" s="35">
        <v>4479</v>
      </c>
      <c r="K19" s="35">
        <v>0</v>
      </c>
      <c r="L19" s="35">
        <v>893</v>
      </c>
      <c r="M19" s="35">
        <v>15643.147688833953</v>
      </c>
      <c r="N19" s="24"/>
      <c r="O19" s="34">
        <v>0</v>
      </c>
      <c r="P19" s="34">
        <v>0</v>
      </c>
      <c r="Q19" s="36">
        <v>0.09</v>
      </c>
      <c r="R19" s="36">
        <v>7.7003202937480535E-4</v>
      </c>
      <c r="S19" s="37">
        <v>0</v>
      </c>
      <c r="T19" s="24"/>
      <c r="U19" s="38">
        <v>14750</v>
      </c>
      <c r="V19" s="38">
        <v>0</v>
      </c>
      <c r="W19" s="38">
        <v>0</v>
      </c>
      <c r="X19" s="38">
        <v>893</v>
      </c>
      <c r="Y19" s="38">
        <v>15643</v>
      </c>
    </row>
    <row r="20" spans="1:25" x14ac:dyDescent="0.25">
      <c r="A20" s="31">
        <v>410</v>
      </c>
      <c r="B20" s="32">
        <v>410035248</v>
      </c>
      <c r="C20" s="33" t="s">
        <v>21</v>
      </c>
      <c r="D20" s="31">
        <v>35</v>
      </c>
      <c r="E20" s="33" t="s">
        <v>22</v>
      </c>
      <c r="F20" s="31">
        <v>248</v>
      </c>
      <c r="G20" s="33" t="s">
        <v>30</v>
      </c>
      <c r="H20" s="34">
        <v>35</v>
      </c>
      <c r="I20" s="35">
        <v>11401</v>
      </c>
      <c r="J20" s="35">
        <v>1127</v>
      </c>
      <c r="K20" s="35">
        <v>0</v>
      </c>
      <c r="L20" s="35">
        <v>893</v>
      </c>
      <c r="M20" s="35">
        <v>13421</v>
      </c>
      <c r="N20" s="24"/>
      <c r="O20" s="34">
        <v>0</v>
      </c>
      <c r="P20" s="34">
        <v>0</v>
      </c>
      <c r="Q20" s="36">
        <v>0.09</v>
      </c>
      <c r="R20" s="36">
        <v>5.2152297853696877E-2</v>
      </c>
      <c r="S20" s="37">
        <v>0</v>
      </c>
      <c r="T20" s="24"/>
      <c r="U20" s="38">
        <v>438480</v>
      </c>
      <c r="V20" s="38">
        <v>0</v>
      </c>
      <c r="W20" s="38">
        <v>0</v>
      </c>
      <c r="X20" s="38">
        <v>31255</v>
      </c>
      <c r="Y20" s="38">
        <v>469735</v>
      </c>
    </row>
    <row r="21" spans="1:25" x14ac:dyDescent="0.25">
      <c r="A21" s="31">
        <v>410</v>
      </c>
      <c r="B21" s="32">
        <v>410035262</v>
      </c>
      <c r="C21" s="33" t="s">
        <v>21</v>
      </c>
      <c r="D21" s="31">
        <v>35</v>
      </c>
      <c r="E21" s="33" t="s">
        <v>22</v>
      </c>
      <c r="F21" s="31">
        <v>262</v>
      </c>
      <c r="G21" s="33" t="s">
        <v>31</v>
      </c>
      <c r="H21" s="34">
        <v>5</v>
      </c>
      <c r="I21" s="35">
        <v>11547</v>
      </c>
      <c r="J21" s="35">
        <v>5324</v>
      </c>
      <c r="K21" s="35">
        <v>0</v>
      </c>
      <c r="L21" s="35">
        <v>893</v>
      </c>
      <c r="M21" s="35">
        <v>17764</v>
      </c>
      <c r="N21" s="24"/>
      <c r="O21" s="34">
        <v>0</v>
      </c>
      <c r="P21" s="34">
        <v>0</v>
      </c>
      <c r="Q21" s="36">
        <v>0.09</v>
      </c>
      <c r="R21" s="36">
        <v>6.3546185044161485E-2</v>
      </c>
      <c r="S21" s="37">
        <v>0</v>
      </c>
      <c r="T21" s="24"/>
      <c r="U21" s="38">
        <v>84355</v>
      </c>
      <c r="V21" s="38">
        <v>0</v>
      </c>
      <c r="W21" s="38">
        <v>0</v>
      </c>
      <c r="X21" s="38">
        <v>4465</v>
      </c>
      <c r="Y21" s="38">
        <v>88820</v>
      </c>
    </row>
    <row r="22" spans="1:25" x14ac:dyDescent="0.25">
      <c r="A22" s="31">
        <v>410</v>
      </c>
      <c r="B22" s="32">
        <v>410035274</v>
      </c>
      <c r="C22" s="33" t="s">
        <v>21</v>
      </c>
      <c r="D22" s="31">
        <v>35</v>
      </c>
      <c r="E22" s="33" t="s">
        <v>22</v>
      </c>
      <c r="F22" s="31">
        <v>274</v>
      </c>
      <c r="G22" s="33" t="s">
        <v>81</v>
      </c>
      <c r="H22" s="34">
        <v>1</v>
      </c>
      <c r="I22" s="35">
        <v>12504.465731763923</v>
      </c>
      <c r="J22" s="35">
        <v>6045</v>
      </c>
      <c r="K22" s="35">
        <v>0</v>
      </c>
      <c r="L22" s="35">
        <v>893</v>
      </c>
      <c r="M22" s="35">
        <v>19442.465731763921</v>
      </c>
      <c r="N22" s="24"/>
      <c r="O22" s="34">
        <v>0</v>
      </c>
      <c r="P22" s="34">
        <v>0</v>
      </c>
      <c r="Q22" s="36">
        <v>0.09</v>
      </c>
      <c r="R22" s="36">
        <v>8.1562702217129135E-2</v>
      </c>
      <c r="S22" s="37">
        <v>0</v>
      </c>
      <c r="T22" s="24"/>
      <c r="U22" s="38">
        <v>18549</v>
      </c>
      <c r="V22" s="38">
        <v>0</v>
      </c>
      <c r="W22" s="38">
        <v>0</v>
      </c>
      <c r="X22" s="38">
        <v>893</v>
      </c>
      <c r="Y22" s="38">
        <v>19442</v>
      </c>
    </row>
    <row r="23" spans="1:25" x14ac:dyDescent="0.25">
      <c r="A23" s="31">
        <v>410</v>
      </c>
      <c r="B23" s="32">
        <v>410035346</v>
      </c>
      <c r="C23" s="33" t="s">
        <v>21</v>
      </c>
      <c r="D23" s="31">
        <v>35</v>
      </c>
      <c r="E23" s="33" t="s">
        <v>22</v>
      </c>
      <c r="F23" s="31">
        <v>346</v>
      </c>
      <c r="G23" s="33" t="s">
        <v>33</v>
      </c>
      <c r="H23" s="34">
        <v>8</v>
      </c>
      <c r="I23" s="35">
        <v>11841</v>
      </c>
      <c r="J23" s="35">
        <v>1317</v>
      </c>
      <c r="K23" s="35">
        <v>0</v>
      </c>
      <c r="L23" s="35">
        <v>893</v>
      </c>
      <c r="M23" s="35">
        <v>14051</v>
      </c>
      <c r="N23" s="24"/>
      <c r="O23" s="34">
        <v>0</v>
      </c>
      <c r="P23" s="34">
        <v>0</v>
      </c>
      <c r="Q23" s="36">
        <v>0.09</v>
      </c>
      <c r="R23" s="36">
        <v>1.2409092018372153E-2</v>
      </c>
      <c r="S23" s="37">
        <v>0</v>
      </c>
      <c r="T23" s="24"/>
      <c r="U23" s="38">
        <v>105264</v>
      </c>
      <c r="V23" s="38">
        <v>0</v>
      </c>
      <c r="W23" s="38">
        <v>0</v>
      </c>
      <c r="X23" s="38">
        <v>7144</v>
      </c>
      <c r="Y23" s="38">
        <v>112408</v>
      </c>
    </row>
    <row r="24" spans="1:25" x14ac:dyDescent="0.25">
      <c r="A24" s="31">
        <v>410</v>
      </c>
      <c r="B24" s="32">
        <v>410057035</v>
      </c>
      <c r="C24" s="33" t="s">
        <v>21</v>
      </c>
      <c r="D24" s="31">
        <v>57</v>
      </c>
      <c r="E24" s="33" t="s">
        <v>23</v>
      </c>
      <c r="F24" s="31">
        <v>35</v>
      </c>
      <c r="G24" s="33" t="s">
        <v>22</v>
      </c>
      <c r="H24" s="34">
        <v>8</v>
      </c>
      <c r="I24" s="35">
        <v>12895</v>
      </c>
      <c r="J24" s="35">
        <v>4533</v>
      </c>
      <c r="K24" s="35">
        <v>0</v>
      </c>
      <c r="L24" s="35">
        <v>893</v>
      </c>
      <c r="M24" s="35">
        <v>18321</v>
      </c>
      <c r="N24" s="24"/>
      <c r="O24" s="34">
        <v>0</v>
      </c>
      <c r="P24" s="34">
        <v>0</v>
      </c>
      <c r="Q24" s="36">
        <v>0.18</v>
      </c>
      <c r="R24" s="36">
        <v>0.1589661347017316</v>
      </c>
      <c r="S24" s="37">
        <v>0</v>
      </c>
      <c r="T24" s="24"/>
      <c r="U24" s="38">
        <v>139424</v>
      </c>
      <c r="V24" s="38">
        <v>0</v>
      </c>
      <c r="W24" s="38">
        <v>0</v>
      </c>
      <c r="X24" s="38">
        <v>7144</v>
      </c>
      <c r="Y24" s="38">
        <v>146568</v>
      </c>
    </row>
    <row r="25" spans="1:25" x14ac:dyDescent="0.25">
      <c r="A25" s="31">
        <v>410</v>
      </c>
      <c r="B25" s="32">
        <v>410057057</v>
      </c>
      <c r="C25" s="33" t="s">
        <v>21</v>
      </c>
      <c r="D25" s="31">
        <v>57</v>
      </c>
      <c r="E25" s="33" t="s">
        <v>23</v>
      </c>
      <c r="F25" s="31">
        <v>57</v>
      </c>
      <c r="G25" s="33" t="s">
        <v>23</v>
      </c>
      <c r="H25" s="34">
        <v>210</v>
      </c>
      <c r="I25" s="35">
        <v>11557</v>
      </c>
      <c r="J25" s="35">
        <v>588</v>
      </c>
      <c r="K25" s="35">
        <v>0</v>
      </c>
      <c r="L25" s="35">
        <v>893</v>
      </c>
      <c r="M25" s="35">
        <v>13038</v>
      </c>
      <c r="N25" s="24"/>
      <c r="O25" s="34">
        <v>0</v>
      </c>
      <c r="P25" s="34">
        <v>0</v>
      </c>
      <c r="Q25" s="36">
        <v>0.18</v>
      </c>
      <c r="R25" s="36">
        <v>0.14357074949612178</v>
      </c>
      <c r="S25" s="37">
        <v>0</v>
      </c>
      <c r="T25" s="24"/>
      <c r="U25" s="38">
        <v>2550450</v>
      </c>
      <c r="V25" s="38">
        <v>0</v>
      </c>
      <c r="W25" s="38">
        <v>0</v>
      </c>
      <c r="X25" s="38">
        <v>187530</v>
      </c>
      <c r="Y25" s="38">
        <v>2737980</v>
      </c>
    </row>
    <row r="26" spans="1:25" x14ac:dyDescent="0.25">
      <c r="A26" s="31">
        <v>410</v>
      </c>
      <c r="B26" s="32">
        <v>410057093</v>
      </c>
      <c r="C26" s="33" t="s">
        <v>21</v>
      </c>
      <c r="D26" s="31">
        <v>57</v>
      </c>
      <c r="E26" s="33" t="s">
        <v>23</v>
      </c>
      <c r="F26" s="31">
        <v>93</v>
      </c>
      <c r="G26" s="33" t="s">
        <v>25</v>
      </c>
      <c r="H26" s="34">
        <v>6</v>
      </c>
      <c r="I26" s="35">
        <v>13372</v>
      </c>
      <c r="J26" s="35">
        <v>383</v>
      </c>
      <c r="K26" s="35">
        <v>0</v>
      </c>
      <c r="L26" s="35">
        <v>893</v>
      </c>
      <c r="M26" s="35">
        <v>14648</v>
      </c>
      <c r="N26" s="24"/>
      <c r="O26" s="34">
        <v>0.86180444745950191</v>
      </c>
      <c r="P26" s="34">
        <v>0</v>
      </c>
      <c r="Q26" s="36">
        <v>0.09</v>
      </c>
      <c r="R26" s="36">
        <v>9.5627967154470944E-2</v>
      </c>
      <c r="S26" s="37">
        <v>0</v>
      </c>
      <c r="T26" s="24"/>
      <c r="U26" s="38">
        <v>82529.879825194541</v>
      </c>
      <c r="V26" s="38">
        <v>0</v>
      </c>
      <c r="W26" s="38">
        <v>0</v>
      </c>
      <c r="X26" s="38">
        <v>5358</v>
      </c>
      <c r="Y26" s="38">
        <v>87887.879825194541</v>
      </c>
    </row>
    <row r="27" spans="1:25" x14ac:dyDescent="0.25">
      <c r="A27" s="31">
        <v>410</v>
      </c>
      <c r="B27" s="32">
        <v>410057163</v>
      </c>
      <c r="C27" s="33" t="s">
        <v>21</v>
      </c>
      <c r="D27" s="31">
        <v>57</v>
      </c>
      <c r="E27" s="33" t="s">
        <v>23</v>
      </c>
      <c r="F27" s="31">
        <v>163</v>
      </c>
      <c r="G27" s="33" t="s">
        <v>27</v>
      </c>
      <c r="H27" s="34">
        <v>2</v>
      </c>
      <c r="I27" s="35">
        <v>10695</v>
      </c>
      <c r="J27" s="35">
        <v>452</v>
      </c>
      <c r="K27" s="35">
        <v>0</v>
      </c>
      <c r="L27" s="35">
        <v>893</v>
      </c>
      <c r="M27" s="35">
        <v>12040</v>
      </c>
      <c r="N27" s="24"/>
      <c r="O27" s="34">
        <v>0</v>
      </c>
      <c r="P27" s="34">
        <v>0</v>
      </c>
      <c r="Q27" s="36">
        <v>0.18</v>
      </c>
      <c r="R27" s="36">
        <v>9.7611877434862299E-2</v>
      </c>
      <c r="S27" s="37">
        <v>0</v>
      </c>
      <c r="T27" s="24"/>
      <c r="U27" s="38">
        <v>22294</v>
      </c>
      <c r="V27" s="38">
        <v>0</v>
      </c>
      <c r="W27" s="38">
        <v>0</v>
      </c>
      <c r="X27" s="38">
        <v>1786</v>
      </c>
      <c r="Y27" s="38">
        <v>24080</v>
      </c>
    </row>
    <row r="28" spans="1:25" x14ac:dyDescent="0.25">
      <c r="A28" s="31">
        <v>410</v>
      </c>
      <c r="B28" s="32">
        <v>410057176</v>
      </c>
      <c r="C28" s="33" t="s">
        <v>21</v>
      </c>
      <c r="D28" s="31">
        <v>57</v>
      </c>
      <c r="E28" s="33" t="s">
        <v>23</v>
      </c>
      <c r="F28" s="31">
        <v>176</v>
      </c>
      <c r="G28" s="33" t="s">
        <v>29</v>
      </c>
      <c r="H28" s="34">
        <v>1</v>
      </c>
      <c r="I28" s="35">
        <v>12923</v>
      </c>
      <c r="J28" s="35">
        <v>4269</v>
      </c>
      <c r="K28" s="35">
        <v>0</v>
      </c>
      <c r="L28" s="35">
        <v>893</v>
      </c>
      <c r="M28" s="35">
        <v>18085</v>
      </c>
      <c r="N28" s="24"/>
      <c r="O28" s="34">
        <v>0</v>
      </c>
      <c r="P28" s="34">
        <v>0</v>
      </c>
      <c r="Q28" s="36">
        <v>0.09</v>
      </c>
      <c r="R28" s="36">
        <v>7.0077414496209203E-2</v>
      </c>
      <c r="S28" s="37">
        <v>0</v>
      </c>
      <c r="T28" s="24"/>
      <c r="U28" s="38">
        <v>17192</v>
      </c>
      <c r="V28" s="38">
        <v>0</v>
      </c>
      <c r="W28" s="38">
        <v>0</v>
      </c>
      <c r="X28" s="38">
        <v>893</v>
      </c>
      <c r="Y28" s="38">
        <v>18085</v>
      </c>
    </row>
    <row r="29" spans="1:25" x14ac:dyDescent="0.25">
      <c r="A29" s="31">
        <v>410</v>
      </c>
      <c r="B29" s="32">
        <v>410057248</v>
      </c>
      <c r="C29" s="33" t="s">
        <v>21</v>
      </c>
      <c r="D29" s="31">
        <v>57</v>
      </c>
      <c r="E29" s="33" t="s">
        <v>23</v>
      </c>
      <c r="F29" s="31">
        <v>248</v>
      </c>
      <c r="G29" s="33" t="s">
        <v>30</v>
      </c>
      <c r="H29" s="34">
        <v>4</v>
      </c>
      <c r="I29" s="35">
        <v>8974</v>
      </c>
      <c r="J29" s="35">
        <v>887</v>
      </c>
      <c r="K29" s="35">
        <v>0</v>
      </c>
      <c r="L29" s="35">
        <v>893</v>
      </c>
      <c r="M29" s="35">
        <v>10754</v>
      </c>
      <c r="N29" s="24"/>
      <c r="O29" s="34">
        <v>0</v>
      </c>
      <c r="P29" s="34">
        <v>0</v>
      </c>
      <c r="Q29" s="36">
        <v>0.09</v>
      </c>
      <c r="R29" s="36">
        <v>5.2152297853696877E-2</v>
      </c>
      <c r="S29" s="37">
        <v>0</v>
      </c>
      <c r="T29" s="24"/>
      <c r="U29" s="38">
        <v>39444</v>
      </c>
      <c r="V29" s="38">
        <v>0</v>
      </c>
      <c r="W29" s="38">
        <v>0</v>
      </c>
      <c r="X29" s="38">
        <v>3572</v>
      </c>
      <c r="Y29" s="38">
        <v>43016</v>
      </c>
    </row>
    <row r="30" spans="1:25" x14ac:dyDescent="0.25">
      <c r="A30" s="31">
        <v>410</v>
      </c>
      <c r="B30" s="32">
        <v>410057262</v>
      </c>
      <c r="C30" s="33" t="s">
        <v>21</v>
      </c>
      <c r="D30" s="31">
        <v>57</v>
      </c>
      <c r="E30" s="33" t="s">
        <v>23</v>
      </c>
      <c r="F30" s="31">
        <v>262</v>
      </c>
      <c r="G30" s="33" t="s">
        <v>31</v>
      </c>
      <c r="H30" s="34">
        <v>1</v>
      </c>
      <c r="I30" s="35">
        <v>8643</v>
      </c>
      <c r="J30" s="35">
        <v>3985</v>
      </c>
      <c r="K30" s="35">
        <v>0</v>
      </c>
      <c r="L30" s="35">
        <v>893</v>
      </c>
      <c r="M30" s="35">
        <v>13521</v>
      </c>
      <c r="N30" s="24"/>
      <c r="O30" s="34">
        <v>0</v>
      </c>
      <c r="P30" s="34">
        <v>0</v>
      </c>
      <c r="Q30" s="36">
        <v>0.09</v>
      </c>
      <c r="R30" s="36">
        <v>6.3546185044161485E-2</v>
      </c>
      <c r="S30" s="37">
        <v>0</v>
      </c>
      <c r="T30" s="24"/>
      <c r="U30" s="38">
        <v>12628</v>
      </c>
      <c r="V30" s="38">
        <v>0</v>
      </c>
      <c r="W30" s="38">
        <v>0</v>
      </c>
      <c r="X30" s="38">
        <v>893</v>
      </c>
      <c r="Y30" s="38">
        <v>13521</v>
      </c>
    </row>
    <row r="31" spans="1:25" x14ac:dyDescent="0.25">
      <c r="A31" s="31">
        <v>412</v>
      </c>
      <c r="B31" s="32">
        <v>412035016</v>
      </c>
      <c r="C31" s="33" t="s">
        <v>34</v>
      </c>
      <c r="D31" s="31">
        <v>35</v>
      </c>
      <c r="E31" s="33" t="s">
        <v>22</v>
      </c>
      <c r="F31" s="31">
        <v>16</v>
      </c>
      <c r="G31" s="33" t="s">
        <v>187</v>
      </c>
      <c r="H31" s="34">
        <v>2</v>
      </c>
      <c r="I31" s="35">
        <v>11564.065731262874</v>
      </c>
      <c r="J31" s="35">
        <v>488</v>
      </c>
      <c r="K31" s="35">
        <v>0</v>
      </c>
      <c r="L31" s="35">
        <v>893</v>
      </c>
      <c r="M31" s="35">
        <v>12945.065731262874</v>
      </c>
      <c r="N31" s="24"/>
      <c r="O31" s="34">
        <v>0</v>
      </c>
      <c r="P31" s="34">
        <v>0</v>
      </c>
      <c r="Q31" s="36">
        <v>0.09</v>
      </c>
      <c r="R31" s="36">
        <v>4.8711495545593904E-2</v>
      </c>
      <c r="S31" s="37">
        <v>0</v>
      </c>
      <c r="T31" s="24"/>
      <c r="U31" s="38">
        <v>24104</v>
      </c>
      <c r="V31" s="38">
        <v>0</v>
      </c>
      <c r="W31" s="38">
        <v>0</v>
      </c>
      <c r="X31" s="38">
        <v>1786</v>
      </c>
      <c r="Y31" s="38">
        <v>25890</v>
      </c>
    </row>
    <row r="32" spans="1:25" x14ac:dyDescent="0.25">
      <c r="A32" s="31">
        <v>412</v>
      </c>
      <c r="B32" s="32">
        <v>412035035</v>
      </c>
      <c r="C32" s="33" t="s">
        <v>34</v>
      </c>
      <c r="D32" s="31">
        <v>35</v>
      </c>
      <c r="E32" s="33" t="s">
        <v>22</v>
      </c>
      <c r="F32" s="31">
        <v>35</v>
      </c>
      <c r="G32" s="33" t="s">
        <v>22</v>
      </c>
      <c r="H32" s="34">
        <v>503</v>
      </c>
      <c r="I32" s="35">
        <v>12108</v>
      </c>
      <c r="J32" s="35">
        <v>4257</v>
      </c>
      <c r="K32" s="35">
        <v>0</v>
      </c>
      <c r="L32" s="35">
        <v>893</v>
      </c>
      <c r="M32" s="35">
        <v>17258</v>
      </c>
      <c r="N32" s="24"/>
      <c r="O32" s="34">
        <v>0</v>
      </c>
      <c r="P32" s="34">
        <v>0</v>
      </c>
      <c r="Q32" s="36">
        <v>0.18</v>
      </c>
      <c r="R32" s="36">
        <v>0.1589661347017316</v>
      </c>
      <c r="S32" s="37">
        <v>0</v>
      </c>
      <c r="T32" s="24"/>
      <c r="U32" s="38">
        <v>8231595</v>
      </c>
      <c r="V32" s="38">
        <v>0</v>
      </c>
      <c r="W32" s="38">
        <v>0</v>
      </c>
      <c r="X32" s="38">
        <v>449179</v>
      </c>
      <c r="Y32" s="38">
        <v>8680774</v>
      </c>
    </row>
    <row r="33" spans="1:25" x14ac:dyDescent="0.25">
      <c r="A33" s="31">
        <v>412</v>
      </c>
      <c r="B33" s="32">
        <v>412035044</v>
      </c>
      <c r="C33" s="33" t="s">
        <v>34</v>
      </c>
      <c r="D33" s="31">
        <v>35</v>
      </c>
      <c r="E33" s="33" t="s">
        <v>22</v>
      </c>
      <c r="F33" s="31">
        <v>44</v>
      </c>
      <c r="G33" s="33" t="s">
        <v>35</v>
      </c>
      <c r="H33" s="34">
        <v>7</v>
      </c>
      <c r="I33" s="35">
        <v>9773</v>
      </c>
      <c r="J33" s="35">
        <v>224</v>
      </c>
      <c r="K33" s="35">
        <v>0</v>
      </c>
      <c r="L33" s="35">
        <v>893</v>
      </c>
      <c r="M33" s="35">
        <v>10890</v>
      </c>
      <c r="N33" s="24"/>
      <c r="O33" s="34">
        <v>0</v>
      </c>
      <c r="P33" s="34">
        <v>0</v>
      </c>
      <c r="Q33" s="36">
        <v>0.09</v>
      </c>
      <c r="R33" s="36">
        <v>5.5847301083240118E-2</v>
      </c>
      <c r="S33" s="37">
        <v>0</v>
      </c>
      <c r="T33" s="24"/>
      <c r="U33" s="38">
        <v>69979</v>
      </c>
      <c r="V33" s="38">
        <v>0</v>
      </c>
      <c r="W33" s="38">
        <v>0</v>
      </c>
      <c r="X33" s="38">
        <v>6251</v>
      </c>
      <c r="Y33" s="38">
        <v>76230</v>
      </c>
    </row>
    <row r="34" spans="1:25" x14ac:dyDescent="0.25">
      <c r="A34" s="31">
        <v>412</v>
      </c>
      <c r="B34" s="32">
        <v>412035046</v>
      </c>
      <c r="C34" s="33" t="s">
        <v>34</v>
      </c>
      <c r="D34" s="31">
        <v>35</v>
      </c>
      <c r="E34" s="33" t="s">
        <v>22</v>
      </c>
      <c r="F34" s="31">
        <v>46</v>
      </c>
      <c r="G34" s="33" t="s">
        <v>36</v>
      </c>
      <c r="H34" s="34">
        <v>1</v>
      </c>
      <c r="I34" s="35">
        <v>12640</v>
      </c>
      <c r="J34" s="35">
        <v>9606</v>
      </c>
      <c r="K34" s="35">
        <v>0</v>
      </c>
      <c r="L34" s="35">
        <v>893</v>
      </c>
      <c r="M34" s="35">
        <v>23139</v>
      </c>
      <c r="N34" s="24"/>
      <c r="O34" s="34">
        <v>0</v>
      </c>
      <c r="P34" s="34">
        <v>0</v>
      </c>
      <c r="Q34" s="36">
        <v>0.09</v>
      </c>
      <c r="R34" s="36">
        <v>4.8997402434496822E-4</v>
      </c>
      <c r="S34" s="37">
        <v>0</v>
      </c>
      <c r="T34" s="24"/>
      <c r="U34" s="38">
        <v>22246</v>
      </c>
      <c r="V34" s="38">
        <v>0</v>
      </c>
      <c r="W34" s="38">
        <v>0</v>
      </c>
      <c r="X34" s="38">
        <v>893</v>
      </c>
      <c r="Y34" s="38">
        <v>23139</v>
      </c>
    </row>
    <row r="35" spans="1:25" x14ac:dyDescent="0.25">
      <c r="A35" s="31">
        <v>412</v>
      </c>
      <c r="B35" s="32">
        <v>412035057</v>
      </c>
      <c r="C35" s="33" t="s">
        <v>34</v>
      </c>
      <c r="D35" s="31">
        <v>35</v>
      </c>
      <c r="E35" s="33" t="s">
        <v>22</v>
      </c>
      <c r="F35" s="31">
        <v>57</v>
      </c>
      <c r="G35" s="33" t="s">
        <v>23</v>
      </c>
      <c r="H35" s="34">
        <v>2</v>
      </c>
      <c r="I35" s="35">
        <v>15045</v>
      </c>
      <c r="J35" s="35">
        <v>766</v>
      </c>
      <c r="K35" s="35">
        <v>0</v>
      </c>
      <c r="L35" s="35">
        <v>893</v>
      </c>
      <c r="M35" s="35">
        <v>16704</v>
      </c>
      <c r="N35" s="24"/>
      <c r="O35" s="34">
        <v>0</v>
      </c>
      <c r="P35" s="34">
        <v>0</v>
      </c>
      <c r="Q35" s="36">
        <v>0.18</v>
      </c>
      <c r="R35" s="36">
        <v>0.14357074949612178</v>
      </c>
      <c r="S35" s="37">
        <v>0</v>
      </c>
      <c r="T35" s="24"/>
      <c r="U35" s="38">
        <v>31622</v>
      </c>
      <c r="V35" s="38">
        <v>0</v>
      </c>
      <c r="W35" s="38">
        <v>0</v>
      </c>
      <c r="X35" s="38">
        <v>1786</v>
      </c>
      <c r="Y35" s="38">
        <v>33408</v>
      </c>
    </row>
    <row r="36" spans="1:25" x14ac:dyDescent="0.25">
      <c r="A36" s="31">
        <v>412</v>
      </c>
      <c r="B36" s="32">
        <v>412035073</v>
      </c>
      <c r="C36" s="33" t="s">
        <v>34</v>
      </c>
      <c r="D36" s="31">
        <v>35</v>
      </c>
      <c r="E36" s="33" t="s">
        <v>22</v>
      </c>
      <c r="F36" s="31">
        <v>73</v>
      </c>
      <c r="G36" s="33" t="s">
        <v>37</v>
      </c>
      <c r="H36" s="34">
        <v>1</v>
      </c>
      <c r="I36" s="35">
        <v>15045</v>
      </c>
      <c r="J36" s="35">
        <v>11707</v>
      </c>
      <c r="K36" s="35">
        <v>0</v>
      </c>
      <c r="L36" s="35">
        <v>893</v>
      </c>
      <c r="M36" s="35">
        <v>27645</v>
      </c>
      <c r="N36" s="24"/>
      <c r="O36" s="34">
        <v>0</v>
      </c>
      <c r="P36" s="34">
        <v>0</v>
      </c>
      <c r="Q36" s="36">
        <v>0.09</v>
      </c>
      <c r="R36" s="36">
        <v>5.5289615286728301E-3</v>
      </c>
      <c r="S36" s="37">
        <v>0</v>
      </c>
      <c r="T36" s="24"/>
      <c r="U36" s="38">
        <v>26752</v>
      </c>
      <c r="V36" s="38">
        <v>0</v>
      </c>
      <c r="W36" s="38">
        <v>0</v>
      </c>
      <c r="X36" s="38">
        <v>893</v>
      </c>
      <c r="Y36" s="38">
        <v>27645</v>
      </c>
    </row>
    <row r="37" spans="1:25" x14ac:dyDescent="0.25">
      <c r="A37" s="31">
        <v>412</v>
      </c>
      <c r="B37" s="32">
        <v>412035165</v>
      </c>
      <c r="C37" s="33" t="s">
        <v>34</v>
      </c>
      <c r="D37" s="31">
        <v>35</v>
      </c>
      <c r="E37" s="33" t="s">
        <v>22</v>
      </c>
      <c r="F37" s="31">
        <v>165</v>
      </c>
      <c r="G37" s="33" t="s">
        <v>28</v>
      </c>
      <c r="H37" s="34">
        <v>1</v>
      </c>
      <c r="I37" s="35">
        <v>15045</v>
      </c>
      <c r="J37" s="35">
        <v>820</v>
      </c>
      <c r="K37" s="35">
        <v>0</v>
      </c>
      <c r="L37" s="35">
        <v>893</v>
      </c>
      <c r="M37" s="35">
        <v>16758</v>
      </c>
      <c r="N37" s="24"/>
      <c r="O37" s="34">
        <v>0</v>
      </c>
      <c r="P37" s="34">
        <v>0</v>
      </c>
      <c r="Q37" s="36">
        <v>9.8299999999999998E-2</v>
      </c>
      <c r="R37" s="36">
        <v>0.11701966045576953</v>
      </c>
      <c r="S37" s="37">
        <v>0</v>
      </c>
      <c r="T37" s="24"/>
      <c r="U37" s="38">
        <v>15865</v>
      </c>
      <c r="V37" s="38">
        <v>0</v>
      </c>
      <c r="W37" s="38">
        <v>0</v>
      </c>
      <c r="X37" s="38">
        <v>893</v>
      </c>
      <c r="Y37" s="38">
        <v>16758</v>
      </c>
    </row>
    <row r="38" spans="1:25" x14ac:dyDescent="0.25">
      <c r="A38" s="31">
        <v>412</v>
      </c>
      <c r="B38" s="32">
        <v>412035189</v>
      </c>
      <c r="C38" s="33" t="s">
        <v>34</v>
      </c>
      <c r="D38" s="31">
        <v>35</v>
      </c>
      <c r="E38" s="33" t="s">
        <v>22</v>
      </c>
      <c r="F38" s="31">
        <v>189</v>
      </c>
      <c r="G38" s="33" t="s">
        <v>38</v>
      </c>
      <c r="H38" s="34">
        <v>4</v>
      </c>
      <c r="I38" s="35">
        <v>9862</v>
      </c>
      <c r="J38" s="35">
        <v>3951</v>
      </c>
      <c r="K38" s="35">
        <v>0</v>
      </c>
      <c r="L38" s="35">
        <v>893</v>
      </c>
      <c r="M38" s="35">
        <v>14706</v>
      </c>
      <c r="N38" s="24"/>
      <c r="O38" s="34">
        <v>0</v>
      </c>
      <c r="P38" s="34">
        <v>0</v>
      </c>
      <c r="Q38" s="36">
        <v>0.09</v>
      </c>
      <c r="R38" s="36">
        <v>4.582748749590723E-3</v>
      </c>
      <c r="S38" s="37">
        <v>0</v>
      </c>
      <c r="T38" s="24"/>
      <c r="U38" s="38">
        <v>55252</v>
      </c>
      <c r="V38" s="38">
        <v>0</v>
      </c>
      <c r="W38" s="38">
        <v>0</v>
      </c>
      <c r="X38" s="38">
        <v>3572</v>
      </c>
      <c r="Y38" s="38">
        <v>58824</v>
      </c>
    </row>
    <row r="39" spans="1:25" x14ac:dyDescent="0.25">
      <c r="A39" s="31">
        <v>412</v>
      </c>
      <c r="B39" s="32">
        <v>412035220</v>
      </c>
      <c r="C39" s="33" t="s">
        <v>34</v>
      </c>
      <c r="D39" s="31">
        <v>35</v>
      </c>
      <c r="E39" s="33" t="s">
        <v>22</v>
      </c>
      <c r="F39" s="31">
        <v>220</v>
      </c>
      <c r="G39" s="33" t="s">
        <v>42</v>
      </c>
      <c r="H39" s="34">
        <v>3</v>
      </c>
      <c r="I39" s="35">
        <v>12913</v>
      </c>
      <c r="J39" s="35">
        <v>5256</v>
      </c>
      <c r="K39" s="35">
        <v>0</v>
      </c>
      <c r="L39" s="35">
        <v>893</v>
      </c>
      <c r="M39" s="35">
        <v>19062</v>
      </c>
      <c r="N39" s="24"/>
      <c r="O39" s="34">
        <v>0</v>
      </c>
      <c r="P39" s="34">
        <v>0</v>
      </c>
      <c r="Q39" s="36">
        <v>0.09</v>
      </c>
      <c r="R39" s="36">
        <v>1.6324036467687236E-2</v>
      </c>
      <c r="S39" s="37">
        <v>0</v>
      </c>
      <c r="T39" s="24"/>
      <c r="U39" s="38">
        <v>54507</v>
      </c>
      <c r="V39" s="38">
        <v>0</v>
      </c>
      <c r="W39" s="38">
        <v>0</v>
      </c>
      <c r="X39" s="38">
        <v>2679</v>
      </c>
      <c r="Y39" s="38">
        <v>57186</v>
      </c>
    </row>
    <row r="40" spans="1:25" x14ac:dyDescent="0.25">
      <c r="A40" s="31">
        <v>412</v>
      </c>
      <c r="B40" s="32">
        <v>412035244</v>
      </c>
      <c r="C40" s="33" t="s">
        <v>34</v>
      </c>
      <c r="D40" s="31">
        <v>35</v>
      </c>
      <c r="E40" s="33" t="s">
        <v>22</v>
      </c>
      <c r="F40" s="31">
        <v>244</v>
      </c>
      <c r="G40" s="33" t="s">
        <v>43</v>
      </c>
      <c r="H40" s="34">
        <v>10</v>
      </c>
      <c r="I40" s="35">
        <v>11941</v>
      </c>
      <c r="J40" s="35">
        <v>4838</v>
      </c>
      <c r="K40" s="35">
        <v>0</v>
      </c>
      <c r="L40" s="35">
        <v>893</v>
      </c>
      <c r="M40" s="35">
        <v>17672</v>
      </c>
      <c r="N40" s="24"/>
      <c r="O40" s="34">
        <v>0</v>
      </c>
      <c r="P40" s="34">
        <v>0</v>
      </c>
      <c r="Q40" s="36">
        <v>0.18</v>
      </c>
      <c r="R40" s="36">
        <v>0.10548220167912307</v>
      </c>
      <c r="S40" s="37">
        <v>0</v>
      </c>
      <c r="T40" s="24"/>
      <c r="U40" s="38">
        <v>167790</v>
      </c>
      <c r="V40" s="38">
        <v>0</v>
      </c>
      <c r="W40" s="38">
        <v>0</v>
      </c>
      <c r="X40" s="38">
        <v>8930</v>
      </c>
      <c r="Y40" s="38">
        <v>176720</v>
      </c>
    </row>
    <row r="41" spans="1:25" x14ac:dyDescent="0.25">
      <c r="A41" s="31">
        <v>412</v>
      </c>
      <c r="B41" s="32">
        <v>412035285</v>
      </c>
      <c r="C41" s="33" t="s">
        <v>34</v>
      </c>
      <c r="D41" s="31">
        <v>35</v>
      </c>
      <c r="E41" s="33" t="s">
        <v>22</v>
      </c>
      <c r="F41" s="31">
        <v>285</v>
      </c>
      <c r="G41" s="33" t="s">
        <v>44</v>
      </c>
      <c r="H41" s="34">
        <v>6</v>
      </c>
      <c r="I41" s="35">
        <v>9783</v>
      </c>
      <c r="J41" s="35">
        <v>2996</v>
      </c>
      <c r="K41" s="35">
        <v>0</v>
      </c>
      <c r="L41" s="35">
        <v>893</v>
      </c>
      <c r="M41" s="35">
        <v>13672</v>
      </c>
      <c r="N41" s="24"/>
      <c r="O41" s="34">
        <v>0</v>
      </c>
      <c r="P41" s="34">
        <v>0</v>
      </c>
      <c r="Q41" s="36">
        <v>0.09</v>
      </c>
      <c r="R41" s="36">
        <v>4.1055014022640106E-2</v>
      </c>
      <c r="S41" s="37">
        <v>0</v>
      </c>
      <c r="T41" s="24"/>
      <c r="U41" s="38">
        <v>76674</v>
      </c>
      <c r="V41" s="38">
        <v>0</v>
      </c>
      <c r="W41" s="38">
        <v>0</v>
      </c>
      <c r="X41" s="38">
        <v>5358</v>
      </c>
      <c r="Y41" s="38">
        <v>82032</v>
      </c>
    </row>
    <row r="42" spans="1:25" x14ac:dyDescent="0.25">
      <c r="A42" s="31">
        <v>412</v>
      </c>
      <c r="B42" s="32">
        <v>412035293</v>
      </c>
      <c r="C42" s="33" t="s">
        <v>34</v>
      </c>
      <c r="D42" s="31">
        <v>35</v>
      </c>
      <c r="E42" s="33" t="s">
        <v>22</v>
      </c>
      <c r="F42" s="31">
        <v>293</v>
      </c>
      <c r="G42" s="33" t="s">
        <v>45</v>
      </c>
      <c r="H42" s="34">
        <v>1</v>
      </c>
      <c r="I42" s="35">
        <v>8944</v>
      </c>
      <c r="J42" s="35">
        <v>768</v>
      </c>
      <c r="K42" s="35">
        <v>0</v>
      </c>
      <c r="L42" s="35">
        <v>893</v>
      </c>
      <c r="M42" s="35">
        <v>10605</v>
      </c>
      <c r="N42" s="24"/>
      <c r="O42" s="34">
        <v>0</v>
      </c>
      <c r="P42" s="34">
        <v>0</v>
      </c>
      <c r="Q42" s="36">
        <v>0.18</v>
      </c>
      <c r="R42" s="36">
        <v>4.360999795301755E-3</v>
      </c>
      <c r="S42" s="37">
        <v>0</v>
      </c>
      <c r="T42" s="24"/>
      <c r="U42" s="38">
        <v>9712</v>
      </c>
      <c r="V42" s="38">
        <v>0</v>
      </c>
      <c r="W42" s="38">
        <v>0</v>
      </c>
      <c r="X42" s="38">
        <v>893</v>
      </c>
      <c r="Y42" s="38">
        <v>10605</v>
      </c>
    </row>
    <row r="43" spans="1:25" x14ac:dyDescent="0.25">
      <c r="A43" s="31">
        <v>412</v>
      </c>
      <c r="B43" s="32">
        <v>412035314</v>
      </c>
      <c r="C43" s="33" t="s">
        <v>34</v>
      </c>
      <c r="D43" s="31">
        <v>35</v>
      </c>
      <c r="E43" s="33" t="s">
        <v>22</v>
      </c>
      <c r="F43" s="31">
        <v>314</v>
      </c>
      <c r="G43" s="33" t="s">
        <v>46</v>
      </c>
      <c r="H43" s="34">
        <v>1</v>
      </c>
      <c r="I43" s="35">
        <v>10780</v>
      </c>
      <c r="J43" s="35">
        <v>8363</v>
      </c>
      <c r="K43" s="35">
        <v>0</v>
      </c>
      <c r="L43" s="35">
        <v>893</v>
      </c>
      <c r="M43" s="35">
        <v>20036</v>
      </c>
      <c r="N43" s="24"/>
      <c r="O43" s="34">
        <v>0</v>
      </c>
      <c r="P43" s="34">
        <v>0</v>
      </c>
      <c r="Q43" s="36">
        <v>0.09</v>
      </c>
      <c r="R43" s="36">
        <v>2.7844992918704178E-3</v>
      </c>
      <c r="S43" s="37">
        <v>0</v>
      </c>
      <c r="T43" s="24"/>
      <c r="U43" s="38">
        <v>19143</v>
      </c>
      <c r="V43" s="38">
        <v>0</v>
      </c>
      <c r="W43" s="38">
        <v>0</v>
      </c>
      <c r="X43" s="38">
        <v>893</v>
      </c>
      <c r="Y43" s="38">
        <v>20036</v>
      </c>
    </row>
    <row r="44" spans="1:25" x14ac:dyDescent="0.25">
      <c r="A44" s="31">
        <v>412</v>
      </c>
      <c r="B44" s="32">
        <v>412035335</v>
      </c>
      <c r="C44" s="33" t="s">
        <v>34</v>
      </c>
      <c r="D44" s="31">
        <v>35</v>
      </c>
      <c r="E44" s="33" t="s">
        <v>22</v>
      </c>
      <c r="F44" s="31">
        <v>335</v>
      </c>
      <c r="G44" s="33" t="s">
        <v>47</v>
      </c>
      <c r="H44" s="34">
        <v>1</v>
      </c>
      <c r="I44" s="35">
        <v>10780</v>
      </c>
      <c r="J44" s="35">
        <v>7379</v>
      </c>
      <c r="K44" s="35">
        <v>0</v>
      </c>
      <c r="L44" s="35">
        <v>893</v>
      </c>
      <c r="M44" s="35">
        <v>19052</v>
      </c>
      <c r="N44" s="24"/>
      <c r="O44" s="34">
        <v>0</v>
      </c>
      <c r="P44" s="34">
        <v>0</v>
      </c>
      <c r="Q44" s="36">
        <v>0.09</v>
      </c>
      <c r="R44" s="36">
        <v>3.4569824048371787E-4</v>
      </c>
      <c r="S44" s="37">
        <v>0</v>
      </c>
      <c r="T44" s="24"/>
      <c r="U44" s="38">
        <v>18159</v>
      </c>
      <c r="V44" s="38">
        <v>0</v>
      </c>
      <c r="W44" s="38">
        <v>0</v>
      </c>
      <c r="X44" s="38">
        <v>893</v>
      </c>
      <c r="Y44" s="38">
        <v>19052</v>
      </c>
    </row>
    <row r="45" spans="1:25" x14ac:dyDescent="0.25">
      <c r="A45" s="31">
        <v>412</v>
      </c>
      <c r="B45" s="32">
        <v>412035336</v>
      </c>
      <c r="C45" s="33" t="s">
        <v>34</v>
      </c>
      <c r="D45" s="31">
        <v>35</v>
      </c>
      <c r="E45" s="33" t="s">
        <v>22</v>
      </c>
      <c r="F45" s="31">
        <v>336</v>
      </c>
      <c r="G45" s="33" t="s">
        <v>48</v>
      </c>
      <c r="H45" s="34">
        <v>1</v>
      </c>
      <c r="I45" s="35">
        <v>10780</v>
      </c>
      <c r="J45" s="35">
        <v>2035</v>
      </c>
      <c r="K45" s="35">
        <v>0</v>
      </c>
      <c r="L45" s="35">
        <v>893</v>
      </c>
      <c r="M45" s="35">
        <v>13708</v>
      </c>
      <c r="N45" s="24"/>
      <c r="O45" s="34">
        <v>0</v>
      </c>
      <c r="P45" s="34">
        <v>0</v>
      </c>
      <c r="Q45" s="36">
        <v>0.09</v>
      </c>
      <c r="R45" s="36">
        <v>3.8091043761858505E-2</v>
      </c>
      <c r="S45" s="37">
        <v>0</v>
      </c>
      <c r="T45" s="24"/>
      <c r="U45" s="38">
        <v>12815</v>
      </c>
      <c r="V45" s="38">
        <v>0</v>
      </c>
      <c r="W45" s="38">
        <v>0</v>
      </c>
      <c r="X45" s="38">
        <v>893</v>
      </c>
      <c r="Y45" s="38">
        <v>13708</v>
      </c>
    </row>
    <row r="46" spans="1:25" x14ac:dyDescent="0.25">
      <c r="A46" s="31">
        <v>412</v>
      </c>
      <c r="B46" s="32">
        <v>412035625</v>
      </c>
      <c r="C46" s="33" t="s">
        <v>34</v>
      </c>
      <c r="D46" s="31">
        <v>35</v>
      </c>
      <c r="E46" s="33" t="s">
        <v>22</v>
      </c>
      <c r="F46" s="31">
        <v>625</v>
      </c>
      <c r="G46" s="33" t="s">
        <v>49</v>
      </c>
      <c r="H46" s="34">
        <v>1</v>
      </c>
      <c r="I46" s="35">
        <v>10780</v>
      </c>
      <c r="J46" s="35">
        <v>2035</v>
      </c>
      <c r="K46" s="35">
        <v>0</v>
      </c>
      <c r="L46" s="35">
        <v>893</v>
      </c>
      <c r="M46" s="35">
        <v>13708</v>
      </c>
      <c r="N46" s="24"/>
      <c r="O46" s="34">
        <v>0</v>
      </c>
      <c r="P46" s="34">
        <v>0</v>
      </c>
      <c r="Q46" s="36">
        <v>0.09</v>
      </c>
      <c r="R46" s="36">
        <v>2.8006211849814838E-3</v>
      </c>
      <c r="S46" s="37">
        <v>0</v>
      </c>
      <c r="T46" s="24"/>
      <c r="U46" s="38">
        <v>12815</v>
      </c>
      <c r="V46" s="38">
        <v>0</v>
      </c>
      <c r="W46" s="38">
        <v>0</v>
      </c>
      <c r="X46" s="38">
        <v>893</v>
      </c>
      <c r="Y46" s="38">
        <v>13708</v>
      </c>
    </row>
    <row r="47" spans="1:25" x14ac:dyDescent="0.25">
      <c r="A47" s="31">
        <v>413</v>
      </c>
      <c r="B47" s="32">
        <v>413114091</v>
      </c>
      <c r="C47" s="33" t="s">
        <v>50</v>
      </c>
      <c r="D47" s="31">
        <v>114</v>
      </c>
      <c r="E47" s="33" t="s">
        <v>51</v>
      </c>
      <c r="F47" s="31">
        <v>91</v>
      </c>
      <c r="G47" s="33" t="s">
        <v>52</v>
      </c>
      <c r="H47" s="34">
        <v>3</v>
      </c>
      <c r="I47" s="35">
        <v>12117</v>
      </c>
      <c r="J47" s="35">
        <v>15261</v>
      </c>
      <c r="K47" s="35">
        <v>0</v>
      </c>
      <c r="L47" s="35">
        <v>893</v>
      </c>
      <c r="M47" s="35">
        <v>28271</v>
      </c>
      <c r="N47" s="24"/>
      <c r="O47" s="34">
        <v>0</v>
      </c>
      <c r="P47" s="34">
        <v>0</v>
      </c>
      <c r="Q47" s="36">
        <v>0.09</v>
      </c>
      <c r="R47" s="36">
        <v>2.3378136146314767E-2</v>
      </c>
      <c r="S47" s="37">
        <v>0</v>
      </c>
      <c r="T47" s="24"/>
      <c r="U47" s="38">
        <v>82134</v>
      </c>
      <c r="V47" s="38">
        <v>0</v>
      </c>
      <c r="W47" s="38">
        <v>0</v>
      </c>
      <c r="X47" s="38">
        <v>2679</v>
      </c>
      <c r="Y47" s="38">
        <v>84813</v>
      </c>
    </row>
    <row r="48" spans="1:25" x14ac:dyDescent="0.25">
      <c r="A48" s="31">
        <v>413</v>
      </c>
      <c r="B48" s="32">
        <v>413114114</v>
      </c>
      <c r="C48" s="33" t="s">
        <v>50</v>
      </c>
      <c r="D48" s="31">
        <v>114</v>
      </c>
      <c r="E48" s="33" t="s">
        <v>51</v>
      </c>
      <c r="F48" s="31">
        <v>114</v>
      </c>
      <c r="G48" s="33" t="s">
        <v>51</v>
      </c>
      <c r="H48" s="34">
        <v>63</v>
      </c>
      <c r="I48" s="35">
        <v>11244</v>
      </c>
      <c r="J48" s="35">
        <v>3093</v>
      </c>
      <c r="K48" s="35">
        <v>0</v>
      </c>
      <c r="L48" s="35">
        <v>893</v>
      </c>
      <c r="M48" s="35">
        <v>15230</v>
      </c>
      <c r="N48" s="24"/>
      <c r="O48" s="34">
        <v>0</v>
      </c>
      <c r="P48" s="34">
        <v>0</v>
      </c>
      <c r="Q48" s="36">
        <v>0.18</v>
      </c>
      <c r="R48" s="36">
        <v>4.6222643321837974E-2</v>
      </c>
      <c r="S48" s="37">
        <v>0</v>
      </c>
      <c r="T48" s="24"/>
      <c r="U48" s="38">
        <v>903231</v>
      </c>
      <c r="V48" s="38">
        <v>0</v>
      </c>
      <c r="W48" s="38">
        <v>0</v>
      </c>
      <c r="X48" s="38">
        <v>56259</v>
      </c>
      <c r="Y48" s="38">
        <v>959490</v>
      </c>
    </row>
    <row r="49" spans="1:25" x14ac:dyDescent="0.25">
      <c r="A49" s="31">
        <v>413</v>
      </c>
      <c r="B49" s="32">
        <v>413114117</v>
      </c>
      <c r="C49" s="33" t="s">
        <v>50</v>
      </c>
      <c r="D49" s="31">
        <v>114</v>
      </c>
      <c r="E49" s="33" t="s">
        <v>51</v>
      </c>
      <c r="F49" s="31">
        <v>117</v>
      </c>
      <c r="G49" s="33" t="s">
        <v>53</v>
      </c>
      <c r="H49" s="34">
        <v>1</v>
      </c>
      <c r="I49" s="35">
        <v>14107</v>
      </c>
      <c r="J49" s="35">
        <v>6593</v>
      </c>
      <c r="K49" s="35">
        <v>0</v>
      </c>
      <c r="L49" s="35">
        <v>893</v>
      </c>
      <c r="M49" s="35">
        <v>21593</v>
      </c>
      <c r="N49" s="24"/>
      <c r="O49" s="34">
        <v>0</v>
      </c>
      <c r="P49" s="34">
        <v>0</v>
      </c>
      <c r="Q49" s="36">
        <v>0.09</v>
      </c>
      <c r="R49" s="36">
        <v>6.8951219382557091E-2</v>
      </c>
      <c r="S49" s="37">
        <v>0</v>
      </c>
      <c r="T49" s="24"/>
      <c r="U49" s="38">
        <v>20700</v>
      </c>
      <c r="V49" s="38">
        <v>0</v>
      </c>
      <c r="W49" s="38">
        <v>0</v>
      </c>
      <c r="X49" s="38">
        <v>893</v>
      </c>
      <c r="Y49" s="38">
        <v>21593</v>
      </c>
    </row>
    <row r="50" spans="1:25" x14ac:dyDescent="0.25">
      <c r="A50" s="31">
        <v>413</v>
      </c>
      <c r="B50" s="32">
        <v>413114210</v>
      </c>
      <c r="C50" s="33" t="s">
        <v>50</v>
      </c>
      <c r="D50" s="31">
        <v>114</v>
      </c>
      <c r="E50" s="33" t="s">
        <v>51</v>
      </c>
      <c r="F50" s="31">
        <v>210</v>
      </c>
      <c r="G50" s="33" t="s">
        <v>54</v>
      </c>
      <c r="H50" s="34">
        <v>1</v>
      </c>
      <c r="I50" s="35">
        <v>9555</v>
      </c>
      <c r="J50" s="35">
        <v>3234</v>
      </c>
      <c r="K50" s="35">
        <v>0</v>
      </c>
      <c r="L50" s="35">
        <v>893</v>
      </c>
      <c r="M50" s="35">
        <v>13682</v>
      </c>
      <c r="N50" s="24"/>
      <c r="O50" s="34">
        <v>0</v>
      </c>
      <c r="P50" s="34">
        <v>0</v>
      </c>
      <c r="Q50" s="36">
        <v>0.09</v>
      </c>
      <c r="R50" s="36">
        <v>6.4058701199130069E-2</v>
      </c>
      <c r="S50" s="37">
        <v>0</v>
      </c>
      <c r="T50" s="24"/>
      <c r="U50" s="38">
        <v>12789</v>
      </c>
      <c r="V50" s="38">
        <v>0</v>
      </c>
      <c r="W50" s="38">
        <v>0</v>
      </c>
      <c r="X50" s="38">
        <v>893</v>
      </c>
      <c r="Y50" s="38">
        <v>13682</v>
      </c>
    </row>
    <row r="51" spans="1:25" x14ac:dyDescent="0.25">
      <c r="A51" s="31">
        <v>413</v>
      </c>
      <c r="B51" s="32">
        <v>413114253</v>
      </c>
      <c r="C51" s="33" t="s">
        <v>50</v>
      </c>
      <c r="D51" s="31">
        <v>114</v>
      </c>
      <c r="E51" s="33" t="s">
        <v>51</v>
      </c>
      <c r="F51" s="31">
        <v>253</v>
      </c>
      <c r="G51" s="33" t="s">
        <v>55</v>
      </c>
      <c r="H51" s="34">
        <v>3</v>
      </c>
      <c r="I51" s="35">
        <v>10127</v>
      </c>
      <c r="J51" s="35">
        <v>19782</v>
      </c>
      <c r="K51" s="35">
        <v>0</v>
      </c>
      <c r="L51" s="35">
        <v>893</v>
      </c>
      <c r="M51" s="35">
        <v>30802</v>
      </c>
      <c r="N51" s="24"/>
      <c r="O51" s="34">
        <v>0</v>
      </c>
      <c r="P51" s="34">
        <v>0</v>
      </c>
      <c r="Q51" s="36">
        <v>0.09</v>
      </c>
      <c r="R51" s="36">
        <v>4.6237767362094326E-2</v>
      </c>
      <c r="S51" s="37">
        <v>0</v>
      </c>
      <c r="T51" s="24"/>
      <c r="U51" s="38">
        <v>89727</v>
      </c>
      <c r="V51" s="38">
        <v>0</v>
      </c>
      <c r="W51" s="38">
        <v>0</v>
      </c>
      <c r="X51" s="38">
        <v>2679</v>
      </c>
      <c r="Y51" s="38">
        <v>92406</v>
      </c>
    </row>
    <row r="52" spans="1:25" x14ac:dyDescent="0.25">
      <c r="A52" s="31">
        <v>413</v>
      </c>
      <c r="B52" s="32">
        <v>413114670</v>
      </c>
      <c r="C52" s="33" t="s">
        <v>50</v>
      </c>
      <c r="D52" s="31">
        <v>114</v>
      </c>
      <c r="E52" s="33" t="s">
        <v>51</v>
      </c>
      <c r="F52" s="31">
        <v>670</v>
      </c>
      <c r="G52" s="33" t="s">
        <v>56</v>
      </c>
      <c r="H52" s="34">
        <v>31</v>
      </c>
      <c r="I52" s="35">
        <v>9466</v>
      </c>
      <c r="J52" s="35">
        <v>8558</v>
      </c>
      <c r="K52" s="35">
        <v>0</v>
      </c>
      <c r="L52" s="35">
        <v>893</v>
      </c>
      <c r="M52" s="35">
        <v>18917</v>
      </c>
      <c r="N52" s="24"/>
      <c r="O52" s="34">
        <v>0</v>
      </c>
      <c r="P52" s="34">
        <v>0</v>
      </c>
      <c r="Q52" s="36">
        <v>0.09</v>
      </c>
      <c r="R52" s="36">
        <v>9.8140149028074053E-2</v>
      </c>
      <c r="S52" s="37">
        <v>-1494.9849529985611</v>
      </c>
      <c r="T52" s="24"/>
      <c r="U52" s="38">
        <v>558744</v>
      </c>
      <c r="V52" s="38">
        <v>0</v>
      </c>
      <c r="W52" s="38">
        <v>-46344.533542955396</v>
      </c>
      <c r="X52" s="38">
        <v>27683</v>
      </c>
      <c r="Y52" s="38">
        <v>540082.46645704459</v>
      </c>
    </row>
    <row r="53" spans="1:25" x14ac:dyDescent="0.25">
      <c r="A53" s="31">
        <v>413</v>
      </c>
      <c r="B53" s="32">
        <v>413114674</v>
      </c>
      <c r="C53" s="33" t="s">
        <v>50</v>
      </c>
      <c r="D53" s="31">
        <v>114</v>
      </c>
      <c r="E53" s="33" t="s">
        <v>51</v>
      </c>
      <c r="F53" s="31">
        <v>674</v>
      </c>
      <c r="G53" s="33" t="s">
        <v>57</v>
      </c>
      <c r="H53" s="34">
        <v>35</v>
      </c>
      <c r="I53" s="35">
        <v>11010</v>
      </c>
      <c r="J53" s="35">
        <v>4896</v>
      </c>
      <c r="K53" s="35">
        <v>0</v>
      </c>
      <c r="L53" s="35">
        <v>893</v>
      </c>
      <c r="M53" s="35">
        <v>16799</v>
      </c>
      <c r="N53" s="24"/>
      <c r="O53" s="34">
        <v>0</v>
      </c>
      <c r="P53" s="34">
        <v>0</v>
      </c>
      <c r="Q53" s="36">
        <v>0.18</v>
      </c>
      <c r="R53" s="36">
        <v>4.963834982447634E-2</v>
      </c>
      <c r="S53" s="37">
        <v>0</v>
      </c>
      <c r="T53" s="24"/>
      <c r="U53" s="38">
        <v>556710</v>
      </c>
      <c r="V53" s="38">
        <v>0</v>
      </c>
      <c r="W53" s="38">
        <v>0</v>
      </c>
      <c r="X53" s="38">
        <v>31255</v>
      </c>
      <c r="Y53" s="38">
        <v>587965</v>
      </c>
    </row>
    <row r="54" spans="1:25" x14ac:dyDescent="0.25">
      <c r="A54" s="31">
        <v>413</v>
      </c>
      <c r="B54" s="32">
        <v>413114683</v>
      </c>
      <c r="C54" s="33" t="s">
        <v>50</v>
      </c>
      <c r="D54" s="31">
        <v>114</v>
      </c>
      <c r="E54" s="33" t="s">
        <v>51</v>
      </c>
      <c r="F54" s="31">
        <v>683</v>
      </c>
      <c r="G54" s="33" t="s">
        <v>58</v>
      </c>
      <c r="H54" s="34">
        <v>2</v>
      </c>
      <c r="I54" s="35">
        <v>9698</v>
      </c>
      <c r="J54" s="35">
        <v>6770</v>
      </c>
      <c r="K54" s="35">
        <v>0</v>
      </c>
      <c r="L54" s="35">
        <v>893</v>
      </c>
      <c r="M54" s="35">
        <v>17361</v>
      </c>
      <c r="N54" s="24"/>
      <c r="O54" s="34">
        <v>0</v>
      </c>
      <c r="P54" s="34">
        <v>0</v>
      </c>
      <c r="Q54" s="36">
        <v>0.09</v>
      </c>
      <c r="R54" s="36">
        <v>2.7557262961022694E-2</v>
      </c>
      <c r="S54" s="37">
        <v>0</v>
      </c>
      <c r="T54" s="24"/>
      <c r="U54" s="38">
        <v>32936</v>
      </c>
      <c r="V54" s="38">
        <v>0</v>
      </c>
      <c r="W54" s="38">
        <v>0</v>
      </c>
      <c r="X54" s="38">
        <v>1786</v>
      </c>
      <c r="Y54" s="38">
        <v>34722</v>
      </c>
    </row>
    <row r="55" spans="1:25" x14ac:dyDescent="0.25">
      <c r="A55" s="31">
        <v>413</v>
      </c>
      <c r="B55" s="32">
        <v>413114717</v>
      </c>
      <c r="C55" s="33" t="s">
        <v>50</v>
      </c>
      <c r="D55" s="31">
        <v>114</v>
      </c>
      <c r="E55" s="33" t="s">
        <v>51</v>
      </c>
      <c r="F55" s="31">
        <v>717</v>
      </c>
      <c r="G55" s="33" t="s">
        <v>59</v>
      </c>
      <c r="H55" s="34">
        <v>52</v>
      </c>
      <c r="I55" s="35">
        <v>11338</v>
      </c>
      <c r="J55" s="35">
        <v>5397</v>
      </c>
      <c r="K55" s="35">
        <v>0</v>
      </c>
      <c r="L55" s="35">
        <v>893</v>
      </c>
      <c r="M55" s="35">
        <v>17628</v>
      </c>
      <c r="N55" s="24"/>
      <c r="O55" s="34">
        <v>0</v>
      </c>
      <c r="P55" s="34">
        <v>0</v>
      </c>
      <c r="Q55" s="36">
        <v>0.09</v>
      </c>
      <c r="R55" s="36">
        <v>6.1322218074841194E-2</v>
      </c>
      <c r="S55" s="37">
        <v>0</v>
      </c>
      <c r="T55" s="24"/>
      <c r="U55" s="38">
        <v>870220</v>
      </c>
      <c r="V55" s="38">
        <v>0</v>
      </c>
      <c r="W55" s="38">
        <v>0</v>
      </c>
      <c r="X55" s="38">
        <v>46436</v>
      </c>
      <c r="Y55" s="38">
        <v>916656</v>
      </c>
    </row>
    <row r="56" spans="1:25" x14ac:dyDescent="0.25">
      <c r="A56" s="31">
        <v>413</v>
      </c>
      <c r="B56" s="32">
        <v>413114720</v>
      </c>
      <c r="C56" s="33" t="s">
        <v>50</v>
      </c>
      <c r="D56" s="31">
        <v>114</v>
      </c>
      <c r="E56" s="33" t="s">
        <v>51</v>
      </c>
      <c r="F56" s="31">
        <v>720</v>
      </c>
      <c r="G56" s="33" t="s">
        <v>60</v>
      </c>
      <c r="H56" s="34">
        <v>1</v>
      </c>
      <c r="I56" s="35">
        <v>10127</v>
      </c>
      <c r="J56" s="35">
        <v>2184</v>
      </c>
      <c r="K56" s="35">
        <v>0</v>
      </c>
      <c r="L56" s="35">
        <v>893</v>
      </c>
      <c r="M56" s="35">
        <v>13204</v>
      </c>
      <c r="N56" s="24"/>
      <c r="O56" s="34">
        <v>0</v>
      </c>
      <c r="P56" s="34">
        <v>0</v>
      </c>
      <c r="Q56" s="36">
        <v>0.09</v>
      </c>
      <c r="R56" s="36">
        <v>9.1982558380883372E-3</v>
      </c>
      <c r="S56" s="37">
        <v>0</v>
      </c>
      <c r="T56" s="24"/>
      <c r="U56" s="38">
        <v>12311</v>
      </c>
      <c r="V56" s="38">
        <v>0</v>
      </c>
      <c r="W56" s="38">
        <v>0</v>
      </c>
      <c r="X56" s="38">
        <v>893</v>
      </c>
      <c r="Y56" s="38">
        <v>13204</v>
      </c>
    </row>
    <row r="57" spans="1:25" x14ac:dyDescent="0.25">
      <c r="A57" s="31">
        <v>413</v>
      </c>
      <c r="B57" s="32">
        <v>413114750</v>
      </c>
      <c r="C57" s="33" t="s">
        <v>50</v>
      </c>
      <c r="D57" s="31">
        <v>114</v>
      </c>
      <c r="E57" s="33" t="s">
        <v>51</v>
      </c>
      <c r="F57" s="31">
        <v>750</v>
      </c>
      <c r="G57" s="33" t="s">
        <v>61</v>
      </c>
      <c r="H57" s="34">
        <v>22</v>
      </c>
      <c r="I57" s="35">
        <v>10714</v>
      </c>
      <c r="J57" s="35">
        <v>7793</v>
      </c>
      <c r="K57" s="35">
        <v>0</v>
      </c>
      <c r="L57" s="35">
        <v>893</v>
      </c>
      <c r="M57" s="35">
        <v>19400</v>
      </c>
      <c r="N57" s="24"/>
      <c r="O57" s="34">
        <v>0</v>
      </c>
      <c r="P57" s="34">
        <v>0</v>
      </c>
      <c r="Q57" s="36">
        <v>0.09</v>
      </c>
      <c r="R57" s="36">
        <v>2.868569718346773E-2</v>
      </c>
      <c r="S57" s="37">
        <v>0</v>
      </c>
      <c r="T57" s="24"/>
      <c r="U57" s="38">
        <v>407154</v>
      </c>
      <c r="V57" s="38">
        <v>0</v>
      </c>
      <c r="W57" s="38">
        <v>0</v>
      </c>
      <c r="X57" s="38">
        <v>19646</v>
      </c>
      <c r="Y57" s="38">
        <v>426800</v>
      </c>
    </row>
    <row r="58" spans="1:25" x14ac:dyDescent="0.25">
      <c r="A58" s="31">
        <v>413</v>
      </c>
      <c r="B58" s="32">
        <v>413114755</v>
      </c>
      <c r="C58" s="33" t="s">
        <v>50</v>
      </c>
      <c r="D58" s="31">
        <v>114</v>
      </c>
      <c r="E58" s="33" t="s">
        <v>51</v>
      </c>
      <c r="F58" s="31">
        <v>755</v>
      </c>
      <c r="G58" s="33" t="s">
        <v>62</v>
      </c>
      <c r="H58" s="34">
        <v>6</v>
      </c>
      <c r="I58" s="35">
        <v>11570</v>
      </c>
      <c r="J58" s="35">
        <v>4993</v>
      </c>
      <c r="K58" s="35">
        <v>0</v>
      </c>
      <c r="L58" s="35">
        <v>893</v>
      </c>
      <c r="M58" s="35">
        <v>17456</v>
      </c>
      <c r="N58" s="24"/>
      <c r="O58" s="34">
        <v>0</v>
      </c>
      <c r="P58" s="34">
        <v>0</v>
      </c>
      <c r="Q58" s="36">
        <v>0.18</v>
      </c>
      <c r="R58" s="36">
        <v>1.3353727586409873E-2</v>
      </c>
      <c r="S58" s="37">
        <v>0</v>
      </c>
      <c r="T58" s="24"/>
      <c r="U58" s="38">
        <v>99378</v>
      </c>
      <c r="V58" s="38">
        <v>0</v>
      </c>
      <c r="W58" s="38">
        <v>0</v>
      </c>
      <c r="X58" s="38">
        <v>5358</v>
      </c>
      <c r="Y58" s="38">
        <v>104736</v>
      </c>
    </row>
    <row r="59" spans="1:25" x14ac:dyDescent="0.25">
      <c r="A59" s="31">
        <v>414</v>
      </c>
      <c r="B59" s="32">
        <v>414603063</v>
      </c>
      <c r="C59" s="33" t="s">
        <v>63</v>
      </c>
      <c r="D59" s="31">
        <v>603</v>
      </c>
      <c r="E59" s="33" t="s">
        <v>64</v>
      </c>
      <c r="F59" s="31">
        <v>63</v>
      </c>
      <c r="G59" s="33" t="s">
        <v>65</v>
      </c>
      <c r="H59" s="34">
        <v>5</v>
      </c>
      <c r="I59" s="35">
        <v>8840</v>
      </c>
      <c r="J59" s="35">
        <v>3565</v>
      </c>
      <c r="K59" s="35">
        <v>0</v>
      </c>
      <c r="L59" s="35">
        <v>893</v>
      </c>
      <c r="M59" s="35">
        <v>13298</v>
      </c>
      <c r="N59" s="24"/>
      <c r="O59" s="34">
        <v>0</v>
      </c>
      <c r="P59" s="34">
        <v>0</v>
      </c>
      <c r="Q59" s="36">
        <v>0.18</v>
      </c>
      <c r="R59" s="36">
        <v>2.3008641481446091E-2</v>
      </c>
      <c r="S59" s="37">
        <v>0</v>
      </c>
      <c r="T59" s="24"/>
      <c r="U59" s="38">
        <v>62025</v>
      </c>
      <c r="V59" s="38">
        <v>0</v>
      </c>
      <c r="W59" s="38">
        <v>0</v>
      </c>
      <c r="X59" s="38">
        <v>4465</v>
      </c>
      <c r="Y59" s="38">
        <v>66490</v>
      </c>
    </row>
    <row r="60" spans="1:25" x14ac:dyDescent="0.25">
      <c r="A60" s="31">
        <v>414</v>
      </c>
      <c r="B60" s="32">
        <v>414603209</v>
      </c>
      <c r="C60" s="33" t="s">
        <v>63</v>
      </c>
      <c r="D60" s="31">
        <v>603</v>
      </c>
      <c r="E60" s="33" t="s">
        <v>64</v>
      </c>
      <c r="F60" s="31">
        <v>209</v>
      </c>
      <c r="G60" s="33" t="s">
        <v>66</v>
      </c>
      <c r="H60" s="34">
        <v>62</v>
      </c>
      <c r="I60" s="35">
        <v>11468</v>
      </c>
      <c r="J60" s="35">
        <v>2211</v>
      </c>
      <c r="K60" s="35">
        <v>0</v>
      </c>
      <c r="L60" s="35">
        <v>893</v>
      </c>
      <c r="M60" s="35">
        <v>14572</v>
      </c>
      <c r="N60" s="24"/>
      <c r="O60" s="34">
        <v>0</v>
      </c>
      <c r="P60" s="34">
        <v>0</v>
      </c>
      <c r="Q60" s="36">
        <v>0.18</v>
      </c>
      <c r="R60" s="36">
        <v>4.0573887366280141E-2</v>
      </c>
      <c r="S60" s="37">
        <v>0</v>
      </c>
      <c r="T60" s="24"/>
      <c r="U60" s="38">
        <v>848098</v>
      </c>
      <c r="V60" s="38">
        <v>0</v>
      </c>
      <c r="W60" s="38">
        <v>0</v>
      </c>
      <c r="X60" s="38">
        <v>55366</v>
      </c>
      <c r="Y60" s="38">
        <v>903464</v>
      </c>
    </row>
    <row r="61" spans="1:25" x14ac:dyDescent="0.25">
      <c r="A61" s="31">
        <v>414</v>
      </c>
      <c r="B61" s="32">
        <v>414603236</v>
      </c>
      <c r="C61" s="33" t="s">
        <v>63</v>
      </c>
      <c r="D61" s="31">
        <v>603</v>
      </c>
      <c r="E61" s="33" t="s">
        <v>64</v>
      </c>
      <c r="F61" s="31">
        <v>236</v>
      </c>
      <c r="G61" s="33" t="s">
        <v>67</v>
      </c>
      <c r="H61" s="34">
        <v>166</v>
      </c>
      <c r="I61" s="35">
        <v>11274</v>
      </c>
      <c r="J61" s="35">
        <v>2444</v>
      </c>
      <c r="K61" s="35">
        <v>0</v>
      </c>
      <c r="L61" s="35">
        <v>893</v>
      </c>
      <c r="M61" s="35">
        <v>14611</v>
      </c>
      <c r="N61" s="24"/>
      <c r="O61" s="34">
        <v>0</v>
      </c>
      <c r="P61" s="34">
        <v>0</v>
      </c>
      <c r="Q61" s="36">
        <v>0.18</v>
      </c>
      <c r="R61" s="36">
        <v>2.609590754950035E-2</v>
      </c>
      <c r="S61" s="37">
        <v>0</v>
      </c>
      <c r="T61" s="24"/>
      <c r="U61" s="38">
        <v>2277188</v>
      </c>
      <c r="V61" s="38">
        <v>0</v>
      </c>
      <c r="W61" s="38">
        <v>0</v>
      </c>
      <c r="X61" s="38">
        <v>148238</v>
      </c>
      <c r="Y61" s="38">
        <v>2425426</v>
      </c>
    </row>
    <row r="62" spans="1:25" x14ac:dyDescent="0.25">
      <c r="A62" s="31">
        <v>414</v>
      </c>
      <c r="B62" s="32">
        <v>414603263</v>
      </c>
      <c r="C62" s="33" t="s">
        <v>63</v>
      </c>
      <c r="D62" s="31">
        <v>603</v>
      </c>
      <c r="E62" s="33" t="s">
        <v>64</v>
      </c>
      <c r="F62" s="31">
        <v>263</v>
      </c>
      <c r="G62" s="33" t="s">
        <v>69</v>
      </c>
      <c r="H62" s="34">
        <v>5</v>
      </c>
      <c r="I62" s="35">
        <v>10188</v>
      </c>
      <c r="J62" s="35">
        <v>5065</v>
      </c>
      <c r="K62" s="35">
        <v>0</v>
      </c>
      <c r="L62" s="35">
        <v>893</v>
      </c>
      <c r="M62" s="35">
        <v>16146</v>
      </c>
      <c r="N62" s="24"/>
      <c r="O62" s="34">
        <v>0</v>
      </c>
      <c r="P62" s="34">
        <v>0</v>
      </c>
      <c r="Q62" s="36">
        <v>0.09</v>
      </c>
      <c r="R62" s="36">
        <v>7.7508153270302374E-2</v>
      </c>
      <c r="S62" s="37">
        <v>0</v>
      </c>
      <c r="T62" s="24"/>
      <c r="U62" s="38">
        <v>76265</v>
      </c>
      <c r="V62" s="38">
        <v>0</v>
      </c>
      <c r="W62" s="38">
        <v>0</v>
      </c>
      <c r="X62" s="38">
        <v>4465</v>
      </c>
      <c r="Y62" s="38">
        <v>80730</v>
      </c>
    </row>
    <row r="63" spans="1:25" x14ac:dyDescent="0.25">
      <c r="A63" s="31">
        <v>414</v>
      </c>
      <c r="B63" s="32">
        <v>414603603</v>
      </c>
      <c r="C63" s="33" t="s">
        <v>63</v>
      </c>
      <c r="D63" s="31">
        <v>603</v>
      </c>
      <c r="E63" s="33" t="s">
        <v>64</v>
      </c>
      <c r="F63" s="31">
        <v>603</v>
      </c>
      <c r="G63" s="33" t="s">
        <v>64</v>
      </c>
      <c r="H63" s="34">
        <v>83</v>
      </c>
      <c r="I63" s="35">
        <v>10729</v>
      </c>
      <c r="J63" s="35">
        <v>1738</v>
      </c>
      <c r="K63" s="35">
        <v>0</v>
      </c>
      <c r="L63" s="35">
        <v>893</v>
      </c>
      <c r="M63" s="35">
        <v>13360</v>
      </c>
      <c r="N63" s="24"/>
      <c r="O63" s="34">
        <v>0</v>
      </c>
      <c r="P63" s="34">
        <v>0</v>
      </c>
      <c r="Q63" s="36">
        <v>0.18</v>
      </c>
      <c r="R63" s="36">
        <v>5.7602118466216205E-2</v>
      </c>
      <c r="S63" s="37">
        <v>0</v>
      </c>
      <c r="T63" s="24"/>
      <c r="U63" s="38">
        <v>1034761</v>
      </c>
      <c r="V63" s="38">
        <v>0</v>
      </c>
      <c r="W63" s="38">
        <v>0</v>
      </c>
      <c r="X63" s="38">
        <v>74119</v>
      </c>
      <c r="Y63" s="38">
        <v>1108880</v>
      </c>
    </row>
    <row r="64" spans="1:25" x14ac:dyDescent="0.25">
      <c r="A64" s="31">
        <v>414</v>
      </c>
      <c r="B64" s="32">
        <v>414603618</v>
      </c>
      <c r="C64" s="33" t="s">
        <v>63</v>
      </c>
      <c r="D64" s="31">
        <v>603</v>
      </c>
      <c r="E64" s="33" t="s">
        <v>64</v>
      </c>
      <c r="F64" s="31">
        <v>618</v>
      </c>
      <c r="G64" s="33" t="s">
        <v>363</v>
      </c>
      <c r="H64" s="34">
        <v>1</v>
      </c>
      <c r="I64" s="35">
        <v>11266.434415954418</v>
      </c>
      <c r="J64" s="35">
        <v>8955</v>
      </c>
      <c r="K64" s="35">
        <v>0</v>
      </c>
      <c r="L64" s="35">
        <v>893</v>
      </c>
      <c r="M64" s="35">
        <v>21114.43441595442</v>
      </c>
      <c r="N64" s="24"/>
      <c r="O64" s="34">
        <v>0</v>
      </c>
      <c r="P64" s="34">
        <v>0</v>
      </c>
      <c r="Q64" s="36">
        <v>0.09</v>
      </c>
      <c r="R64" s="36">
        <v>8.9658341903735565E-4</v>
      </c>
      <c r="S64" s="37">
        <v>0</v>
      </c>
      <c r="T64" s="24"/>
      <c r="U64" s="38">
        <v>20221</v>
      </c>
      <c r="V64" s="38">
        <v>0</v>
      </c>
      <c r="W64" s="38">
        <v>0</v>
      </c>
      <c r="X64" s="38">
        <v>893</v>
      </c>
      <c r="Y64" s="38">
        <v>21114</v>
      </c>
    </row>
    <row r="65" spans="1:25" x14ac:dyDescent="0.25">
      <c r="A65" s="31">
        <v>414</v>
      </c>
      <c r="B65" s="32">
        <v>414603635</v>
      </c>
      <c r="C65" s="33" t="s">
        <v>63</v>
      </c>
      <c r="D65" s="31">
        <v>603</v>
      </c>
      <c r="E65" s="33" t="s">
        <v>64</v>
      </c>
      <c r="F65" s="31">
        <v>635</v>
      </c>
      <c r="G65" s="33" t="s">
        <v>70</v>
      </c>
      <c r="H65" s="34">
        <v>23</v>
      </c>
      <c r="I65" s="35">
        <v>10399</v>
      </c>
      <c r="J65" s="35">
        <v>5359</v>
      </c>
      <c r="K65" s="35">
        <v>0</v>
      </c>
      <c r="L65" s="35">
        <v>893</v>
      </c>
      <c r="M65" s="35">
        <v>16651</v>
      </c>
      <c r="N65" s="24"/>
      <c r="O65" s="34">
        <v>0</v>
      </c>
      <c r="P65" s="34">
        <v>0</v>
      </c>
      <c r="Q65" s="36">
        <v>0.09</v>
      </c>
      <c r="R65" s="36">
        <v>1.4539797537956936E-2</v>
      </c>
      <c r="S65" s="37">
        <v>0</v>
      </c>
      <c r="T65" s="24"/>
      <c r="U65" s="38">
        <v>362434</v>
      </c>
      <c r="V65" s="38">
        <v>0</v>
      </c>
      <c r="W65" s="38">
        <v>0</v>
      </c>
      <c r="X65" s="38">
        <v>20539</v>
      </c>
      <c r="Y65" s="38">
        <v>382973</v>
      </c>
    </row>
    <row r="66" spans="1:25" x14ac:dyDescent="0.25">
      <c r="A66" s="31">
        <v>414</v>
      </c>
      <c r="B66" s="32">
        <v>414603715</v>
      </c>
      <c r="C66" s="33" t="s">
        <v>63</v>
      </c>
      <c r="D66" s="31">
        <v>603</v>
      </c>
      <c r="E66" s="33" t="s">
        <v>64</v>
      </c>
      <c r="F66" s="31">
        <v>715</v>
      </c>
      <c r="G66" s="33" t="s">
        <v>71</v>
      </c>
      <c r="H66" s="34">
        <v>18</v>
      </c>
      <c r="I66" s="35">
        <v>10200</v>
      </c>
      <c r="J66" s="35">
        <v>8172</v>
      </c>
      <c r="K66" s="35">
        <v>0</v>
      </c>
      <c r="L66" s="35">
        <v>893</v>
      </c>
      <c r="M66" s="35">
        <v>19265</v>
      </c>
      <c r="N66" s="24"/>
      <c r="O66" s="34">
        <v>0</v>
      </c>
      <c r="P66" s="34">
        <v>0</v>
      </c>
      <c r="Q66" s="36">
        <v>0.09</v>
      </c>
      <c r="R66" s="36">
        <v>2.7789645219333289E-2</v>
      </c>
      <c r="S66" s="37">
        <v>0</v>
      </c>
      <c r="T66" s="24"/>
      <c r="U66" s="38">
        <v>330696</v>
      </c>
      <c r="V66" s="38">
        <v>0</v>
      </c>
      <c r="W66" s="38">
        <v>0</v>
      </c>
      <c r="X66" s="38">
        <v>16074</v>
      </c>
      <c r="Y66" s="38">
        <v>346770</v>
      </c>
    </row>
    <row r="67" spans="1:25" x14ac:dyDescent="0.25">
      <c r="A67" s="31">
        <v>416</v>
      </c>
      <c r="B67" s="32">
        <v>416035035</v>
      </c>
      <c r="C67" s="33" t="s">
        <v>72</v>
      </c>
      <c r="D67" s="31">
        <v>35</v>
      </c>
      <c r="E67" s="33" t="s">
        <v>22</v>
      </c>
      <c r="F67" s="31">
        <v>35</v>
      </c>
      <c r="G67" s="33" t="s">
        <v>22</v>
      </c>
      <c r="H67" s="34">
        <v>537</v>
      </c>
      <c r="I67" s="35">
        <v>12639</v>
      </c>
      <c r="J67" s="35">
        <v>4443</v>
      </c>
      <c r="K67" s="35">
        <v>124.16759776536313</v>
      </c>
      <c r="L67" s="35">
        <v>893</v>
      </c>
      <c r="M67" s="35">
        <v>18099.167597765365</v>
      </c>
      <c r="N67" s="24"/>
      <c r="O67" s="34">
        <v>0</v>
      </c>
      <c r="P67" s="34">
        <v>0</v>
      </c>
      <c r="Q67" s="36">
        <v>0.18</v>
      </c>
      <c r="R67" s="36">
        <v>0.1589661347017316</v>
      </c>
      <c r="S67" s="37">
        <v>0</v>
      </c>
      <c r="T67" s="24"/>
      <c r="U67" s="38">
        <v>9173034</v>
      </c>
      <c r="V67" s="38">
        <v>66678</v>
      </c>
      <c r="W67" s="38">
        <v>0</v>
      </c>
      <c r="X67" s="38">
        <v>479541</v>
      </c>
      <c r="Y67" s="38">
        <v>9719253</v>
      </c>
    </row>
    <row r="68" spans="1:25" x14ac:dyDescent="0.25">
      <c r="A68" s="31">
        <v>416</v>
      </c>
      <c r="B68" s="32">
        <v>416035044</v>
      </c>
      <c r="C68" s="33" t="s">
        <v>72</v>
      </c>
      <c r="D68" s="31">
        <v>35</v>
      </c>
      <c r="E68" s="33" t="s">
        <v>22</v>
      </c>
      <c r="F68" s="31">
        <v>44</v>
      </c>
      <c r="G68" s="33" t="s">
        <v>35</v>
      </c>
      <c r="H68" s="34">
        <v>4</v>
      </c>
      <c r="I68" s="35">
        <v>11995</v>
      </c>
      <c r="J68" s="35">
        <v>275</v>
      </c>
      <c r="K68" s="35">
        <v>0</v>
      </c>
      <c r="L68" s="35">
        <v>893</v>
      </c>
      <c r="M68" s="35">
        <v>13163</v>
      </c>
      <c r="N68" s="24"/>
      <c r="O68" s="34">
        <v>0</v>
      </c>
      <c r="P68" s="34">
        <v>0</v>
      </c>
      <c r="Q68" s="36">
        <v>0.09</v>
      </c>
      <c r="R68" s="36">
        <v>5.5847301083240118E-2</v>
      </c>
      <c r="S68" s="37">
        <v>0</v>
      </c>
      <c r="T68" s="24"/>
      <c r="U68" s="38">
        <v>49080</v>
      </c>
      <c r="V68" s="38">
        <v>0</v>
      </c>
      <c r="W68" s="38">
        <v>0</v>
      </c>
      <c r="X68" s="38">
        <v>3572</v>
      </c>
      <c r="Y68" s="38">
        <v>52652</v>
      </c>
    </row>
    <row r="69" spans="1:25" x14ac:dyDescent="0.25">
      <c r="A69" s="31">
        <v>416</v>
      </c>
      <c r="B69" s="32">
        <v>416035073</v>
      </c>
      <c r="C69" s="33" t="s">
        <v>72</v>
      </c>
      <c r="D69" s="31">
        <v>35</v>
      </c>
      <c r="E69" s="33" t="s">
        <v>22</v>
      </c>
      <c r="F69" s="31">
        <v>73</v>
      </c>
      <c r="G69" s="33" t="s">
        <v>37</v>
      </c>
      <c r="H69" s="34">
        <v>1</v>
      </c>
      <c r="I69" s="35">
        <v>10780</v>
      </c>
      <c r="J69" s="35">
        <v>8388</v>
      </c>
      <c r="K69" s="35">
        <v>0</v>
      </c>
      <c r="L69" s="35">
        <v>893</v>
      </c>
      <c r="M69" s="35">
        <v>20061</v>
      </c>
      <c r="N69" s="24"/>
      <c r="O69" s="34">
        <v>0</v>
      </c>
      <c r="P69" s="34">
        <v>0</v>
      </c>
      <c r="Q69" s="36">
        <v>0.09</v>
      </c>
      <c r="R69" s="36">
        <v>5.5289615286728301E-3</v>
      </c>
      <c r="S69" s="37">
        <v>0</v>
      </c>
      <c r="T69" s="24"/>
      <c r="U69" s="38">
        <v>19168</v>
      </c>
      <c r="V69" s="38">
        <v>0</v>
      </c>
      <c r="W69" s="38">
        <v>0</v>
      </c>
      <c r="X69" s="38">
        <v>893</v>
      </c>
      <c r="Y69" s="38">
        <v>20061</v>
      </c>
    </row>
    <row r="70" spans="1:25" x14ac:dyDescent="0.25">
      <c r="A70" s="31">
        <v>416</v>
      </c>
      <c r="B70" s="32">
        <v>416035244</v>
      </c>
      <c r="C70" s="33" t="s">
        <v>72</v>
      </c>
      <c r="D70" s="31">
        <v>35</v>
      </c>
      <c r="E70" s="33" t="s">
        <v>22</v>
      </c>
      <c r="F70" s="31">
        <v>244</v>
      </c>
      <c r="G70" s="33" t="s">
        <v>43</v>
      </c>
      <c r="H70" s="34">
        <v>6</v>
      </c>
      <c r="I70" s="35">
        <v>12091</v>
      </c>
      <c r="J70" s="35">
        <v>4899</v>
      </c>
      <c r="K70" s="35">
        <v>0</v>
      </c>
      <c r="L70" s="35">
        <v>893</v>
      </c>
      <c r="M70" s="35">
        <v>17883</v>
      </c>
      <c r="N70" s="24"/>
      <c r="O70" s="34">
        <v>0</v>
      </c>
      <c r="P70" s="34">
        <v>0</v>
      </c>
      <c r="Q70" s="36">
        <v>0.18</v>
      </c>
      <c r="R70" s="36">
        <v>0.10548220167912307</v>
      </c>
      <c r="S70" s="37">
        <v>0</v>
      </c>
      <c r="T70" s="24"/>
      <c r="U70" s="38">
        <v>101940</v>
      </c>
      <c r="V70" s="38">
        <v>0</v>
      </c>
      <c r="W70" s="38">
        <v>0</v>
      </c>
      <c r="X70" s="38">
        <v>5358</v>
      </c>
      <c r="Y70" s="38">
        <v>107298</v>
      </c>
    </row>
    <row r="71" spans="1:25" x14ac:dyDescent="0.25">
      <c r="A71" s="31">
        <v>416</v>
      </c>
      <c r="B71" s="32">
        <v>416035285</v>
      </c>
      <c r="C71" s="33" t="s">
        <v>72</v>
      </c>
      <c r="D71" s="31">
        <v>35</v>
      </c>
      <c r="E71" s="33" t="s">
        <v>22</v>
      </c>
      <c r="F71" s="31">
        <v>285</v>
      </c>
      <c r="G71" s="33" t="s">
        <v>44</v>
      </c>
      <c r="H71" s="34">
        <v>3</v>
      </c>
      <c r="I71" s="35">
        <v>10780</v>
      </c>
      <c r="J71" s="35">
        <v>3302</v>
      </c>
      <c r="K71" s="35">
        <v>0</v>
      </c>
      <c r="L71" s="35">
        <v>893</v>
      </c>
      <c r="M71" s="35">
        <v>14975</v>
      </c>
      <c r="N71" s="24"/>
      <c r="O71" s="34">
        <v>0</v>
      </c>
      <c r="P71" s="34">
        <v>0</v>
      </c>
      <c r="Q71" s="36">
        <v>0.09</v>
      </c>
      <c r="R71" s="36">
        <v>4.1055014022640106E-2</v>
      </c>
      <c r="S71" s="37">
        <v>0</v>
      </c>
      <c r="T71" s="24"/>
      <c r="U71" s="38">
        <v>42246</v>
      </c>
      <c r="V71" s="38">
        <v>0</v>
      </c>
      <c r="W71" s="38">
        <v>0</v>
      </c>
      <c r="X71" s="38">
        <v>2679</v>
      </c>
      <c r="Y71" s="38">
        <v>44925</v>
      </c>
    </row>
    <row r="72" spans="1:25" x14ac:dyDescent="0.25">
      <c r="A72" s="31">
        <v>416</v>
      </c>
      <c r="B72" s="32">
        <v>416035305</v>
      </c>
      <c r="C72" s="33" t="s">
        <v>72</v>
      </c>
      <c r="D72" s="31">
        <v>35</v>
      </c>
      <c r="E72" s="33" t="s">
        <v>22</v>
      </c>
      <c r="F72" s="31">
        <v>305</v>
      </c>
      <c r="G72" s="33" t="s">
        <v>75</v>
      </c>
      <c r="H72" s="34">
        <v>2</v>
      </c>
      <c r="I72" s="35">
        <v>14127</v>
      </c>
      <c r="J72" s="35">
        <v>4608</v>
      </c>
      <c r="K72" s="35">
        <v>0</v>
      </c>
      <c r="L72" s="35">
        <v>893</v>
      </c>
      <c r="M72" s="35">
        <v>19628</v>
      </c>
      <c r="N72" s="24"/>
      <c r="O72" s="34">
        <v>0</v>
      </c>
      <c r="P72" s="34">
        <v>0</v>
      </c>
      <c r="Q72" s="36">
        <v>0.09</v>
      </c>
      <c r="R72" s="36">
        <v>1.7324499376681918E-2</v>
      </c>
      <c r="S72" s="37">
        <v>0</v>
      </c>
      <c r="T72" s="24"/>
      <c r="U72" s="38">
        <v>37470</v>
      </c>
      <c r="V72" s="38">
        <v>0</v>
      </c>
      <c r="W72" s="38">
        <v>0</v>
      </c>
      <c r="X72" s="38">
        <v>1786</v>
      </c>
      <c r="Y72" s="38">
        <v>39256</v>
      </c>
    </row>
    <row r="73" spans="1:25" x14ac:dyDescent="0.25">
      <c r="A73" s="31">
        <v>416</v>
      </c>
      <c r="B73" s="32">
        <v>416035307</v>
      </c>
      <c r="C73" s="33" t="s">
        <v>72</v>
      </c>
      <c r="D73" s="31">
        <v>35</v>
      </c>
      <c r="E73" s="33" t="s">
        <v>22</v>
      </c>
      <c r="F73" s="31">
        <v>307</v>
      </c>
      <c r="G73" s="33" t="s">
        <v>76</v>
      </c>
      <c r="H73" s="34">
        <v>1</v>
      </c>
      <c r="I73" s="35">
        <v>10780</v>
      </c>
      <c r="J73" s="35">
        <v>4129</v>
      </c>
      <c r="K73" s="35">
        <v>0</v>
      </c>
      <c r="L73" s="35">
        <v>893</v>
      </c>
      <c r="M73" s="35">
        <v>15802</v>
      </c>
      <c r="N73" s="24"/>
      <c r="O73" s="34">
        <v>0</v>
      </c>
      <c r="P73" s="34">
        <v>0</v>
      </c>
      <c r="Q73" s="36">
        <v>0.09</v>
      </c>
      <c r="R73" s="36">
        <v>1.0371226414224945E-2</v>
      </c>
      <c r="S73" s="37">
        <v>0</v>
      </c>
      <c r="T73" s="24"/>
      <c r="U73" s="38">
        <v>14909</v>
      </c>
      <c r="V73" s="38">
        <v>0</v>
      </c>
      <c r="W73" s="38">
        <v>0</v>
      </c>
      <c r="X73" s="38">
        <v>893</v>
      </c>
      <c r="Y73" s="38">
        <v>15802</v>
      </c>
    </row>
    <row r="74" spans="1:25" x14ac:dyDescent="0.25">
      <c r="A74" s="31">
        <v>417</v>
      </c>
      <c r="B74" s="32">
        <v>417035035</v>
      </c>
      <c r="C74" s="33" t="s">
        <v>78</v>
      </c>
      <c r="D74" s="31">
        <v>35</v>
      </c>
      <c r="E74" s="33" t="s">
        <v>22</v>
      </c>
      <c r="F74" s="31">
        <v>35</v>
      </c>
      <c r="G74" s="33" t="s">
        <v>22</v>
      </c>
      <c r="H74" s="34">
        <v>321</v>
      </c>
      <c r="I74" s="35">
        <v>12527</v>
      </c>
      <c r="J74" s="35">
        <v>4404</v>
      </c>
      <c r="K74" s="35">
        <v>0</v>
      </c>
      <c r="L74" s="35">
        <v>893</v>
      </c>
      <c r="M74" s="35">
        <v>17824</v>
      </c>
      <c r="N74" s="24"/>
      <c r="O74" s="34">
        <v>0</v>
      </c>
      <c r="P74" s="34">
        <v>0</v>
      </c>
      <c r="Q74" s="36">
        <v>0.18</v>
      </c>
      <c r="R74" s="36">
        <v>0.1589661347017316</v>
      </c>
      <c r="S74" s="37">
        <v>0</v>
      </c>
      <c r="T74" s="24"/>
      <c r="U74" s="38">
        <v>5434851</v>
      </c>
      <c r="V74" s="38">
        <v>0</v>
      </c>
      <c r="W74" s="38">
        <v>0</v>
      </c>
      <c r="X74" s="38">
        <v>286653</v>
      </c>
      <c r="Y74" s="38">
        <v>5721504</v>
      </c>
    </row>
    <row r="75" spans="1:25" x14ac:dyDescent="0.25">
      <c r="A75" s="31">
        <v>417</v>
      </c>
      <c r="B75" s="32">
        <v>417035100</v>
      </c>
      <c r="C75" s="33" t="s">
        <v>78</v>
      </c>
      <c r="D75" s="31">
        <v>35</v>
      </c>
      <c r="E75" s="33" t="s">
        <v>22</v>
      </c>
      <c r="F75" s="31">
        <v>100</v>
      </c>
      <c r="G75" s="33" t="s">
        <v>79</v>
      </c>
      <c r="H75" s="34">
        <v>3</v>
      </c>
      <c r="I75" s="35">
        <v>13559</v>
      </c>
      <c r="J75" s="35">
        <v>6968</v>
      </c>
      <c r="K75" s="35">
        <v>0</v>
      </c>
      <c r="L75" s="35">
        <v>893</v>
      </c>
      <c r="M75" s="35">
        <v>21420</v>
      </c>
      <c r="N75" s="24"/>
      <c r="O75" s="34">
        <v>0</v>
      </c>
      <c r="P75" s="34">
        <v>0</v>
      </c>
      <c r="Q75" s="36">
        <v>0.09</v>
      </c>
      <c r="R75" s="36">
        <v>3.2785653220977512E-2</v>
      </c>
      <c r="S75" s="37">
        <v>0</v>
      </c>
      <c r="T75" s="24"/>
      <c r="U75" s="38">
        <v>61581</v>
      </c>
      <c r="V75" s="38">
        <v>0</v>
      </c>
      <c r="W75" s="38">
        <v>0</v>
      </c>
      <c r="X75" s="38">
        <v>2679</v>
      </c>
      <c r="Y75" s="38">
        <v>64260</v>
      </c>
    </row>
    <row r="76" spans="1:25" x14ac:dyDescent="0.25">
      <c r="A76" s="31">
        <v>417</v>
      </c>
      <c r="B76" s="32">
        <v>417035133</v>
      </c>
      <c r="C76" s="33" t="s">
        <v>78</v>
      </c>
      <c r="D76" s="31">
        <v>35</v>
      </c>
      <c r="E76" s="33" t="s">
        <v>22</v>
      </c>
      <c r="F76" s="31">
        <v>133</v>
      </c>
      <c r="G76" s="33" t="s">
        <v>73</v>
      </c>
      <c r="H76" s="34">
        <v>2</v>
      </c>
      <c r="I76" s="35">
        <v>9311</v>
      </c>
      <c r="J76" s="35">
        <v>2918</v>
      </c>
      <c r="K76" s="35">
        <v>0</v>
      </c>
      <c r="L76" s="35">
        <v>893</v>
      </c>
      <c r="M76" s="35">
        <v>13122</v>
      </c>
      <c r="N76" s="24"/>
      <c r="O76" s="34">
        <v>0</v>
      </c>
      <c r="P76" s="34">
        <v>0</v>
      </c>
      <c r="Q76" s="36">
        <v>0.09</v>
      </c>
      <c r="R76" s="36">
        <v>3.0315170963572013E-2</v>
      </c>
      <c r="S76" s="37">
        <v>0</v>
      </c>
      <c r="T76" s="24"/>
      <c r="U76" s="38">
        <v>24458</v>
      </c>
      <c r="V76" s="38">
        <v>0</v>
      </c>
      <c r="W76" s="38">
        <v>0</v>
      </c>
      <c r="X76" s="38">
        <v>1786</v>
      </c>
      <c r="Y76" s="38">
        <v>26244</v>
      </c>
    </row>
    <row r="77" spans="1:25" x14ac:dyDescent="0.25">
      <c r="A77" s="31">
        <v>417</v>
      </c>
      <c r="B77" s="32">
        <v>417035211</v>
      </c>
      <c r="C77" s="33" t="s">
        <v>78</v>
      </c>
      <c r="D77" s="31">
        <v>35</v>
      </c>
      <c r="E77" s="33" t="s">
        <v>22</v>
      </c>
      <c r="F77" s="31">
        <v>211</v>
      </c>
      <c r="G77" s="33" t="s">
        <v>80</v>
      </c>
      <c r="H77" s="34">
        <v>1</v>
      </c>
      <c r="I77" s="35">
        <v>13527</v>
      </c>
      <c r="J77" s="35">
        <v>2426</v>
      </c>
      <c r="K77" s="35">
        <v>0</v>
      </c>
      <c r="L77" s="35">
        <v>893</v>
      </c>
      <c r="M77" s="35">
        <v>16846</v>
      </c>
      <c r="N77" s="24"/>
      <c r="O77" s="34">
        <v>0</v>
      </c>
      <c r="P77" s="34">
        <v>0</v>
      </c>
      <c r="Q77" s="36">
        <v>0.09</v>
      </c>
      <c r="R77" s="36">
        <v>1.9511007571872533E-3</v>
      </c>
      <c r="S77" s="37">
        <v>0</v>
      </c>
      <c r="T77" s="24"/>
      <c r="U77" s="38">
        <v>15953</v>
      </c>
      <c r="V77" s="38">
        <v>0</v>
      </c>
      <c r="W77" s="38">
        <v>0</v>
      </c>
      <c r="X77" s="38">
        <v>893</v>
      </c>
      <c r="Y77" s="38">
        <v>16846</v>
      </c>
    </row>
    <row r="78" spans="1:25" x14ac:dyDescent="0.25">
      <c r="A78" s="31">
        <v>417</v>
      </c>
      <c r="B78" s="32">
        <v>417035243</v>
      </c>
      <c r="C78" s="33" t="s">
        <v>78</v>
      </c>
      <c r="D78" s="31">
        <v>35</v>
      </c>
      <c r="E78" s="33" t="s">
        <v>22</v>
      </c>
      <c r="F78" s="31">
        <v>243</v>
      </c>
      <c r="G78" s="33" t="s">
        <v>74</v>
      </c>
      <c r="H78" s="34">
        <v>1</v>
      </c>
      <c r="I78" s="35">
        <v>9311</v>
      </c>
      <c r="J78" s="35">
        <v>2198</v>
      </c>
      <c r="K78" s="35">
        <v>0</v>
      </c>
      <c r="L78" s="35">
        <v>893</v>
      </c>
      <c r="M78" s="35">
        <v>12402</v>
      </c>
      <c r="N78" s="24"/>
      <c r="O78" s="34">
        <v>0</v>
      </c>
      <c r="P78" s="34">
        <v>0</v>
      </c>
      <c r="Q78" s="36">
        <v>0.09</v>
      </c>
      <c r="R78" s="36">
        <v>5.5784760480062055E-3</v>
      </c>
      <c r="S78" s="37">
        <v>0</v>
      </c>
      <c r="T78" s="24"/>
      <c r="U78" s="38">
        <v>11509</v>
      </c>
      <c r="V78" s="38">
        <v>0</v>
      </c>
      <c r="W78" s="38">
        <v>0</v>
      </c>
      <c r="X78" s="38">
        <v>893</v>
      </c>
      <c r="Y78" s="38">
        <v>12402</v>
      </c>
    </row>
    <row r="79" spans="1:25" x14ac:dyDescent="0.25">
      <c r="A79" s="31">
        <v>417</v>
      </c>
      <c r="B79" s="32">
        <v>417035244</v>
      </c>
      <c r="C79" s="33" t="s">
        <v>78</v>
      </c>
      <c r="D79" s="31">
        <v>35</v>
      </c>
      <c r="E79" s="33" t="s">
        <v>22</v>
      </c>
      <c r="F79" s="31">
        <v>244</v>
      </c>
      <c r="G79" s="33" t="s">
        <v>43</v>
      </c>
      <c r="H79" s="34">
        <v>5</v>
      </c>
      <c r="I79" s="35">
        <v>12947</v>
      </c>
      <c r="J79" s="35">
        <v>5246</v>
      </c>
      <c r="K79" s="35">
        <v>0</v>
      </c>
      <c r="L79" s="35">
        <v>893</v>
      </c>
      <c r="M79" s="35">
        <v>19086</v>
      </c>
      <c r="N79" s="24"/>
      <c r="O79" s="34">
        <v>0</v>
      </c>
      <c r="P79" s="34">
        <v>0</v>
      </c>
      <c r="Q79" s="36">
        <v>0.18</v>
      </c>
      <c r="R79" s="36">
        <v>0.10548220167912307</v>
      </c>
      <c r="S79" s="37">
        <v>0</v>
      </c>
      <c r="T79" s="24"/>
      <c r="U79" s="38">
        <v>90965</v>
      </c>
      <c r="V79" s="38">
        <v>0</v>
      </c>
      <c r="W79" s="38">
        <v>0</v>
      </c>
      <c r="X79" s="38">
        <v>4465</v>
      </c>
      <c r="Y79" s="38">
        <v>95430</v>
      </c>
    </row>
    <row r="80" spans="1:25" x14ac:dyDescent="0.25">
      <c r="A80" s="31">
        <v>417</v>
      </c>
      <c r="B80" s="32">
        <v>417035293</v>
      </c>
      <c r="C80" s="33" t="s">
        <v>78</v>
      </c>
      <c r="D80" s="31">
        <v>35</v>
      </c>
      <c r="E80" s="33" t="s">
        <v>22</v>
      </c>
      <c r="F80" s="31">
        <v>293</v>
      </c>
      <c r="G80" s="33" t="s">
        <v>45</v>
      </c>
      <c r="H80" s="34">
        <v>2</v>
      </c>
      <c r="I80" s="35">
        <v>8370</v>
      </c>
      <c r="J80" s="35">
        <v>719</v>
      </c>
      <c r="K80" s="35">
        <v>0</v>
      </c>
      <c r="L80" s="35">
        <v>893</v>
      </c>
      <c r="M80" s="35">
        <v>9982</v>
      </c>
      <c r="N80" s="24"/>
      <c r="O80" s="34">
        <v>0</v>
      </c>
      <c r="P80" s="34">
        <v>0</v>
      </c>
      <c r="Q80" s="36">
        <v>0.18</v>
      </c>
      <c r="R80" s="36">
        <v>4.360999795301755E-3</v>
      </c>
      <c r="S80" s="37">
        <v>0</v>
      </c>
      <c r="T80" s="24"/>
      <c r="U80" s="38">
        <v>18178</v>
      </c>
      <c r="V80" s="38">
        <v>0</v>
      </c>
      <c r="W80" s="38">
        <v>0</v>
      </c>
      <c r="X80" s="38">
        <v>1786</v>
      </c>
      <c r="Y80" s="38">
        <v>19964</v>
      </c>
    </row>
    <row r="81" spans="1:25" x14ac:dyDescent="0.25">
      <c r="A81" s="31">
        <v>418</v>
      </c>
      <c r="B81" s="32">
        <v>418100014</v>
      </c>
      <c r="C81" s="33" t="s">
        <v>82</v>
      </c>
      <c r="D81" s="31">
        <v>100</v>
      </c>
      <c r="E81" s="33" t="s">
        <v>79</v>
      </c>
      <c r="F81" s="31">
        <v>14</v>
      </c>
      <c r="G81" s="33" t="s">
        <v>83</v>
      </c>
      <c r="H81" s="34">
        <v>11</v>
      </c>
      <c r="I81" s="35">
        <v>9340</v>
      </c>
      <c r="J81" s="35">
        <v>3114</v>
      </c>
      <c r="K81" s="35">
        <v>0</v>
      </c>
      <c r="L81" s="35">
        <v>893</v>
      </c>
      <c r="M81" s="35">
        <v>13347</v>
      </c>
      <c r="N81" s="24"/>
      <c r="O81" s="34">
        <v>0</v>
      </c>
      <c r="P81" s="34">
        <v>0</v>
      </c>
      <c r="Q81" s="36">
        <v>0.09</v>
      </c>
      <c r="R81" s="36">
        <v>8.9225398282109097E-3</v>
      </c>
      <c r="S81" s="37">
        <v>0</v>
      </c>
      <c r="T81" s="24"/>
      <c r="U81" s="38">
        <v>136994</v>
      </c>
      <c r="V81" s="38">
        <v>0</v>
      </c>
      <c r="W81" s="38">
        <v>0</v>
      </c>
      <c r="X81" s="38">
        <v>9823</v>
      </c>
      <c r="Y81" s="38">
        <v>146817</v>
      </c>
    </row>
    <row r="82" spans="1:25" x14ac:dyDescent="0.25">
      <c r="A82" s="31">
        <v>418</v>
      </c>
      <c r="B82" s="32">
        <v>418100100</v>
      </c>
      <c r="C82" s="33" t="s">
        <v>82</v>
      </c>
      <c r="D82" s="31">
        <v>100</v>
      </c>
      <c r="E82" s="33" t="s">
        <v>79</v>
      </c>
      <c r="F82" s="31">
        <v>100</v>
      </c>
      <c r="G82" s="33" t="s">
        <v>79</v>
      </c>
      <c r="H82" s="34">
        <v>342</v>
      </c>
      <c r="I82" s="35">
        <v>9863</v>
      </c>
      <c r="J82" s="35">
        <v>5069</v>
      </c>
      <c r="K82" s="35">
        <v>0</v>
      </c>
      <c r="L82" s="35">
        <v>893</v>
      </c>
      <c r="M82" s="35">
        <v>15825</v>
      </c>
      <c r="N82" s="24"/>
      <c r="O82" s="34">
        <v>0</v>
      </c>
      <c r="P82" s="34">
        <v>0</v>
      </c>
      <c r="Q82" s="36">
        <v>0.09</v>
      </c>
      <c r="R82" s="36">
        <v>3.2785653220977512E-2</v>
      </c>
      <c r="S82" s="37">
        <v>0</v>
      </c>
      <c r="T82" s="24"/>
      <c r="U82" s="38">
        <v>5106744</v>
      </c>
      <c r="V82" s="38">
        <v>0</v>
      </c>
      <c r="W82" s="38">
        <v>0</v>
      </c>
      <c r="X82" s="38">
        <v>305406</v>
      </c>
      <c r="Y82" s="38">
        <v>5412150</v>
      </c>
    </row>
    <row r="83" spans="1:25" x14ac:dyDescent="0.25">
      <c r="A83" s="31">
        <v>418</v>
      </c>
      <c r="B83" s="32">
        <v>418100101</v>
      </c>
      <c r="C83" s="33" t="s">
        <v>82</v>
      </c>
      <c r="D83" s="31">
        <v>100</v>
      </c>
      <c r="E83" s="33" t="s">
        <v>79</v>
      </c>
      <c r="F83" s="31">
        <v>101</v>
      </c>
      <c r="G83" s="33" t="s">
        <v>84</v>
      </c>
      <c r="H83" s="34">
        <v>1</v>
      </c>
      <c r="I83" s="35">
        <v>8745</v>
      </c>
      <c r="J83" s="35">
        <v>2002</v>
      </c>
      <c r="K83" s="35">
        <v>0</v>
      </c>
      <c r="L83" s="35">
        <v>893</v>
      </c>
      <c r="M83" s="35">
        <v>11640</v>
      </c>
      <c r="N83" s="24"/>
      <c r="O83" s="34">
        <v>0</v>
      </c>
      <c r="P83" s="34">
        <v>0</v>
      </c>
      <c r="Q83" s="36">
        <v>0.09</v>
      </c>
      <c r="R83" s="36">
        <v>5.08261211535865E-2</v>
      </c>
      <c r="S83" s="37">
        <v>0</v>
      </c>
      <c r="T83" s="24"/>
      <c r="U83" s="38">
        <v>10747</v>
      </c>
      <c r="V83" s="38">
        <v>0</v>
      </c>
      <c r="W83" s="38">
        <v>0</v>
      </c>
      <c r="X83" s="38">
        <v>893</v>
      </c>
      <c r="Y83" s="38">
        <v>11640</v>
      </c>
    </row>
    <row r="84" spans="1:25" x14ac:dyDescent="0.25">
      <c r="A84" s="31">
        <v>418</v>
      </c>
      <c r="B84" s="32">
        <v>418100136</v>
      </c>
      <c r="C84" s="33" t="s">
        <v>82</v>
      </c>
      <c r="D84" s="31">
        <v>100</v>
      </c>
      <c r="E84" s="33" t="s">
        <v>79</v>
      </c>
      <c r="F84" s="31">
        <v>136</v>
      </c>
      <c r="G84" s="33" t="s">
        <v>85</v>
      </c>
      <c r="H84" s="34">
        <v>10</v>
      </c>
      <c r="I84" s="35">
        <v>9956</v>
      </c>
      <c r="J84" s="35">
        <v>3266</v>
      </c>
      <c r="K84" s="35">
        <v>0</v>
      </c>
      <c r="L84" s="35">
        <v>893</v>
      </c>
      <c r="M84" s="35">
        <v>14115</v>
      </c>
      <c r="N84" s="24"/>
      <c r="O84" s="34">
        <v>0</v>
      </c>
      <c r="P84" s="34">
        <v>0</v>
      </c>
      <c r="Q84" s="36">
        <v>0.09</v>
      </c>
      <c r="R84" s="36">
        <v>4.555728502263357E-3</v>
      </c>
      <c r="S84" s="37">
        <v>0</v>
      </c>
      <c r="T84" s="24"/>
      <c r="U84" s="38">
        <v>132220</v>
      </c>
      <c r="V84" s="38">
        <v>0</v>
      </c>
      <c r="W84" s="38">
        <v>0</v>
      </c>
      <c r="X84" s="38">
        <v>8930</v>
      </c>
      <c r="Y84" s="38">
        <v>141150</v>
      </c>
    </row>
    <row r="85" spans="1:25" x14ac:dyDescent="0.25">
      <c r="A85" s="31">
        <v>418</v>
      </c>
      <c r="B85" s="32">
        <v>418100139</v>
      </c>
      <c r="C85" s="33" t="s">
        <v>82</v>
      </c>
      <c r="D85" s="31">
        <v>100</v>
      </c>
      <c r="E85" s="33" t="s">
        <v>79</v>
      </c>
      <c r="F85" s="31">
        <v>139</v>
      </c>
      <c r="G85" s="33" t="s">
        <v>86</v>
      </c>
      <c r="H85" s="34">
        <v>3</v>
      </c>
      <c r="I85" s="35">
        <v>8745</v>
      </c>
      <c r="J85" s="35">
        <v>3488</v>
      </c>
      <c r="K85" s="35">
        <v>0</v>
      </c>
      <c r="L85" s="35">
        <v>893</v>
      </c>
      <c r="M85" s="35">
        <v>13126</v>
      </c>
      <c r="N85" s="24"/>
      <c r="O85" s="34">
        <v>0</v>
      </c>
      <c r="P85" s="34">
        <v>0</v>
      </c>
      <c r="Q85" s="36">
        <v>0.09</v>
      </c>
      <c r="R85" s="36">
        <v>2.6878312757092422E-3</v>
      </c>
      <c r="S85" s="37">
        <v>0</v>
      </c>
      <c r="T85" s="24"/>
      <c r="U85" s="38">
        <v>36699</v>
      </c>
      <c r="V85" s="38">
        <v>0</v>
      </c>
      <c r="W85" s="38">
        <v>0</v>
      </c>
      <c r="X85" s="38">
        <v>2679</v>
      </c>
      <c r="Y85" s="38">
        <v>39378</v>
      </c>
    </row>
    <row r="86" spans="1:25" x14ac:dyDescent="0.25">
      <c r="A86" s="31">
        <v>418</v>
      </c>
      <c r="B86" s="32">
        <v>418100187</v>
      </c>
      <c r="C86" s="33" t="s">
        <v>82</v>
      </c>
      <c r="D86" s="31">
        <v>100</v>
      </c>
      <c r="E86" s="33" t="s">
        <v>79</v>
      </c>
      <c r="F86" s="31">
        <v>187</v>
      </c>
      <c r="G86" s="33" t="s">
        <v>89</v>
      </c>
      <c r="H86" s="34">
        <v>1</v>
      </c>
      <c r="I86" s="35">
        <v>8745</v>
      </c>
      <c r="J86" s="35">
        <v>4161</v>
      </c>
      <c r="K86" s="35">
        <v>0</v>
      </c>
      <c r="L86" s="35">
        <v>893</v>
      </c>
      <c r="M86" s="35">
        <v>13799</v>
      </c>
      <c r="N86" s="24"/>
      <c r="O86" s="34">
        <v>0</v>
      </c>
      <c r="P86" s="34">
        <v>0</v>
      </c>
      <c r="Q86" s="36">
        <v>0.09</v>
      </c>
      <c r="R86" s="36">
        <v>3.9712119067263924E-3</v>
      </c>
      <c r="S86" s="37">
        <v>0</v>
      </c>
      <c r="T86" s="24"/>
      <c r="U86" s="38">
        <v>12906</v>
      </c>
      <c r="V86" s="38">
        <v>0</v>
      </c>
      <c r="W86" s="38">
        <v>0</v>
      </c>
      <c r="X86" s="38">
        <v>893</v>
      </c>
      <c r="Y86" s="38">
        <v>13799</v>
      </c>
    </row>
    <row r="87" spans="1:25" x14ac:dyDescent="0.25">
      <c r="A87" s="31">
        <v>418</v>
      </c>
      <c r="B87" s="32">
        <v>418100198</v>
      </c>
      <c r="C87" s="33" t="s">
        <v>82</v>
      </c>
      <c r="D87" s="31">
        <v>100</v>
      </c>
      <c r="E87" s="33" t="s">
        <v>79</v>
      </c>
      <c r="F87" s="31">
        <v>198</v>
      </c>
      <c r="G87" s="33" t="s">
        <v>39</v>
      </c>
      <c r="H87" s="34">
        <v>26</v>
      </c>
      <c r="I87" s="35">
        <v>9026</v>
      </c>
      <c r="J87" s="35">
        <v>3629</v>
      </c>
      <c r="K87" s="35">
        <v>0</v>
      </c>
      <c r="L87" s="35">
        <v>893</v>
      </c>
      <c r="M87" s="35">
        <v>13548</v>
      </c>
      <c r="N87" s="24"/>
      <c r="O87" s="34">
        <v>0</v>
      </c>
      <c r="P87" s="34">
        <v>0</v>
      </c>
      <c r="Q87" s="36">
        <v>0.09</v>
      </c>
      <c r="R87" s="36">
        <v>4.5451050474754886E-3</v>
      </c>
      <c r="S87" s="37">
        <v>0</v>
      </c>
      <c r="T87" s="24"/>
      <c r="U87" s="38">
        <v>329030</v>
      </c>
      <c r="V87" s="38">
        <v>0</v>
      </c>
      <c r="W87" s="38">
        <v>0</v>
      </c>
      <c r="X87" s="38">
        <v>23218</v>
      </c>
      <c r="Y87" s="38">
        <v>352248</v>
      </c>
    </row>
    <row r="88" spans="1:25" x14ac:dyDescent="0.25">
      <c r="A88" s="31">
        <v>418</v>
      </c>
      <c r="B88" s="32">
        <v>418100288</v>
      </c>
      <c r="C88" s="33" t="s">
        <v>82</v>
      </c>
      <c r="D88" s="31">
        <v>100</v>
      </c>
      <c r="E88" s="33" t="s">
        <v>79</v>
      </c>
      <c r="F88" s="31">
        <v>288</v>
      </c>
      <c r="G88" s="33" t="s">
        <v>91</v>
      </c>
      <c r="H88" s="34">
        <v>1</v>
      </c>
      <c r="I88" s="35">
        <v>8745</v>
      </c>
      <c r="J88" s="35">
        <v>5341</v>
      </c>
      <c r="K88" s="35">
        <v>0</v>
      </c>
      <c r="L88" s="35">
        <v>893</v>
      </c>
      <c r="M88" s="35">
        <v>14979</v>
      </c>
      <c r="N88" s="24"/>
      <c r="O88" s="34">
        <v>0</v>
      </c>
      <c r="P88" s="34">
        <v>0</v>
      </c>
      <c r="Q88" s="36">
        <v>0.09</v>
      </c>
      <c r="R88" s="36">
        <v>1.3000222646152246E-3</v>
      </c>
      <c r="S88" s="37">
        <v>0</v>
      </c>
      <c r="T88" s="24"/>
      <c r="U88" s="38">
        <v>14086</v>
      </c>
      <c r="V88" s="38">
        <v>0</v>
      </c>
      <c r="W88" s="38">
        <v>0</v>
      </c>
      <c r="X88" s="38">
        <v>893</v>
      </c>
      <c r="Y88" s="38">
        <v>14979</v>
      </c>
    </row>
    <row r="89" spans="1:25" x14ac:dyDescent="0.25">
      <c r="A89" s="31">
        <v>418</v>
      </c>
      <c r="B89" s="32">
        <v>418100710</v>
      </c>
      <c r="C89" s="33" t="s">
        <v>82</v>
      </c>
      <c r="D89" s="31">
        <v>100</v>
      </c>
      <c r="E89" s="33" t="s">
        <v>79</v>
      </c>
      <c r="F89" s="31">
        <v>710</v>
      </c>
      <c r="G89" s="33" t="s">
        <v>93</v>
      </c>
      <c r="H89" s="34">
        <v>1</v>
      </c>
      <c r="I89" s="35">
        <v>8745</v>
      </c>
      <c r="J89" s="35">
        <v>4246</v>
      </c>
      <c r="K89" s="35">
        <v>0</v>
      </c>
      <c r="L89" s="35">
        <v>893</v>
      </c>
      <c r="M89" s="35">
        <v>13884</v>
      </c>
      <c r="N89" s="24"/>
      <c r="O89" s="34">
        <v>0</v>
      </c>
      <c r="P89" s="34">
        <v>0</v>
      </c>
      <c r="Q89" s="36">
        <v>0.09</v>
      </c>
      <c r="R89" s="36">
        <v>2.7928978355145902E-3</v>
      </c>
      <c r="S89" s="37">
        <v>0</v>
      </c>
      <c r="T89" s="24"/>
      <c r="U89" s="38">
        <v>12991</v>
      </c>
      <c r="V89" s="38">
        <v>0</v>
      </c>
      <c r="W89" s="38">
        <v>0</v>
      </c>
      <c r="X89" s="38">
        <v>893</v>
      </c>
      <c r="Y89" s="38">
        <v>13884</v>
      </c>
    </row>
    <row r="90" spans="1:25" x14ac:dyDescent="0.25">
      <c r="A90" s="31">
        <v>419</v>
      </c>
      <c r="B90" s="32">
        <v>419035035</v>
      </c>
      <c r="C90" s="33" t="s">
        <v>94</v>
      </c>
      <c r="D90" s="31">
        <v>35</v>
      </c>
      <c r="E90" s="33" t="s">
        <v>22</v>
      </c>
      <c r="F90" s="31">
        <v>35</v>
      </c>
      <c r="G90" s="33" t="s">
        <v>22</v>
      </c>
      <c r="H90" s="34">
        <v>205</v>
      </c>
      <c r="I90" s="35">
        <v>11876</v>
      </c>
      <c r="J90" s="35">
        <v>4175</v>
      </c>
      <c r="K90" s="35">
        <v>0</v>
      </c>
      <c r="L90" s="35">
        <v>893</v>
      </c>
      <c r="M90" s="35">
        <v>16944</v>
      </c>
      <c r="N90" s="24"/>
      <c r="O90" s="34">
        <v>0</v>
      </c>
      <c r="P90" s="34">
        <v>0</v>
      </c>
      <c r="Q90" s="36">
        <v>0.18</v>
      </c>
      <c r="R90" s="36">
        <v>0.1589661347017316</v>
      </c>
      <c r="S90" s="37">
        <v>0</v>
      </c>
      <c r="T90" s="24"/>
      <c r="U90" s="38">
        <v>3290455</v>
      </c>
      <c r="V90" s="38">
        <v>0</v>
      </c>
      <c r="W90" s="38">
        <v>0</v>
      </c>
      <c r="X90" s="38">
        <v>183065</v>
      </c>
      <c r="Y90" s="38">
        <v>3473520</v>
      </c>
    </row>
    <row r="91" spans="1:25" x14ac:dyDescent="0.25">
      <c r="A91" s="31">
        <v>419</v>
      </c>
      <c r="B91" s="32">
        <v>419035049</v>
      </c>
      <c r="C91" s="33" t="s">
        <v>94</v>
      </c>
      <c r="D91" s="31">
        <v>35</v>
      </c>
      <c r="E91" s="33" t="s">
        <v>22</v>
      </c>
      <c r="F91" s="31">
        <v>49</v>
      </c>
      <c r="G91" s="33" t="s">
        <v>96</v>
      </c>
      <c r="H91" s="34">
        <v>1</v>
      </c>
      <c r="I91" s="35">
        <v>13209</v>
      </c>
      <c r="J91" s="35">
        <v>16717</v>
      </c>
      <c r="K91" s="35">
        <v>0</v>
      </c>
      <c r="L91" s="35">
        <v>893</v>
      </c>
      <c r="M91" s="35">
        <v>30819</v>
      </c>
      <c r="N91" s="24"/>
      <c r="O91" s="34">
        <v>0</v>
      </c>
      <c r="P91" s="34">
        <v>0</v>
      </c>
      <c r="Q91" s="36">
        <v>0.09</v>
      </c>
      <c r="R91" s="36">
        <v>8.0125851788319644E-2</v>
      </c>
      <c r="S91" s="37">
        <v>0</v>
      </c>
      <c r="T91" s="24"/>
      <c r="U91" s="38">
        <v>29926</v>
      </c>
      <c r="V91" s="38">
        <v>0</v>
      </c>
      <c r="W91" s="38">
        <v>0</v>
      </c>
      <c r="X91" s="38">
        <v>893</v>
      </c>
      <c r="Y91" s="38">
        <v>30819</v>
      </c>
    </row>
    <row r="92" spans="1:25" x14ac:dyDescent="0.25">
      <c r="A92" s="31">
        <v>419</v>
      </c>
      <c r="B92" s="32">
        <v>419035093</v>
      </c>
      <c r="C92" s="33" t="s">
        <v>94</v>
      </c>
      <c r="D92" s="31">
        <v>35</v>
      </c>
      <c r="E92" s="33" t="s">
        <v>22</v>
      </c>
      <c r="F92" s="31">
        <v>93</v>
      </c>
      <c r="G92" s="33" t="s">
        <v>25</v>
      </c>
      <c r="H92" s="34">
        <v>1</v>
      </c>
      <c r="I92" s="35">
        <v>11076</v>
      </c>
      <c r="J92" s="35">
        <v>317</v>
      </c>
      <c r="K92" s="35">
        <v>0</v>
      </c>
      <c r="L92" s="35">
        <v>893</v>
      </c>
      <c r="M92" s="35">
        <v>12286</v>
      </c>
      <c r="N92" s="24"/>
      <c r="O92" s="34">
        <v>0</v>
      </c>
      <c r="P92" s="34">
        <v>0</v>
      </c>
      <c r="Q92" s="36">
        <v>0.09</v>
      </c>
      <c r="R92" s="36">
        <v>9.5627967154470944E-2</v>
      </c>
      <c r="S92" s="37">
        <v>0</v>
      </c>
      <c r="T92" s="24"/>
      <c r="U92" s="38">
        <v>11393</v>
      </c>
      <c r="V92" s="38">
        <v>0</v>
      </c>
      <c r="W92" s="38">
        <v>0</v>
      </c>
      <c r="X92" s="38">
        <v>893</v>
      </c>
      <c r="Y92" s="38">
        <v>12286</v>
      </c>
    </row>
    <row r="93" spans="1:25" x14ac:dyDescent="0.25">
      <c r="A93" s="31">
        <v>419</v>
      </c>
      <c r="B93" s="32">
        <v>419035163</v>
      </c>
      <c r="C93" s="33" t="s">
        <v>94</v>
      </c>
      <c r="D93" s="31">
        <v>35</v>
      </c>
      <c r="E93" s="33" t="s">
        <v>22</v>
      </c>
      <c r="F93" s="31">
        <v>163</v>
      </c>
      <c r="G93" s="33" t="s">
        <v>27</v>
      </c>
      <c r="H93" s="34">
        <v>1</v>
      </c>
      <c r="I93" s="35">
        <v>8944</v>
      </c>
      <c r="J93" s="35">
        <v>378</v>
      </c>
      <c r="K93" s="35">
        <v>0</v>
      </c>
      <c r="L93" s="35">
        <v>893</v>
      </c>
      <c r="M93" s="35">
        <v>10215</v>
      </c>
      <c r="N93" s="24"/>
      <c r="O93" s="34">
        <v>0</v>
      </c>
      <c r="P93" s="34">
        <v>0</v>
      </c>
      <c r="Q93" s="36">
        <v>0.18</v>
      </c>
      <c r="R93" s="36">
        <v>9.7611877434862299E-2</v>
      </c>
      <c r="S93" s="37">
        <v>0</v>
      </c>
      <c r="T93" s="24"/>
      <c r="U93" s="38">
        <v>9322</v>
      </c>
      <c r="V93" s="38">
        <v>0</v>
      </c>
      <c r="W93" s="38">
        <v>0</v>
      </c>
      <c r="X93" s="38">
        <v>893</v>
      </c>
      <c r="Y93" s="38">
        <v>10215</v>
      </c>
    </row>
    <row r="94" spans="1:25" x14ac:dyDescent="0.25">
      <c r="A94" s="31">
        <v>419</v>
      </c>
      <c r="B94" s="32">
        <v>419035243</v>
      </c>
      <c r="C94" s="33" t="s">
        <v>94</v>
      </c>
      <c r="D94" s="31">
        <v>35</v>
      </c>
      <c r="E94" s="33" t="s">
        <v>22</v>
      </c>
      <c r="F94" s="31">
        <v>243</v>
      </c>
      <c r="G94" s="33" t="s">
        <v>74</v>
      </c>
      <c r="H94" s="34">
        <v>1</v>
      </c>
      <c r="I94" s="35">
        <v>12143</v>
      </c>
      <c r="J94" s="35">
        <v>2866</v>
      </c>
      <c r="K94" s="35">
        <v>0</v>
      </c>
      <c r="L94" s="35">
        <v>893</v>
      </c>
      <c r="M94" s="35">
        <v>15902</v>
      </c>
      <c r="N94" s="24"/>
      <c r="O94" s="34">
        <v>0</v>
      </c>
      <c r="P94" s="34">
        <v>0</v>
      </c>
      <c r="Q94" s="36">
        <v>0.09</v>
      </c>
      <c r="R94" s="36">
        <v>5.5784760480062055E-3</v>
      </c>
      <c r="S94" s="37">
        <v>0</v>
      </c>
      <c r="T94" s="24"/>
      <c r="U94" s="38">
        <v>15009</v>
      </c>
      <c r="V94" s="38">
        <v>0</v>
      </c>
      <c r="W94" s="38">
        <v>0</v>
      </c>
      <c r="X94" s="38">
        <v>893</v>
      </c>
      <c r="Y94" s="38">
        <v>15902</v>
      </c>
    </row>
    <row r="95" spans="1:25" x14ac:dyDescent="0.25">
      <c r="A95" s="31">
        <v>419</v>
      </c>
      <c r="B95" s="32">
        <v>419035244</v>
      </c>
      <c r="C95" s="33" t="s">
        <v>94</v>
      </c>
      <c r="D95" s="31">
        <v>35</v>
      </c>
      <c r="E95" s="33" t="s">
        <v>22</v>
      </c>
      <c r="F95" s="31">
        <v>244</v>
      </c>
      <c r="G95" s="33" t="s">
        <v>43</v>
      </c>
      <c r="H95" s="34">
        <v>5</v>
      </c>
      <c r="I95" s="35">
        <v>12143</v>
      </c>
      <c r="J95" s="35">
        <v>4920</v>
      </c>
      <c r="K95" s="35">
        <v>0</v>
      </c>
      <c r="L95" s="35">
        <v>893</v>
      </c>
      <c r="M95" s="35">
        <v>17956</v>
      </c>
      <c r="N95" s="24"/>
      <c r="O95" s="34">
        <v>0</v>
      </c>
      <c r="P95" s="34">
        <v>0</v>
      </c>
      <c r="Q95" s="36">
        <v>0.18</v>
      </c>
      <c r="R95" s="36">
        <v>0.10548220167912307</v>
      </c>
      <c r="S95" s="37">
        <v>0</v>
      </c>
      <c r="T95" s="24"/>
      <c r="U95" s="38">
        <v>85315</v>
      </c>
      <c r="V95" s="38">
        <v>0</v>
      </c>
      <c r="W95" s="38">
        <v>0</v>
      </c>
      <c r="X95" s="38">
        <v>4465</v>
      </c>
      <c r="Y95" s="38">
        <v>89780</v>
      </c>
    </row>
    <row r="96" spans="1:25" x14ac:dyDescent="0.25">
      <c r="A96" s="31">
        <v>419</v>
      </c>
      <c r="B96" s="32">
        <v>419035274</v>
      </c>
      <c r="C96" s="33" t="s">
        <v>94</v>
      </c>
      <c r="D96" s="31">
        <v>35</v>
      </c>
      <c r="E96" s="33" t="s">
        <v>22</v>
      </c>
      <c r="F96" s="31">
        <v>274</v>
      </c>
      <c r="G96" s="33" t="s">
        <v>81</v>
      </c>
      <c r="H96" s="34">
        <v>1</v>
      </c>
      <c r="I96" s="35">
        <v>13209</v>
      </c>
      <c r="J96" s="35">
        <v>6386</v>
      </c>
      <c r="K96" s="35">
        <v>0</v>
      </c>
      <c r="L96" s="35">
        <v>893</v>
      </c>
      <c r="M96" s="35">
        <v>20488</v>
      </c>
      <c r="N96" s="24"/>
      <c r="O96" s="34">
        <v>0</v>
      </c>
      <c r="P96" s="34">
        <v>0</v>
      </c>
      <c r="Q96" s="36">
        <v>0.09</v>
      </c>
      <c r="R96" s="36">
        <v>8.1562702217129135E-2</v>
      </c>
      <c r="S96" s="37">
        <v>0</v>
      </c>
      <c r="T96" s="24"/>
      <c r="U96" s="38">
        <v>19595</v>
      </c>
      <c r="V96" s="38">
        <v>0</v>
      </c>
      <c r="W96" s="38">
        <v>0</v>
      </c>
      <c r="X96" s="38">
        <v>893</v>
      </c>
      <c r="Y96" s="38">
        <v>20488</v>
      </c>
    </row>
    <row r="97" spans="1:25" x14ac:dyDescent="0.25">
      <c r="A97" s="31">
        <v>419</v>
      </c>
      <c r="B97" s="32">
        <v>419035285</v>
      </c>
      <c r="C97" s="33" t="s">
        <v>94</v>
      </c>
      <c r="D97" s="31">
        <v>35</v>
      </c>
      <c r="E97" s="33" t="s">
        <v>22</v>
      </c>
      <c r="F97" s="31">
        <v>285</v>
      </c>
      <c r="G97" s="33" t="s">
        <v>44</v>
      </c>
      <c r="H97" s="34">
        <v>1</v>
      </c>
      <c r="I97" s="35">
        <v>13209</v>
      </c>
      <c r="J97" s="35">
        <v>4046</v>
      </c>
      <c r="K97" s="35">
        <v>0</v>
      </c>
      <c r="L97" s="35">
        <v>893</v>
      </c>
      <c r="M97" s="35">
        <v>18148</v>
      </c>
      <c r="N97" s="24"/>
      <c r="O97" s="34">
        <v>0</v>
      </c>
      <c r="P97" s="34">
        <v>0</v>
      </c>
      <c r="Q97" s="36">
        <v>0.09</v>
      </c>
      <c r="R97" s="36">
        <v>4.1055014022640106E-2</v>
      </c>
      <c r="S97" s="37">
        <v>0</v>
      </c>
      <c r="T97" s="24"/>
      <c r="U97" s="38">
        <v>17255</v>
      </c>
      <c r="V97" s="38">
        <v>0</v>
      </c>
      <c r="W97" s="38">
        <v>0</v>
      </c>
      <c r="X97" s="38">
        <v>893</v>
      </c>
      <c r="Y97" s="38">
        <v>18148</v>
      </c>
    </row>
    <row r="98" spans="1:25" x14ac:dyDescent="0.25">
      <c r="A98" s="31">
        <v>420</v>
      </c>
      <c r="B98" s="32">
        <v>420049010</v>
      </c>
      <c r="C98" s="33" t="s">
        <v>98</v>
      </c>
      <c r="D98" s="31">
        <v>49</v>
      </c>
      <c r="E98" s="33" t="s">
        <v>96</v>
      </c>
      <c r="F98" s="31">
        <v>10</v>
      </c>
      <c r="G98" s="33" t="s">
        <v>99</v>
      </c>
      <c r="H98" s="34">
        <v>4</v>
      </c>
      <c r="I98" s="35">
        <v>9117</v>
      </c>
      <c r="J98" s="35">
        <v>2804</v>
      </c>
      <c r="K98" s="35">
        <v>0</v>
      </c>
      <c r="L98" s="35">
        <v>893</v>
      </c>
      <c r="M98" s="35">
        <v>12814</v>
      </c>
      <c r="N98" s="24"/>
      <c r="O98" s="34">
        <v>0</v>
      </c>
      <c r="P98" s="34">
        <v>0</v>
      </c>
      <c r="Q98" s="36">
        <v>0.09</v>
      </c>
      <c r="R98" s="36">
        <v>2.4632241906512773E-3</v>
      </c>
      <c r="S98" s="37">
        <v>0</v>
      </c>
      <c r="T98" s="24"/>
      <c r="U98" s="38">
        <v>47684</v>
      </c>
      <c r="V98" s="38">
        <v>0</v>
      </c>
      <c r="W98" s="38">
        <v>0</v>
      </c>
      <c r="X98" s="38">
        <v>3572</v>
      </c>
      <c r="Y98" s="38">
        <v>51256</v>
      </c>
    </row>
    <row r="99" spans="1:25" x14ac:dyDescent="0.25">
      <c r="A99" s="31">
        <v>420</v>
      </c>
      <c r="B99" s="32">
        <v>420049026</v>
      </c>
      <c r="C99" s="33" t="s">
        <v>98</v>
      </c>
      <c r="D99" s="31">
        <v>49</v>
      </c>
      <c r="E99" s="33" t="s">
        <v>96</v>
      </c>
      <c r="F99" s="31">
        <v>26</v>
      </c>
      <c r="G99" s="33" t="s">
        <v>100</v>
      </c>
      <c r="H99" s="34">
        <v>1</v>
      </c>
      <c r="I99" s="35">
        <v>11410</v>
      </c>
      <c r="J99" s="35">
        <v>3172</v>
      </c>
      <c r="K99" s="35">
        <v>0</v>
      </c>
      <c r="L99" s="35">
        <v>893</v>
      </c>
      <c r="M99" s="35">
        <v>15475</v>
      </c>
      <c r="N99" s="24"/>
      <c r="O99" s="34">
        <v>0</v>
      </c>
      <c r="P99" s="34">
        <v>0</v>
      </c>
      <c r="Q99" s="36">
        <v>0.09</v>
      </c>
      <c r="R99" s="36">
        <v>2.5058519999517163E-4</v>
      </c>
      <c r="S99" s="37">
        <v>0</v>
      </c>
      <c r="T99" s="24"/>
      <c r="U99" s="38">
        <v>14582</v>
      </c>
      <c r="V99" s="38">
        <v>0</v>
      </c>
      <c r="W99" s="38">
        <v>0</v>
      </c>
      <c r="X99" s="38">
        <v>893</v>
      </c>
      <c r="Y99" s="38">
        <v>15475</v>
      </c>
    </row>
    <row r="100" spans="1:25" x14ac:dyDescent="0.25">
      <c r="A100" s="31">
        <v>420</v>
      </c>
      <c r="B100" s="32">
        <v>420049031</v>
      </c>
      <c r="C100" s="33" t="s">
        <v>98</v>
      </c>
      <c r="D100" s="31">
        <v>49</v>
      </c>
      <c r="E100" s="33" t="s">
        <v>96</v>
      </c>
      <c r="F100" s="31">
        <v>31</v>
      </c>
      <c r="G100" s="33" t="s">
        <v>101</v>
      </c>
      <c r="H100" s="34">
        <v>1</v>
      </c>
      <c r="I100" s="35">
        <v>9433</v>
      </c>
      <c r="J100" s="35">
        <v>4376</v>
      </c>
      <c r="K100" s="35">
        <v>0</v>
      </c>
      <c r="L100" s="35">
        <v>893</v>
      </c>
      <c r="M100" s="35">
        <v>14702</v>
      </c>
      <c r="N100" s="24"/>
      <c r="O100" s="34">
        <v>0</v>
      </c>
      <c r="P100" s="34">
        <v>0</v>
      </c>
      <c r="Q100" s="36">
        <v>0.09</v>
      </c>
      <c r="R100" s="36">
        <v>2.7986524078624942E-2</v>
      </c>
      <c r="S100" s="37">
        <v>0</v>
      </c>
      <c r="T100" s="24"/>
      <c r="U100" s="38">
        <v>13809</v>
      </c>
      <c r="V100" s="38">
        <v>0</v>
      </c>
      <c r="W100" s="38">
        <v>0</v>
      </c>
      <c r="X100" s="38">
        <v>893</v>
      </c>
      <c r="Y100" s="38">
        <v>14702</v>
      </c>
    </row>
    <row r="101" spans="1:25" x14ac:dyDescent="0.25">
      <c r="A101" s="31">
        <v>420</v>
      </c>
      <c r="B101" s="32">
        <v>420049035</v>
      </c>
      <c r="C101" s="33" t="s">
        <v>98</v>
      </c>
      <c r="D101" s="31">
        <v>49</v>
      </c>
      <c r="E101" s="33" t="s">
        <v>96</v>
      </c>
      <c r="F101" s="31">
        <v>35</v>
      </c>
      <c r="G101" s="33" t="s">
        <v>22</v>
      </c>
      <c r="H101" s="34">
        <v>62</v>
      </c>
      <c r="I101" s="35">
        <v>11951</v>
      </c>
      <c r="J101" s="35">
        <v>4201</v>
      </c>
      <c r="K101" s="35">
        <v>0</v>
      </c>
      <c r="L101" s="35">
        <v>893</v>
      </c>
      <c r="M101" s="35">
        <v>17045</v>
      </c>
      <c r="N101" s="24"/>
      <c r="O101" s="34">
        <v>0</v>
      </c>
      <c r="P101" s="34">
        <v>0</v>
      </c>
      <c r="Q101" s="36">
        <v>0.18</v>
      </c>
      <c r="R101" s="36">
        <v>0.1589661347017316</v>
      </c>
      <c r="S101" s="37">
        <v>0</v>
      </c>
      <c r="T101" s="24"/>
      <c r="U101" s="38">
        <v>1001424</v>
      </c>
      <c r="V101" s="38">
        <v>0</v>
      </c>
      <c r="W101" s="38">
        <v>0</v>
      </c>
      <c r="X101" s="38">
        <v>55366</v>
      </c>
      <c r="Y101" s="38">
        <v>1056790</v>
      </c>
    </row>
    <row r="102" spans="1:25" x14ac:dyDescent="0.25">
      <c r="A102" s="31">
        <v>420</v>
      </c>
      <c r="B102" s="32">
        <v>420049044</v>
      </c>
      <c r="C102" s="33" t="s">
        <v>98</v>
      </c>
      <c r="D102" s="31">
        <v>49</v>
      </c>
      <c r="E102" s="33" t="s">
        <v>96</v>
      </c>
      <c r="F102" s="31">
        <v>44</v>
      </c>
      <c r="G102" s="33" t="s">
        <v>35</v>
      </c>
      <c r="H102" s="34">
        <v>2</v>
      </c>
      <c r="I102" s="35">
        <v>12695</v>
      </c>
      <c r="J102" s="35">
        <v>291</v>
      </c>
      <c r="K102" s="35">
        <v>0</v>
      </c>
      <c r="L102" s="35">
        <v>893</v>
      </c>
      <c r="M102" s="35">
        <v>13879</v>
      </c>
      <c r="N102" s="24"/>
      <c r="O102" s="34">
        <v>0</v>
      </c>
      <c r="P102" s="34">
        <v>0</v>
      </c>
      <c r="Q102" s="36">
        <v>0.09</v>
      </c>
      <c r="R102" s="36">
        <v>5.5847301083240118E-2</v>
      </c>
      <c r="S102" s="37">
        <v>0</v>
      </c>
      <c r="T102" s="24"/>
      <c r="U102" s="38">
        <v>25972</v>
      </c>
      <c r="V102" s="38">
        <v>0</v>
      </c>
      <c r="W102" s="38">
        <v>0</v>
      </c>
      <c r="X102" s="38">
        <v>1786</v>
      </c>
      <c r="Y102" s="38">
        <v>27758</v>
      </c>
    </row>
    <row r="103" spans="1:25" x14ac:dyDescent="0.25">
      <c r="A103" s="31">
        <v>420</v>
      </c>
      <c r="B103" s="32">
        <v>420049049</v>
      </c>
      <c r="C103" s="33" t="s">
        <v>98</v>
      </c>
      <c r="D103" s="31">
        <v>49</v>
      </c>
      <c r="E103" s="33" t="s">
        <v>96</v>
      </c>
      <c r="F103" s="31">
        <v>49</v>
      </c>
      <c r="G103" s="33" t="s">
        <v>96</v>
      </c>
      <c r="H103" s="34">
        <v>200</v>
      </c>
      <c r="I103" s="35">
        <v>12579</v>
      </c>
      <c r="J103" s="35">
        <v>15919</v>
      </c>
      <c r="K103" s="35">
        <v>0</v>
      </c>
      <c r="L103" s="35">
        <v>893</v>
      </c>
      <c r="M103" s="35">
        <v>29391</v>
      </c>
      <c r="N103" s="24"/>
      <c r="O103" s="34">
        <v>0</v>
      </c>
      <c r="P103" s="34">
        <v>0</v>
      </c>
      <c r="Q103" s="36">
        <v>0.09</v>
      </c>
      <c r="R103" s="36">
        <v>8.0125851788319644E-2</v>
      </c>
      <c r="S103" s="37">
        <v>0</v>
      </c>
      <c r="T103" s="24"/>
      <c r="U103" s="38">
        <v>5699600</v>
      </c>
      <c r="V103" s="38">
        <v>0</v>
      </c>
      <c r="W103" s="38">
        <v>0</v>
      </c>
      <c r="X103" s="38">
        <v>178600</v>
      </c>
      <c r="Y103" s="38">
        <v>5878200</v>
      </c>
    </row>
    <row r="104" spans="1:25" x14ac:dyDescent="0.25">
      <c r="A104" s="31">
        <v>420</v>
      </c>
      <c r="B104" s="32">
        <v>420049057</v>
      </c>
      <c r="C104" s="33" t="s">
        <v>98</v>
      </c>
      <c r="D104" s="31">
        <v>49</v>
      </c>
      <c r="E104" s="33" t="s">
        <v>96</v>
      </c>
      <c r="F104" s="31">
        <v>57</v>
      </c>
      <c r="G104" s="33" t="s">
        <v>23</v>
      </c>
      <c r="H104" s="34">
        <v>5</v>
      </c>
      <c r="I104" s="35">
        <v>11906</v>
      </c>
      <c r="J104" s="35">
        <v>606</v>
      </c>
      <c r="K104" s="35">
        <v>0</v>
      </c>
      <c r="L104" s="35">
        <v>893</v>
      </c>
      <c r="M104" s="35">
        <v>13405</v>
      </c>
      <c r="N104" s="24"/>
      <c r="O104" s="34">
        <v>0</v>
      </c>
      <c r="P104" s="34">
        <v>0</v>
      </c>
      <c r="Q104" s="36">
        <v>0.18</v>
      </c>
      <c r="R104" s="36">
        <v>0.14357074949612178</v>
      </c>
      <c r="S104" s="37">
        <v>0</v>
      </c>
      <c r="T104" s="24"/>
      <c r="U104" s="38">
        <v>62560</v>
      </c>
      <c r="V104" s="38">
        <v>0</v>
      </c>
      <c r="W104" s="38">
        <v>0</v>
      </c>
      <c r="X104" s="38">
        <v>4465</v>
      </c>
      <c r="Y104" s="38">
        <v>67025</v>
      </c>
    </row>
    <row r="105" spans="1:25" x14ac:dyDescent="0.25">
      <c r="A105" s="31">
        <v>420</v>
      </c>
      <c r="B105" s="32">
        <v>420049067</v>
      </c>
      <c r="C105" s="33" t="s">
        <v>98</v>
      </c>
      <c r="D105" s="31">
        <v>49</v>
      </c>
      <c r="E105" s="33" t="s">
        <v>96</v>
      </c>
      <c r="F105" s="31">
        <v>67</v>
      </c>
      <c r="G105" s="33" t="s">
        <v>102</v>
      </c>
      <c r="H105" s="34">
        <v>1</v>
      </c>
      <c r="I105" s="35">
        <v>9383</v>
      </c>
      <c r="J105" s="35">
        <v>9441</v>
      </c>
      <c r="K105" s="35">
        <v>0</v>
      </c>
      <c r="L105" s="35">
        <v>893</v>
      </c>
      <c r="M105" s="35">
        <v>19717</v>
      </c>
      <c r="N105" s="24"/>
      <c r="O105" s="34">
        <v>0</v>
      </c>
      <c r="P105" s="34">
        <v>0</v>
      </c>
      <c r="Q105" s="36">
        <v>0.09</v>
      </c>
      <c r="R105" s="36">
        <v>4.738600767719782E-4</v>
      </c>
      <c r="S105" s="37">
        <v>0</v>
      </c>
      <c r="T105" s="24"/>
      <c r="U105" s="38">
        <v>18824</v>
      </c>
      <c r="V105" s="38">
        <v>0</v>
      </c>
      <c r="W105" s="38">
        <v>0</v>
      </c>
      <c r="X105" s="38">
        <v>893</v>
      </c>
      <c r="Y105" s="38">
        <v>19717</v>
      </c>
    </row>
    <row r="106" spans="1:25" x14ac:dyDescent="0.25">
      <c r="A106" s="31">
        <v>420</v>
      </c>
      <c r="B106" s="32">
        <v>420049079</v>
      </c>
      <c r="C106" s="33" t="s">
        <v>98</v>
      </c>
      <c r="D106" s="31">
        <v>49</v>
      </c>
      <c r="E106" s="33" t="s">
        <v>96</v>
      </c>
      <c r="F106" s="31">
        <v>79</v>
      </c>
      <c r="G106" s="33" t="s">
        <v>109</v>
      </c>
      <c r="H106" s="34">
        <v>1</v>
      </c>
      <c r="I106" s="35">
        <v>10291.429604063556</v>
      </c>
      <c r="J106" s="35">
        <v>1043</v>
      </c>
      <c r="K106" s="35">
        <v>0</v>
      </c>
      <c r="L106" s="35">
        <v>893</v>
      </c>
      <c r="M106" s="35">
        <v>12227.429604063556</v>
      </c>
      <c r="N106" s="24"/>
      <c r="O106" s="34">
        <v>0</v>
      </c>
      <c r="P106" s="34">
        <v>0</v>
      </c>
      <c r="Q106" s="36">
        <v>0.09</v>
      </c>
      <c r="R106" s="36">
        <v>6.7402102928541777E-2</v>
      </c>
      <c r="S106" s="37">
        <v>0</v>
      </c>
      <c r="T106" s="24"/>
      <c r="U106" s="38">
        <v>11334</v>
      </c>
      <c r="V106" s="38">
        <v>0</v>
      </c>
      <c r="W106" s="38">
        <v>0</v>
      </c>
      <c r="X106" s="38">
        <v>893</v>
      </c>
      <c r="Y106" s="38">
        <v>12227</v>
      </c>
    </row>
    <row r="107" spans="1:25" x14ac:dyDescent="0.25">
      <c r="A107" s="31">
        <v>420</v>
      </c>
      <c r="B107" s="32">
        <v>420049093</v>
      </c>
      <c r="C107" s="33" t="s">
        <v>98</v>
      </c>
      <c r="D107" s="31">
        <v>49</v>
      </c>
      <c r="E107" s="33" t="s">
        <v>96</v>
      </c>
      <c r="F107" s="31">
        <v>93</v>
      </c>
      <c r="G107" s="33" t="s">
        <v>25</v>
      </c>
      <c r="H107" s="34">
        <v>21</v>
      </c>
      <c r="I107" s="35">
        <v>12098</v>
      </c>
      <c r="J107" s="35">
        <v>346</v>
      </c>
      <c r="K107" s="35">
        <v>0</v>
      </c>
      <c r="L107" s="35">
        <v>893</v>
      </c>
      <c r="M107" s="35">
        <v>13337</v>
      </c>
      <c r="N107" s="24"/>
      <c r="O107" s="34">
        <v>9.1925807729013531</v>
      </c>
      <c r="P107" s="34">
        <v>0</v>
      </c>
      <c r="Q107" s="36">
        <v>0.09</v>
      </c>
      <c r="R107" s="36">
        <v>9.5627967154470944E-2</v>
      </c>
      <c r="S107" s="37">
        <v>0</v>
      </c>
      <c r="T107" s="24"/>
      <c r="U107" s="38">
        <v>261324.52486201556</v>
      </c>
      <c r="V107" s="38">
        <v>0</v>
      </c>
      <c r="W107" s="38">
        <v>0</v>
      </c>
      <c r="X107" s="38">
        <v>18753</v>
      </c>
      <c r="Y107" s="38">
        <v>280077.52486201556</v>
      </c>
    </row>
    <row r="108" spans="1:25" x14ac:dyDescent="0.25">
      <c r="A108" s="31">
        <v>420</v>
      </c>
      <c r="B108" s="32">
        <v>420049128</v>
      </c>
      <c r="C108" s="33" t="s">
        <v>98</v>
      </c>
      <c r="D108" s="31">
        <v>49</v>
      </c>
      <c r="E108" s="33" t="s">
        <v>96</v>
      </c>
      <c r="F108" s="31">
        <v>128</v>
      </c>
      <c r="G108" s="33" t="s">
        <v>110</v>
      </c>
      <c r="H108" s="34">
        <v>2</v>
      </c>
      <c r="I108" s="35">
        <v>11456.836107503608</v>
      </c>
      <c r="J108" s="35">
        <v>583</v>
      </c>
      <c r="K108" s="35">
        <v>0</v>
      </c>
      <c r="L108" s="35">
        <v>893</v>
      </c>
      <c r="M108" s="35">
        <v>12932.836107503608</v>
      </c>
      <c r="N108" s="24"/>
      <c r="O108" s="34">
        <v>0</v>
      </c>
      <c r="P108" s="34">
        <v>0</v>
      </c>
      <c r="Q108" s="36">
        <v>0.18</v>
      </c>
      <c r="R108" s="36">
        <v>3.7897363457031326E-2</v>
      </c>
      <c r="S108" s="37">
        <v>0</v>
      </c>
      <c r="T108" s="24"/>
      <c r="U108" s="38">
        <v>24080</v>
      </c>
      <c r="V108" s="38">
        <v>0</v>
      </c>
      <c r="W108" s="38">
        <v>0</v>
      </c>
      <c r="X108" s="38">
        <v>1786</v>
      </c>
      <c r="Y108" s="38">
        <v>25866</v>
      </c>
    </row>
    <row r="109" spans="1:25" x14ac:dyDescent="0.25">
      <c r="A109" s="31">
        <v>420</v>
      </c>
      <c r="B109" s="32">
        <v>420049160</v>
      </c>
      <c r="C109" s="33" t="s">
        <v>98</v>
      </c>
      <c r="D109" s="31">
        <v>49</v>
      </c>
      <c r="E109" s="33" t="s">
        <v>96</v>
      </c>
      <c r="F109" s="31">
        <v>160</v>
      </c>
      <c r="G109" s="33" t="s">
        <v>104</v>
      </c>
      <c r="H109" s="34">
        <v>1</v>
      </c>
      <c r="I109" s="35">
        <v>9433</v>
      </c>
      <c r="J109" s="35">
        <v>277</v>
      </c>
      <c r="K109" s="35">
        <v>0</v>
      </c>
      <c r="L109" s="35">
        <v>893</v>
      </c>
      <c r="M109" s="35">
        <v>10603</v>
      </c>
      <c r="N109" s="24"/>
      <c r="O109" s="34">
        <v>0</v>
      </c>
      <c r="P109" s="34">
        <v>0</v>
      </c>
      <c r="Q109" s="36">
        <v>0.1273</v>
      </c>
      <c r="R109" s="36">
        <v>0.10932689985773358</v>
      </c>
      <c r="S109" s="37">
        <v>0</v>
      </c>
      <c r="T109" s="24"/>
      <c r="U109" s="38">
        <v>9710</v>
      </c>
      <c r="V109" s="38">
        <v>0</v>
      </c>
      <c r="W109" s="38">
        <v>0</v>
      </c>
      <c r="X109" s="38">
        <v>893</v>
      </c>
      <c r="Y109" s="38">
        <v>10603</v>
      </c>
    </row>
    <row r="110" spans="1:25" x14ac:dyDescent="0.25">
      <c r="A110" s="31">
        <v>420</v>
      </c>
      <c r="B110" s="32">
        <v>420049163</v>
      </c>
      <c r="C110" s="33" t="s">
        <v>98</v>
      </c>
      <c r="D110" s="31">
        <v>49</v>
      </c>
      <c r="E110" s="33" t="s">
        <v>96</v>
      </c>
      <c r="F110" s="31">
        <v>163</v>
      </c>
      <c r="G110" s="33" t="s">
        <v>27</v>
      </c>
      <c r="H110" s="34">
        <v>1</v>
      </c>
      <c r="I110" s="35">
        <v>9433</v>
      </c>
      <c r="J110" s="35">
        <v>398</v>
      </c>
      <c r="K110" s="35">
        <v>0</v>
      </c>
      <c r="L110" s="35">
        <v>893</v>
      </c>
      <c r="M110" s="35">
        <v>10724</v>
      </c>
      <c r="N110" s="24"/>
      <c r="O110" s="34">
        <v>0</v>
      </c>
      <c r="P110" s="34">
        <v>0</v>
      </c>
      <c r="Q110" s="36">
        <v>0.18</v>
      </c>
      <c r="R110" s="36">
        <v>9.7611877434862299E-2</v>
      </c>
      <c r="S110" s="37">
        <v>0</v>
      </c>
      <c r="T110" s="24"/>
      <c r="U110" s="38">
        <v>9831</v>
      </c>
      <c r="V110" s="38">
        <v>0</v>
      </c>
      <c r="W110" s="38">
        <v>0</v>
      </c>
      <c r="X110" s="38">
        <v>893</v>
      </c>
      <c r="Y110" s="38">
        <v>10724</v>
      </c>
    </row>
    <row r="111" spans="1:25" x14ac:dyDescent="0.25">
      <c r="A111" s="31">
        <v>420</v>
      </c>
      <c r="B111" s="32">
        <v>420049165</v>
      </c>
      <c r="C111" s="33" t="s">
        <v>98</v>
      </c>
      <c r="D111" s="31">
        <v>49</v>
      </c>
      <c r="E111" s="33" t="s">
        <v>96</v>
      </c>
      <c r="F111" s="31">
        <v>165</v>
      </c>
      <c r="G111" s="33" t="s">
        <v>28</v>
      </c>
      <c r="H111" s="34">
        <v>7</v>
      </c>
      <c r="I111" s="35">
        <v>12715</v>
      </c>
      <c r="J111" s="35">
        <v>693</v>
      </c>
      <c r="K111" s="35">
        <v>0</v>
      </c>
      <c r="L111" s="35">
        <v>893</v>
      </c>
      <c r="M111" s="35">
        <v>14301</v>
      </c>
      <c r="N111" s="24"/>
      <c r="O111" s="34">
        <v>4.9029051627281914</v>
      </c>
      <c r="P111" s="34">
        <v>0</v>
      </c>
      <c r="Q111" s="36">
        <v>9.8299999999999998E-2</v>
      </c>
      <c r="R111" s="36">
        <v>0.11701966045576953</v>
      </c>
      <c r="S111" s="37">
        <v>0</v>
      </c>
      <c r="T111" s="24"/>
      <c r="U111" s="38">
        <v>93854.847578140412</v>
      </c>
      <c r="V111" s="38">
        <v>0</v>
      </c>
      <c r="W111" s="38">
        <v>0</v>
      </c>
      <c r="X111" s="38">
        <v>6251</v>
      </c>
      <c r="Y111" s="38">
        <v>100105.84757814041</v>
      </c>
    </row>
    <row r="112" spans="1:25" x14ac:dyDescent="0.25">
      <c r="A112" s="31">
        <v>420</v>
      </c>
      <c r="B112" s="32">
        <v>420049176</v>
      </c>
      <c r="C112" s="33" t="s">
        <v>98</v>
      </c>
      <c r="D112" s="31">
        <v>49</v>
      </c>
      <c r="E112" s="33" t="s">
        <v>96</v>
      </c>
      <c r="F112" s="31">
        <v>176</v>
      </c>
      <c r="G112" s="33" t="s">
        <v>29</v>
      </c>
      <c r="H112" s="34">
        <v>13</v>
      </c>
      <c r="I112" s="35">
        <v>11190</v>
      </c>
      <c r="J112" s="35">
        <v>3696</v>
      </c>
      <c r="K112" s="35">
        <v>0</v>
      </c>
      <c r="L112" s="35">
        <v>893</v>
      </c>
      <c r="M112" s="35">
        <v>15779</v>
      </c>
      <c r="N112" s="24"/>
      <c r="O112" s="34">
        <v>0</v>
      </c>
      <c r="P112" s="34">
        <v>0</v>
      </c>
      <c r="Q112" s="36">
        <v>0.09</v>
      </c>
      <c r="R112" s="36">
        <v>7.0077414496209203E-2</v>
      </c>
      <c r="S112" s="37">
        <v>0</v>
      </c>
      <c r="T112" s="24"/>
      <c r="U112" s="38">
        <v>193518</v>
      </c>
      <c r="V112" s="38">
        <v>0</v>
      </c>
      <c r="W112" s="38">
        <v>0</v>
      </c>
      <c r="X112" s="38">
        <v>11609</v>
      </c>
      <c r="Y112" s="38">
        <v>205127</v>
      </c>
    </row>
    <row r="113" spans="1:25" x14ac:dyDescent="0.25">
      <c r="A113" s="31">
        <v>420</v>
      </c>
      <c r="B113" s="32">
        <v>420049181</v>
      </c>
      <c r="C113" s="33" t="s">
        <v>98</v>
      </c>
      <c r="D113" s="31">
        <v>49</v>
      </c>
      <c r="E113" s="33" t="s">
        <v>96</v>
      </c>
      <c r="F113" s="31">
        <v>181</v>
      </c>
      <c r="G113" s="33" t="s">
        <v>105</v>
      </c>
      <c r="H113" s="34">
        <v>3</v>
      </c>
      <c r="I113" s="35">
        <v>10027</v>
      </c>
      <c r="J113" s="35">
        <v>676</v>
      </c>
      <c r="K113" s="35">
        <v>0</v>
      </c>
      <c r="L113" s="35">
        <v>893</v>
      </c>
      <c r="M113" s="35">
        <v>11596</v>
      </c>
      <c r="N113" s="24"/>
      <c r="O113" s="34">
        <v>0</v>
      </c>
      <c r="P113" s="34">
        <v>0</v>
      </c>
      <c r="Q113" s="36">
        <v>0.09</v>
      </c>
      <c r="R113" s="36">
        <v>1.7079913104106212E-2</v>
      </c>
      <c r="S113" s="37">
        <v>0</v>
      </c>
      <c r="T113" s="24"/>
      <c r="U113" s="38">
        <v>32109</v>
      </c>
      <c r="V113" s="38">
        <v>0</v>
      </c>
      <c r="W113" s="38">
        <v>0</v>
      </c>
      <c r="X113" s="38">
        <v>2679</v>
      </c>
      <c r="Y113" s="38">
        <v>34788</v>
      </c>
    </row>
    <row r="114" spans="1:25" x14ac:dyDescent="0.25">
      <c r="A114" s="31">
        <v>420</v>
      </c>
      <c r="B114" s="32">
        <v>420049189</v>
      </c>
      <c r="C114" s="33" t="s">
        <v>98</v>
      </c>
      <c r="D114" s="31">
        <v>49</v>
      </c>
      <c r="E114" s="33" t="s">
        <v>96</v>
      </c>
      <c r="F114" s="31">
        <v>189</v>
      </c>
      <c r="G114" s="33" t="s">
        <v>38</v>
      </c>
      <c r="H114" s="34">
        <v>1</v>
      </c>
      <c r="I114" s="35">
        <v>10067.496573415046</v>
      </c>
      <c r="J114" s="35">
        <v>4034</v>
      </c>
      <c r="K114" s="35">
        <v>0</v>
      </c>
      <c r="L114" s="35">
        <v>893</v>
      </c>
      <c r="M114" s="35">
        <v>14994.496573415046</v>
      </c>
      <c r="N114" s="24"/>
      <c r="O114" s="34">
        <v>0</v>
      </c>
      <c r="P114" s="34">
        <v>0</v>
      </c>
      <c r="Q114" s="36">
        <v>0.09</v>
      </c>
      <c r="R114" s="36">
        <v>4.582748749590723E-3</v>
      </c>
      <c r="S114" s="37">
        <v>0</v>
      </c>
      <c r="T114" s="24"/>
      <c r="U114" s="38">
        <v>14101</v>
      </c>
      <c r="V114" s="38">
        <v>0</v>
      </c>
      <c r="W114" s="38">
        <v>0</v>
      </c>
      <c r="X114" s="38">
        <v>893</v>
      </c>
      <c r="Y114" s="38">
        <v>14994</v>
      </c>
    </row>
    <row r="115" spans="1:25" x14ac:dyDescent="0.25">
      <c r="A115" s="31">
        <v>420</v>
      </c>
      <c r="B115" s="32">
        <v>420049207</v>
      </c>
      <c r="C115" s="33" t="s">
        <v>98</v>
      </c>
      <c r="D115" s="31">
        <v>49</v>
      </c>
      <c r="E115" s="33" t="s">
        <v>96</v>
      </c>
      <c r="F115" s="31">
        <v>207</v>
      </c>
      <c r="G115" s="33" t="s">
        <v>40</v>
      </c>
      <c r="H115" s="34">
        <v>2</v>
      </c>
      <c r="I115" s="35">
        <v>13760</v>
      </c>
      <c r="J115" s="35">
        <v>8895</v>
      </c>
      <c r="K115" s="35">
        <v>0</v>
      </c>
      <c r="L115" s="35">
        <v>893</v>
      </c>
      <c r="M115" s="35">
        <v>23548</v>
      </c>
      <c r="N115" s="24"/>
      <c r="O115" s="34">
        <v>0</v>
      </c>
      <c r="P115" s="34">
        <v>0</v>
      </c>
      <c r="Q115" s="36">
        <v>0.09</v>
      </c>
      <c r="R115" s="36">
        <v>3.4727731004816786E-4</v>
      </c>
      <c r="S115" s="37">
        <v>0</v>
      </c>
      <c r="T115" s="24"/>
      <c r="U115" s="38">
        <v>45310</v>
      </c>
      <c r="V115" s="38">
        <v>0</v>
      </c>
      <c r="W115" s="38">
        <v>0</v>
      </c>
      <c r="X115" s="38">
        <v>1786</v>
      </c>
      <c r="Y115" s="38">
        <v>47096</v>
      </c>
    </row>
    <row r="116" spans="1:25" x14ac:dyDescent="0.25">
      <c r="A116" s="31">
        <v>420</v>
      </c>
      <c r="B116" s="32">
        <v>420049243</v>
      </c>
      <c r="C116" s="33" t="s">
        <v>98</v>
      </c>
      <c r="D116" s="31">
        <v>49</v>
      </c>
      <c r="E116" s="33" t="s">
        <v>96</v>
      </c>
      <c r="F116" s="31">
        <v>243</v>
      </c>
      <c r="G116" s="33" t="s">
        <v>74</v>
      </c>
      <c r="H116" s="34">
        <v>1</v>
      </c>
      <c r="I116" s="35">
        <v>13760</v>
      </c>
      <c r="J116" s="35">
        <v>3248</v>
      </c>
      <c r="K116" s="35">
        <v>0</v>
      </c>
      <c r="L116" s="35">
        <v>893</v>
      </c>
      <c r="M116" s="35">
        <v>17901</v>
      </c>
      <c r="N116" s="24"/>
      <c r="O116" s="34">
        <v>0</v>
      </c>
      <c r="P116" s="34">
        <v>0</v>
      </c>
      <c r="Q116" s="36">
        <v>0.09</v>
      </c>
      <c r="R116" s="36">
        <v>5.5784760480062055E-3</v>
      </c>
      <c r="S116" s="37">
        <v>0</v>
      </c>
      <c r="T116" s="24"/>
      <c r="U116" s="38">
        <v>17008</v>
      </c>
      <c r="V116" s="38">
        <v>0</v>
      </c>
      <c r="W116" s="38">
        <v>0</v>
      </c>
      <c r="X116" s="38">
        <v>893</v>
      </c>
      <c r="Y116" s="38">
        <v>17901</v>
      </c>
    </row>
    <row r="117" spans="1:25" x14ac:dyDescent="0.25">
      <c r="A117" s="31">
        <v>420</v>
      </c>
      <c r="B117" s="32">
        <v>420049244</v>
      </c>
      <c r="C117" s="33" t="s">
        <v>98</v>
      </c>
      <c r="D117" s="31">
        <v>49</v>
      </c>
      <c r="E117" s="33" t="s">
        <v>96</v>
      </c>
      <c r="F117" s="31">
        <v>244</v>
      </c>
      <c r="G117" s="33" t="s">
        <v>43</v>
      </c>
      <c r="H117" s="34">
        <v>4</v>
      </c>
      <c r="I117" s="35">
        <v>10033</v>
      </c>
      <c r="J117" s="35">
        <v>4065</v>
      </c>
      <c r="K117" s="35">
        <v>0</v>
      </c>
      <c r="L117" s="35">
        <v>893</v>
      </c>
      <c r="M117" s="35">
        <v>14991</v>
      </c>
      <c r="N117" s="24"/>
      <c r="O117" s="34">
        <v>0</v>
      </c>
      <c r="P117" s="34">
        <v>0</v>
      </c>
      <c r="Q117" s="36">
        <v>0.18</v>
      </c>
      <c r="R117" s="36">
        <v>0.10548220167912307</v>
      </c>
      <c r="S117" s="37">
        <v>0</v>
      </c>
      <c r="T117" s="24"/>
      <c r="U117" s="38">
        <v>56392</v>
      </c>
      <c r="V117" s="38">
        <v>0</v>
      </c>
      <c r="W117" s="38">
        <v>0</v>
      </c>
      <c r="X117" s="38">
        <v>3572</v>
      </c>
      <c r="Y117" s="38">
        <v>59964</v>
      </c>
    </row>
    <row r="118" spans="1:25" x14ac:dyDescent="0.25">
      <c r="A118" s="31">
        <v>420</v>
      </c>
      <c r="B118" s="32">
        <v>420049248</v>
      </c>
      <c r="C118" s="33" t="s">
        <v>98</v>
      </c>
      <c r="D118" s="31">
        <v>49</v>
      </c>
      <c r="E118" s="33" t="s">
        <v>96</v>
      </c>
      <c r="F118" s="31">
        <v>248</v>
      </c>
      <c r="G118" s="33" t="s">
        <v>30</v>
      </c>
      <c r="H118" s="34">
        <v>9</v>
      </c>
      <c r="I118" s="35">
        <v>9372</v>
      </c>
      <c r="J118" s="35">
        <v>927</v>
      </c>
      <c r="K118" s="35">
        <v>0</v>
      </c>
      <c r="L118" s="35">
        <v>893</v>
      </c>
      <c r="M118" s="35">
        <v>11192</v>
      </c>
      <c r="N118" s="24"/>
      <c r="O118" s="34">
        <v>0</v>
      </c>
      <c r="P118" s="34">
        <v>0</v>
      </c>
      <c r="Q118" s="36">
        <v>0.09</v>
      </c>
      <c r="R118" s="36">
        <v>5.2152297853696877E-2</v>
      </c>
      <c r="S118" s="37">
        <v>0</v>
      </c>
      <c r="T118" s="24"/>
      <c r="U118" s="38">
        <v>92691</v>
      </c>
      <c r="V118" s="38">
        <v>0</v>
      </c>
      <c r="W118" s="38">
        <v>0</v>
      </c>
      <c r="X118" s="38">
        <v>8037</v>
      </c>
      <c r="Y118" s="38">
        <v>100728</v>
      </c>
    </row>
    <row r="119" spans="1:25" x14ac:dyDescent="0.25">
      <c r="A119" s="31">
        <v>420</v>
      </c>
      <c r="B119" s="32">
        <v>420049308</v>
      </c>
      <c r="C119" s="33" t="s">
        <v>98</v>
      </c>
      <c r="D119" s="31">
        <v>49</v>
      </c>
      <c r="E119" s="33" t="s">
        <v>96</v>
      </c>
      <c r="F119" s="31">
        <v>308</v>
      </c>
      <c r="G119" s="33" t="s">
        <v>32</v>
      </c>
      <c r="H119" s="34">
        <v>1</v>
      </c>
      <c r="I119" s="35">
        <v>9433</v>
      </c>
      <c r="J119" s="35">
        <v>5474</v>
      </c>
      <c r="K119" s="35">
        <v>0</v>
      </c>
      <c r="L119" s="35">
        <v>893</v>
      </c>
      <c r="M119" s="35">
        <v>15800</v>
      </c>
      <c r="N119" s="24"/>
      <c r="O119" s="34">
        <v>0</v>
      </c>
      <c r="P119" s="34">
        <v>0</v>
      </c>
      <c r="Q119" s="36">
        <v>0.09</v>
      </c>
      <c r="R119" s="36">
        <v>1.6507730479585108E-3</v>
      </c>
      <c r="S119" s="37">
        <v>0</v>
      </c>
      <c r="T119" s="24"/>
      <c r="U119" s="38">
        <v>14907</v>
      </c>
      <c r="V119" s="38">
        <v>0</v>
      </c>
      <c r="W119" s="38">
        <v>0</v>
      </c>
      <c r="X119" s="38">
        <v>893</v>
      </c>
      <c r="Y119" s="38">
        <v>15800</v>
      </c>
    </row>
    <row r="120" spans="1:25" x14ac:dyDescent="0.25">
      <c r="A120" s="31">
        <v>420</v>
      </c>
      <c r="B120" s="32">
        <v>420049347</v>
      </c>
      <c r="C120" s="33" t="s">
        <v>98</v>
      </c>
      <c r="D120" s="31">
        <v>49</v>
      </c>
      <c r="E120" s="33" t="s">
        <v>96</v>
      </c>
      <c r="F120" s="31">
        <v>347</v>
      </c>
      <c r="G120" s="33" t="s">
        <v>106</v>
      </c>
      <c r="H120" s="34">
        <v>6</v>
      </c>
      <c r="I120" s="35">
        <v>11119</v>
      </c>
      <c r="J120" s="35">
        <v>4817</v>
      </c>
      <c r="K120" s="35">
        <v>0</v>
      </c>
      <c r="L120" s="35">
        <v>893</v>
      </c>
      <c r="M120" s="35">
        <v>16829</v>
      </c>
      <c r="N120" s="24"/>
      <c r="O120" s="34">
        <v>0</v>
      </c>
      <c r="P120" s="34">
        <v>0</v>
      </c>
      <c r="Q120" s="36">
        <v>0.09</v>
      </c>
      <c r="R120" s="36">
        <v>4.4711377870290349E-3</v>
      </c>
      <c r="S120" s="37">
        <v>0</v>
      </c>
      <c r="T120" s="24"/>
      <c r="U120" s="38">
        <v>95616</v>
      </c>
      <c r="V120" s="38">
        <v>0</v>
      </c>
      <c r="W120" s="38">
        <v>0</v>
      </c>
      <c r="X120" s="38">
        <v>5358</v>
      </c>
      <c r="Y120" s="38">
        <v>100974</v>
      </c>
    </row>
    <row r="121" spans="1:25" x14ac:dyDescent="0.25">
      <c r="A121" s="31">
        <v>420</v>
      </c>
      <c r="B121" s="32">
        <v>420049625</v>
      </c>
      <c r="C121" s="33" t="s">
        <v>98</v>
      </c>
      <c r="D121" s="31">
        <v>49</v>
      </c>
      <c r="E121" s="33" t="s">
        <v>96</v>
      </c>
      <c r="F121" s="31">
        <v>625</v>
      </c>
      <c r="G121" s="33" t="s">
        <v>49</v>
      </c>
      <c r="H121" s="34">
        <v>1</v>
      </c>
      <c r="I121" s="35">
        <v>10048.638756043141</v>
      </c>
      <c r="J121" s="35">
        <v>1897</v>
      </c>
      <c r="K121" s="35">
        <v>0</v>
      </c>
      <c r="L121" s="35">
        <v>893</v>
      </c>
      <c r="M121" s="35">
        <v>12838.638756043141</v>
      </c>
      <c r="N121" s="24"/>
      <c r="O121" s="34">
        <v>0</v>
      </c>
      <c r="P121" s="34">
        <v>0</v>
      </c>
      <c r="Q121" s="36">
        <v>0.09</v>
      </c>
      <c r="R121" s="36">
        <v>2.8006211849814838E-3</v>
      </c>
      <c r="S121" s="37">
        <v>0</v>
      </c>
      <c r="T121" s="24"/>
      <c r="U121" s="38">
        <v>11946</v>
      </c>
      <c r="V121" s="38">
        <v>0</v>
      </c>
      <c r="W121" s="38">
        <v>0</v>
      </c>
      <c r="X121" s="38">
        <v>893</v>
      </c>
      <c r="Y121" s="38">
        <v>12839</v>
      </c>
    </row>
    <row r="122" spans="1:25" x14ac:dyDescent="0.25">
      <c r="A122" s="31">
        <v>426</v>
      </c>
      <c r="B122" s="32">
        <v>426149009</v>
      </c>
      <c r="C122" s="33" t="s">
        <v>107</v>
      </c>
      <c r="D122" s="31">
        <v>149</v>
      </c>
      <c r="E122" s="33" t="s">
        <v>103</v>
      </c>
      <c r="F122" s="31">
        <v>9</v>
      </c>
      <c r="G122" s="33" t="s">
        <v>108</v>
      </c>
      <c r="H122" s="34">
        <v>3</v>
      </c>
      <c r="I122" s="35">
        <v>12729</v>
      </c>
      <c r="J122" s="35">
        <v>7210</v>
      </c>
      <c r="K122" s="35">
        <v>0</v>
      </c>
      <c r="L122" s="35">
        <v>893</v>
      </c>
      <c r="M122" s="35">
        <v>20832</v>
      </c>
      <c r="N122" s="24"/>
      <c r="O122" s="34">
        <v>0</v>
      </c>
      <c r="P122" s="34">
        <v>0</v>
      </c>
      <c r="Q122" s="36">
        <v>0.09</v>
      </c>
      <c r="R122" s="36">
        <v>2.5313445452919297E-3</v>
      </c>
      <c r="S122" s="37">
        <v>0</v>
      </c>
      <c r="T122" s="24"/>
      <c r="U122" s="38">
        <v>59817</v>
      </c>
      <c r="V122" s="38">
        <v>0</v>
      </c>
      <c r="W122" s="38">
        <v>0</v>
      </c>
      <c r="X122" s="38">
        <v>2679</v>
      </c>
      <c r="Y122" s="38">
        <v>62496</v>
      </c>
    </row>
    <row r="123" spans="1:25" x14ac:dyDescent="0.25">
      <c r="A123" s="31">
        <v>426</v>
      </c>
      <c r="B123" s="32">
        <v>426149079</v>
      </c>
      <c r="C123" s="33" t="s">
        <v>107</v>
      </c>
      <c r="D123" s="31">
        <v>149</v>
      </c>
      <c r="E123" s="33" t="s">
        <v>103</v>
      </c>
      <c r="F123" s="31">
        <v>79</v>
      </c>
      <c r="G123" s="33" t="s">
        <v>109</v>
      </c>
      <c r="H123" s="34">
        <v>1</v>
      </c>
      <c r="I123" s="35">
        <v>8410</v>
      </c>
      <c r="J123" s="35">
        <v>852</v>
      </c>
      <c r="K123" s="35">
        <v>0</v>
      </c>
      <c r="L123" s="35">
        <v>893</v>
      </c>
      <c r="M123" s="35">
        <v>10155</v>
      </c>
      <c r="N123" s="24"/>
      <c r="O123" s="34">
        <v>0</v>
      </c>
      <c r="P123" s="34">
        <v>0</v>
      </c>
      <c r="Q123" s="36">
        <v>0.09</v>
      </c>
      <c r="R123" s="36">
        <v>6.7402102928541777E-2</v>
      </c>
      <c r="S123" s="37">
        <v>0</v>
      </c>
      <c r="T123" s="24"/>
      <c r="U123" s="38">
        <v>9262</v>
      </c>
      <c r="V123" s="38">
        <v>0</v>
      </c>
      <c r="W123" s="38">
        <v>0</v>
      </c>
      <c r="X123" s="38">
        <v>893</v>
      </c>
      <c r="Y123" s="38">
        <v>10155</v>
      </c>
    </row>
    <row r="124" spans="1:25" x14ac:dyDescent="0.25">
      <c r="A124" s="31">
        <v>426</v>
      </c>
      <c r="B124" s="32">
        <v>426149128</v>
      </c>
      <c r="C124" s="33" t="s">
        <v>107</v>
      </c>
      <c r="D124" s="31">
        <v>149</v>
      </c>
      <c r="E124" s="33" t="s">
        <v>103</v>
      </c>
      <c r="F124" s="31">
        <v>128</v>
      </c>
      <c r="G124" s="33" t="s">
        <v>110</v>
      </c>
      <c r="H124" s="34">
        <v>7</v>
      </c>
      <c r="I124" s="35">
        <v>12411</v>
      </c>
      <c r="J124" s="35">
        <v>631</v>
      </c>
      <c r="K124" s="35">
        <v>0</v>
      </c>
      <c r="L124" s="35">
        <v>893</v>
      </c>
      <c r="M124" s="35">
        <v>13935</v>
      </c>
      <c r="N124" s="24"/>
      <c r="O124" s="34">
        <v>0</v>
      </c>
      <c r="P124" s="34">
        <v>0</v>
      </c>
      <c r="Q124" s="36">
        <v>0.18</v>
      </c>
      <c r="R124" s="36">
        <v>3.7897363457031326E-2</v>
      </c>
      <c r="S124" s="37">
        <v>0</v>
      </c>
      <c r="T124" s="24"/>
      <c r="U124" s="38">
        <v>91294</v>
      </c>
      <c r="V124" s="38">
        <v>0</v>
      </c>
      <c r="W124" s="38">
        <v>0</v>
      </c>
      <c r="X124" s="38">
        <v>6251</v>
      </c>
      <c r="Y124" s="38">
        <v>97545</v>
      </c>
    </row>
    <row r="125" spans="1:25" x14ac:dyDescent="0.25">
      <c r="A125" s="31">
        <v>426</v>
      </c>
      <c r="B125" s="32">
        <v>426149149</v>
      </c>
      <c r="C125" s="33" t="s">
        <v>107</v>
      </c>
      <c r="D125" s="31">
        <v>149</v>
      </c>
      <c r="E125" s="33" t="s">
        <v>103</v>
      </c>
      <c r="F125" s="31">
        <v>149</v>
      </c>
      <c r="G125" s="33" t="s">
        <v>103</v>
      </c>
      <c r="H125" s="34">
        <v>334</v>
      </c>
      <c r="I125" s="35">
        <v>11701</v>
      </c>
      <c r="J125" s="35">
        <v>14</v>
      </c>
      <c r="K125" s="35">
        <v>685.01197604790423</v>
      </c>
      <c r="L125" s="35">
        <v>893</v>
      </c>
      <c r="M125" s="35">
        <v>13293.011976047905</v>
      </c>
      <c r="N125" s="24"/>
      <c r="O125" s="34">
        <v>0</v>
      </c>
      <c r="P125" s="34">
        <v>0</v>
      </c>
      <c r="Q125" s="36">
        <v>0.16</v>
      </c>
      <c r="R125" s="36">
        <v>0.11585385192308002</v>
      </c>
      <c r="S125" s="37">
        <v>0</v>
      </c>
      <c r="T125" s="24"/>
      <c r="U125" s="38">
        <v>3912810</v>
      </c>
      <c r="V125" s="38">
        <v>228794</v>
      </c>
      <c r="W125" s="38">
        <v>0</v>
      </c>
      <c r="X125" s="38">
        <v>298262</v>
      </c>
      <c r="Y125" s="38">
        <v>4439866</v>
      </c>
    </row>
    <row r="126" spans="1:25" x14ac:dyDescent="0.25">
      <c r="A126" s="31">
        <v>426</v>
      </c>
      <c r="B126" s="32">
        <v>426149181</v>
      </c>
      <c r="C126" s="33" t="s">
        <v>107</v>
      </c>
      <c r="D126" s="31">
        <v>149</v>
      </c>
      <c r="E126" s="33" t="s">
        <v>103</v>
      </c>
      <c r="F126" s="31">
        <v>181</v>
      </c>
      <c r="G126" s="33" t="s">
        <v>105</v>
      </c>
      <c r="H126" s="34">
        <v>13</v>
      </c>
      <c r="I126" s="35">
        <v>10019</v>
      </c>
      <c r="J126" s="35">
        <v>676</v>
      </c>
      <c r="K126" s="35">
        <v>0</v>
      </c>
      <c r="L126" s="35">
        <v>893</v>
      </c>
      <c r="M126" s="35">
        <v>11588</v>
      </c>
      <c r="N126" s="24"/>
      <c r="O126" s="34">
        <v>0</v>
      </c>
      <c r="P126" s="34">
        <v>0</v>
      </c>
      <c r="Q126" s="36">
        <v>0.09</v>
      </c>
      <c r="R126" s="36">
        <v>1.7079913104106212E-2</v>
      </c>
      <c r="S126" s="37">
        <v>0</v>
      </c>
      <c r="T126" s="24"/>
      <c r="U126" s="38">
        <v>139035</v>
      </c>
      <c r="V126" s="38">
        <v>0</v>
      </c>
      <c r="W126" s="38">
        <v>0</v>
      </c>
      <c r="X126" s="38">
        <v>11609</v>
      </c>
      <c r="Y126" s="38">
        <v>150644</v>
      </c>
    </row>
    <row r="127" spans="1:25" x14ac:dyDescent="0.25">
      <c r="A127" s="31">
        <v>426</v>
      </c>
      <c r="B127" s="32">
        <v>426149211</v>
      </c>
      <c r="C127" s="33" t="s">
        <v>107</v>
      </c>
      <c r="D127" s="31">
        <v>149</v>
      </c>
      <c r="E127" s="33" t="s">
        <v>103</v>
      </c>
      <c r="F127" s="31">
        <v>211</v>
      </c>
      <c r="G127" s="33" t="s">
        <v>80</v>
      </c>
      <c r="H127" s="34">
        <v>2</v>
      </c>
      <c r="I127" s="35">
        <v>13676</v>
      </c>
      <c r="J127" s="35">
        <v>2453</v>
      </c>
      <c r="K127" s="35">
        <v>0</v>
      </c>
      <c r="L127" s="35">
        <v>893</v>
      </c>
      <c r="M127" s="35">
        <v>17022</v>
      </c>
      <c r="N127" s="24"/>
      <c r="O127" s="34">
        <v>0</v>
      </c>
      <c r="P127" s="34">
        <v>0</v>
      </c>
      <c r="Q127" s="36">
        <v>0.09</v>
      </c>
      <c r="R127" s="36">
        <v>1.9511007571872533E-3</v>
      </c>
      <c r="S127" s="37">
        <v>0</v>
      </c>
      <c r="T127" s="24"/>
      <c r="U127" s="38">
        <v>32258</v>
      </c>
      <c r="V127" s="38">
        <v>0</v>
      </c>
      <c r="W127" s="38">
        <v>0</v>
      </c>
      <c r="X127" s="38">
        <v>1786</v>
      </c>
      <c r="Y127" s="38">
        <v>34044</v>
      </c>
    </row>
    <row r="128" spans="1:25" x14ac:dyDescent="0.25">
      <c r="A128" s="31">
        <v>428</v>
      </c>
      <c r="B128" s="32">
        <v>428035016</v>
      </c>
      <c r="C128" s="33" t="s">
        <v>111</v>
      </c>
      <c r="D128" s="31">
        <v>35</v>
      </c>
      <c r="E128" s="33" t="s">
        <v>22</v>
      </c>
      <c r="F128" s="31">
        <v>16</v>
      </c>
      <c r="G128" s="33" t="s">
        <v>187</v>
      </c>
      <c r="H128" s="34">
        <v>1</v>
      </c>
      <c r="I128" s="35">
        <v>11564.065731262874</v>
      </c>
      <c r="J128" s="35">
        <v>488</v>
      </c>
      <c r="K128" s="35">
        <v>0</v>
      </c>
      <c r="L128" s="35">
        <v>893</v>
      </c>
      <c r="M128" s="35">
        <v>12945.065731262874</v>
      </c>
      <c r="N128" s="24"/>
      <c r="O128" s="34">
        <v>0</v>
      </c>
      <c r="P128" s="34">
        <v>0</v>
      </c>
      <c r="Q128" s="36">
        <v>0.09</v>
      </c>
      <c r="R128" s="36">
        <v>4.8711495545593904E-2</v>
      </c>
      <c r="S128" s="37">
        <v>0</v>
      </c>
      <c r="T128" s="24"/>
      <c r="U128" s="38">
        <v>12052</v>
      </c>
      <c r="V128" s="38">
        <v>0</v>
      </c>
      <c r="W128" s="38">
        <v>0</v>
      </c>
      <c r="X128" s="38">
        <v>893</v>
      </c>
      <c r="Y128" s="38">
        <v>12945</v>
      </c>
    </row>
    <row r="129" spans="1:25" x14ac:dyDescent="0.25">
      <c r="A129" s="31">
        <v>428</v>
      </c>
      <c r="B129" s="32">
        <v>428035018</v>
      </c>
      <c r="C129" s="33" t="s">
        <v>111</v>
      </c>
      <c r="D129" s="31">
        <v>35</v>
      </c>
      <c r="E129" s="33" t="s">
        <v>22</v>
      </c>
      <c r="F129" s="31">
        <v>18</v>
      </c>
      <c r="G129" s="33" t="s">
        <v>188</v>
      </c>
      <c r="H129" s="34">
        <v>1</v>
      </c>
      <c r="I129" s="35">
        <v>11040.81823529412</v>
      </c>
      <c r="J129" s="35">
        <v>10497</v>
      </c>
      <c r="K129" s="35">
        <v>0</v>
      </c>
      <c r="L129" s="35">
        <v>893</v>
      </c>
      <c r="M129" s="35">
        <v>22430.818235294122</v>
      </c>
      <c r="N129" s="24"/>
      <c r="O129" s="34">
        <v>0</v>
      </c>
      <c r="P129" s="34">
        <v>0</v>
      </c>
      <c r="Q129" s="36">
        <v>0.09</v>
      </c>
      <c r="R129" s="36">
        <v>1.8134546104197267E-2</v>
      </c>
      <c r="S129" s="37">
        <v>0</v>
      </c>
      <c r="T129" s="24"/>
      <c r="U129" s="38">
        <v>21538</v>
      </c>
      <c r="V129" s="38">
        <v>0</v>
      </c>
      <c r="W129" s="38">
        <v>0</v>
      </c>
      <c r="X129" s="38">
        <v>893</v>
      </c>
      <c r="Y129" s="38">
        <v>22431</v>
      </c>
    </row>
    <row r="130" spans="1:25" x14ac:dyDescent="0.25">
      <c r="A130" s="31">
        <v>428</v>
      </c>
      <c r="B130" s="32">
        <v>428035035</v>
      </c>
      <c r="C130" s="33" t="s">
        <v>111</v>
      </c>
      <c r="D130" s="31">
        <v>35</v>
      </c>
      <c r="E130" s="33" t="s">
        <v>22</v>
      </c>
      <c r="F130" s="31">
        <v>35</v>
      </c>
      <c r="G130" s="33" t="s">
        <v>22</v>
      </c>
      <c r="H130" s="34">
        <v>1586</v>
      </c>
      <c r="I130" s="35">
        <v>11830</v>
      </c>
      <c r="J130" s="35">
        <v>4159</v>
      </c>
      <c r="K130" s="35">
        <v>0</v>
      </c>
      <c r="L130" s="35">
        <v>893</v>
      </c>
      <c r="M130" s="35">
        <v>16882</v>
      </c>
      <c r="N130" s="24"/>
      <c r="O130" s="34">
        <v>0</v>
      </c>
      <c r="P130" s="34">
        <v>0</v>
      </c>
      <c r="Q130" s="36">
        <v>0.18</v>
      </c>
      <c r="R130" s="36">
        <v>0.1589661347017316</v>
      </c>
      <c r="S130" s="37">
        <v>0</v>
      </c>
      <c r="T130" s="24"/>
      <c r="U130" s="38">
        <v>25358554</v>
      </c>
      <c r="V130" s="38">
        <v>0</v>
      </c>
      <c r="W130" s="38">
        <v>0</v>
      </c>
      <c r="X130" s="38">
        <v>1416298</v>
      </c>
      <c r="Y130" s="38">
        <v>26774852</v>
      </c>
    </row>
    <row r="131" spans="1:25" x14ac:dyDescent="0.25">
      <c r="A131" s="31">
        <v>428</v>
      </c>
      <c r="B131" s="32">
        <v>428035044</v>
      </c>
      <c r="C131" s="33" t="s">
        <v>111</v>
      </c>
      <c r="D131" s="31">
        <v>35</v>
      </c>
      <c r="E131" s="33" t="s">
        <v>22</v>
      </c>
      <c r="F131" s="31">
        <v>44</v>
      </c>
      <c r="G131" s="33" t="s">
        <v>35</v>
      </c>
      <c r="H131" s="34">
        <v>16</v>
      </c>
      <c r="I131" s="35">
        <v>9885</v>
      </c>
      <c r="J131" s="35">
        <v>226</v>
      </c>
      <c r="K131" s="35">
        <v>0</v>
      </c>
      <c r="L131" s="35">
        <v>893</v>
      </c>
      <c r="M131" s="35">
        <v>11004</v>
      </c>
      <c r="N131" s="24"/>
      <c r="O131" s="34">
        <v>0</v>
      </c>
      <c r="P131" s="34">
        <v>0</v>
      </c>
      <c r="Q131" s="36">
        <v>0.09</v>
      </c>
      <c r="R131" s="36">
        <v>5.5847301083240118E-2</v>
      </c>
      <c r="S131" s="37">
        <v>0</v>
      </c>
      <c r="T131" s="24"/>
      <c r="U131" s="38">
        <v>161776</v>
      </c>
      <c r="V131" s="38">
        <v>0</v>
      </c>
      <c r="W131" s="38">
        <v>0</v>
      </c>
      <c r="X131" s="38">
        <v>14288</v>
      </c>
      <c r="Y131" s="38">
        <v>176064</v>
      </c>
    </row>
    <row r="132" spans="1:25" x14ac:dyDescent="0.25">
      <c r="A132" s="31">
        <v>428</v>
      </c>
      <c r="B132" s="32">
        <v>428035050</v>
      </c>
      <c r="C132" s="33" t="s">
        <v>111</v>
      </c>
      <c r="D132" s="31">
        <v>35</v>
      </c>
      <c r="E132" s="33" t="s">
        <v>22</v>
      </c>
      <c r="F132" s="31">
        <v>50</v>
      </c>
      <c r="G132" s="33" t="s">
        <v>112</v>
      </c>
      <c r="H132" s="34">
        <v>1</v>
      </c>
      <c r="I132" s="35">
        <v>13209</v>
      </c>
      <c r="J132" s="35">
        <v>6223</v>
      </c>
      <c r="K132" s="35">
        <v>0</v>
      </c>
      <c r="L132" s="35">
        <v>893</v>
      </c>
      <c r="M132" s="35">
        <v>20325</v>
      </c>
      <c r="N132" s="24"/>
      <c r="O132" s="34">
        <v>0</v>
      </c>
      <c r="P132" s="34">
        <v>0</v>
      </c>
      <c r="Q132" s="36">
        <v>0.09</v>
      </c>
      <c r="R132" s="36">
        <v>4.2071476538995982E-3</v>
      </c>
      <c r="S132" s="37">
        <v>0</v>
      </c>
      <c r="T132" s="24"/>
      <c r="U132" s="38">
        <v>19432</v>
      </c>
      <c r="V132" s="38">
        <v>0</v>
      </c>
      <c r="W132" s="38">
        <v>0</v>
      </c>
      <c r="X132" s="38">
        <v>893</v>
      </c>
      <c r="Y132" s="38">
        <v>20325</v>
      </c>
    </row>
    <row r="133" spans="1:25" x14ac:dyDescent="0.25">
      <c r="A133" s="31">
        <v>428</v>
      </c>
      <c r="B133" s="32">
        <v>428035057</v>
      </c>
      <c r="C133" s="33" t="s">
        <v>111</v>
      </c>
      <c r="D133" s="31">
        <v>35</v>
      </c>
      <c r="E133" s="33" t="s">
        <v>22</v>
      </c>
      <c r="F133" s="31">
        <v>57</v>
      </c>
      <c r="G133" s="33" t="s">
        <v>23</v>
      </c>
      <c r="H133" s="34">
        <v>193</v>
      </c>
      <c r="I133" s="35">
        <v>12112</v>
      </c>
      <c r="J133" s="35">
        <v>616</v>
      </c>
      <c r="K133" s="35">
        <v>0</v>
      </c>
      <c r="L133" s="35">
        <v>893</v>
      </c>
      <c r="M133" s="35">
        <v>13621</v>
      </c>
      <c r="N133" s="24"/>
      <c r="O133" s="34">
        <v>0</v>
      </c>
      <c r="P133" s="34">
        <v>0</v>
      </c>
      <c r="Q133" s="36">
        <v>0.18</v>
      </c>
      <c r="R133" s="36">
        <v>0.14357074949612178</v>
      </c>
      <c r="S133" s="37">
        <v>0</v>
      </c>
      <c r="T133" s="24"/>
      <c r="U133" s="38">
        <v>2456504</v>
      </c>
      <c r="V133" s="38">
        <v>0</v>
      </c>
      <c r="W133" s="38">
        <v>0</v>
      </c>
      <c r="X133" s="38">
        <v>172349</v>
      </c>
      <c r="Y133" s="38">
        <v>2628853</v>
      </c>
    </row>
    <row r="134" spans="1:25" x14ac:dyDescent="0.25">
      <c r="A134" s="31">
        <v>428</v>
      </c>
      <c r="B134" s="32">
        <v>428035073</v>
      </c>
      <c r="C134" s="33" t="s">
        <v>111</v>
      </c>
      <c r="D134" s="31">
        <v>35</v>
      </c>
      <c r="E134" s="33" t="s">
        <v>22</v>
      </c>
      <c r="F134" s="31">
        <v>73</v>
      </c>
      <c r="G134" s="33" t="s">
        <v>37</v>
      </c>
      <c r="H134" s="34">
        <v>9</v>
      </c>
      <c r="I134" s="35">
        <v>9720</v>
      </c>
      <c r="J134" s="35">
        <v>7563</v>
      </c>
      <c r="K134" s="35">
        <v>0</v>
      </c>
      <c r="L134" s="35">
        <v>893</v>
      </c>
      <c r="M134" s="35">
        <v>18176</v>
      </c>
      <c r="N134" s="24"/>
      <c r="O134" s="34">
        <v>0</v>
      </c>
      <c r="P134" s="34">
        <v>0</v>
      </c>
      <c r="Q134" s="36">
        <v>0.09</v>
      </c>
      <c r="R134" s="36">
        <v>5.5289615286728301E-3</v>
      </c>
      <c r="S134" s="37">
        <v>0</v>
      </c>
      <c r="T134" s="24"/>
      <c r="U134" s="38">
        <v>155547</v>
      </c>
      <c r="V134" s="38">
        <v>0</v>
      </c>
      <c r="W134" s="38">
        <v>0</v>
      </c>
      <c r="X134" s="38">
        <v>8037</v>
      </c>
      <c r="Y134" s="38">
        <v>163584</v>
      </c>
    </row>
    <row r="135" spans="1:25" x14ac:dyDescent="0.25">
      <c r="A135" s="31">
        <v>428</v>
      </c>
      <c r="B135" s="32">
        <v>428035079</v>
      </c>
      <c r="C135" s="33" t="s">
        <v>111</v>
      </c>
      <c r="D135" s="31">
        <v>35</v>
      </c>
      <c r="E135" s="33" t="s">
        <v>22</v>
      </c>
      <c r="F135" s="31">
        <v>79</v>
      </c>
      <c r="G135" s="33" t="s">
        <v>109</v>
      </c>
      <c r="H135" s="34">
        <v>1</v>
      </c>
      <c r="I135" s="35">
        <v>10291.429604063556</v>
      </c>
      <c r="J135" s="35">
        <v>1043</v>
      </c>
      <c r="K135" s="35">
        <v>0</v>
      </c>
      <c r="L135" s="35">
        <v>893</v>
      </c>
      <c r="M135" s="35">
        <v>12227.429604063556</v>
      </c>
      <c r="N135" s="24"/>
      <c r="O135" s="34">
        <v>0</v>
      </c>
      <c r="P135" s="34">
        <v>0</v>
      </c>
      <c r="Q135" s="36">
        <v>0.09</v>
      </c>
      <c r="R135" s="36">
        <v>6.7402102928541777E-2</v>
      </c>
      <c r="S135" s="37">
        <v>0</v>
      </c>
      <c r="T135" s="24"/>
      <c r="U135" s="38">
        <v>11334</v>
      </c>
      <c r="V135" s="38">
        <v>0</v>
      </c>
      <c r="W135" s="38">
        <v>0</v>
      </c>
      <c r="X135" s="38">
        <v>893</v>
      </c>
      <c r="Y135" s="38">
        <v>12227</v>
      </c>
    </row>
    <row r="136" spans="1:25" x14ac:dyDescent="0.25">
      <c r="A136" s="31">
        <v>428</v>
      </c>
      <c r="B136" s="32">
        <v>428035093</v>
      </c>
      <c r="C136" s="33" t="s">
        <v>111</v>
      </c>
      <c r="D136" s="31">
        <v>35</v>
      </c>
      <c r="E136" s="33" t="s">
        <v>22</v>
      </c>
      <c r="F136" s="31">
        <v>93</v>
      </c>
      <c r="G136" s="33" t="s">
        <v>25</v>
      </c>
      <c r="H136" s="34">
        <v>3</v>
      </c>
      <c r="I136" s="35">
        <v>12785</v>
      </c>
      <c r="J136" s="35">
        <v>366</v>
      </c>
      <c r="K136" s="35">
        <v>0</v>
      </c>
      <c r="L136" s="35">
        <v>893</v>
      </c>
      <c r="M136" s="35">
        <v>14044</v>
      </c>
      <c r="N136" s="24"/>
      <c r="O136" s="34">
        <v>0</v>
      </c>
      <c r="P136" s="34">
        <v>0</v>
      </c>
      <c r="Q136" s="36">
        <v>0.09</v>
      </c>
      <c r="R136" s="36">
        <v>9.5627967154470944E-2</v>
      </c>
      <c r="S136" s="37">
        <v>0</v>
      </c>
      <c r="T136" s="24"/>
      <c r="U136" s="38">
        <v>39453</v>
      </c>
      <c r="V136" s="38">
        <v>0</v>
      </c>
      <c r="W136" s="38">
        <v>0</v>
      </c>
      <c r="X136" s="38">
        <v>2679</v>
      </c>
      <c r="Y136" s="38">
        <v>42132</v>
      </c>
    </row>
    <row r="137" spans="1:25" x14ac:dyDescent="0.25">
      <c r="A137" s="31">
        <v>428</v>
      </c>
      <c r="B137" s="32">
        <v>428035133</v>
      </c>
      <c r="C137" s="33" t="s">
        <v>111</v>
      </c>
      <c r="D137" s="31">
        <v>35</v>
      </c>
      <c r="E137" s="33" t="s">
        <v>22</v>
      </c>
      <c r="F137" s="31">
        <v>133</v>
      </c>
      <c r="G137" s="33" t="s">
        <v>73</v>
      </c>
      <c r="H137" s="34">
        <v>2</v>
      </c>
      <c r="I137" s="35">
        <v>13392</v>
      </c>
      <c r="J137" s="35">
        <v>4197</v>
      </c>
      <c r="K137" s="35">
        <v>0</v>
      </c>
      <c r="L137" s="35">
        <v>893</v>
      </c>
      <c r="M137" s="35">
        <v>18482</v>
      </c>
      <c r="N137" s="24"/>
      <c r="O137" s="34">
        <v>0</v>
      </c>
      <c r="P137" s="34">
        <v>0</v>
      </c>
      <c r="Q137" s="36">
        <v>0.09</v>
      </c>
      <c r="R137" s="36">
        <v>3.0315170963572013E-2</v>
      </c>
      <c r="S137" s="37">
        <v>0</v>
      </c>
      <c r="T137" s="24"/>
      <c r="U137" s="38">
        <v>35178</v>
      </c>
      <c r="V137" s="38">
        <v>0</v>
      </c>
      <c r="W137" s="38">
        <v>0</v>
      </c>
      <c r="X137" s="38">
        <v>1786</v>
      </c>
      <c r="Y137" s="38">
        <v>36964</v>
      </c>
    </row>
    <row r="138" spans="1:25" x14ac:dyDescent="0.25">
      <c r="A138" s="31">
        <v>428</v>
      </c>
      <c r="B138" s="32">
        <v>428035163</v>
      </c>
      <c r="C138" s="33" t="s">
        <v>111</v>
      </c>
      <c r="D138" s="31">
        <v>35</v>
      </c>
      <c r="E138" s="33" t="s">
        <v>22</v>
      </c>
      <c r="F138" s="31">
        <v>163</v>
      </c>
      <c r="G138" s="33" t="s">
        <v>27</v>
      </c>
      <c r="H138" s="34">
        <v>10</v>
      </c>
      <c r="I138" s="35">
        <v>10291</v>
      </c>
      <c r="J138" s="35">
        <v>435</v>
      </c>
      <c r="K138" s="35">
        <v>0</v>
      </c>
      <c r="L138" s="35">
        <v>893</v>
      </c>
      <c r="M138" s="35">
        <v>11619</v>
      </c>
      <c r="N138" s="24"/>
      <c r="O138" s="34">
        <v>0</v>
      </c>
      <c r="P138" s="34">
        <v>0</v>
      </c>
      <c r="Q138" s="36">
        <v>0.18</v>
      </c>
      <c r="R138" s="36">
        <v>9.7611877434862299E-2</v>
      </c>
      <c r="S138" s="37">
        <v>0</v>
      </c>
      <c r="T138" s="24"/>
      <c r="U138" s="38">
        <v>107260</v>
      </c>
      <c r="V138" s="38">
        <v>0</v>
      </c>
      <c r="W138" s="38">
        <v>0</v>
      </c>
      <c r="X138" s="38">
        <v>8930</v>
      </c>
      <c r="Y138" s="38">
        <v>116190</v>
      </c>
    </row>
    <row r="139" spans="1:25" x14ac:dyDescent="0.25">
      <c r="A139" s="31">
        <v>428</v>
      </c>
      <c r="B139" s="32">
        <v>428035165</v>
      </c>
      <c r="C139" s="33" t="s">
        <v>111</v>
      </c>
      <c r="D139" s="31">
        <v>35</v>
      </c>
      <c r="E139" s="33" t="s">
        <v>22</v>
      </c>
      <c r="F139" s="31">
        <v>165</v>
      </c>
      <c r="G139" s="33" t="s">
        <v>28</v>
      </c>
      <c r="H139" s="34">
        <v>5</v>
      </c>
      <c r="I139" s="35">
        <v>12877</v>
      </c>
      <c r="J139" s="35">
        <v>702</v>
      </c>
      <c r="K139" s="35">
        <v>0</v>
      </c>
      <c r="L139" s="35">
        <v>893</v>
      </c>
      <c r="M139" s="35">
        <v>14472</v>
      </c>
      <c r="N139" s="24"/>
      <c r="O139" s="34">
        <v>0.80595701305120959</v>
      </c>
      <c r="P139" s="34">
        <v>0</v>
      </c>
      <c r="Q139" s="36">
        <v>9.8299999999999998E-2</v>
      </c>
      <c r="R139" s="36">
        <v>0.11701966045576953</v>
      </c>
      <c r="S139" s="37">
        <v>0</v>
      </c>
      <c r="T139" s="24"/>
      <c r="U139" s="38">
        <v>67894.909719777628</v>
      </c>
      <c r="V139" s="38">
        <v>0</v>
      </c>
      <c r="W139" s="38">
        <v>0</v>
      </c>
      <c r="X139" s="38">
        <v>4465</v>
      </c>
      <c r="Y139" s="38">
        <v>72359.909719777628</v>
      </c>
    </row>
    <row r="140" spans="1:25" x14ac:dyDescent="0.25">
      <c r="A140" s="31">
        <v>428</v>
      </c>
      <c r="B140" s="32">
        <v>428035189</v>
      </c>
      <c r="C140" s="33" t="s">
        <v>111</v>
      </c>
      <c r="D140" s="31">
        <v>35</v>
      </c>
      <c r="E140" s="33" t="s">
        <v>22</v>
      </c>
      <c r="F140" s="31">
        <v>189</v>
      </c>
      <c r="G140" s="33" t="s">
        <v>38</v>
      </c>
      <c r="H140" s="34">
        <v>3</v>
      </c>
      <c r="I140" s="35">
        <v>13576</v>
      </c>
      <c r="J140" s="35">
        <v>5439</v>
      </c>
      <c r="K140" s="35">
        <v>0</v>
      </c>
      <c r="L140" s="35">
        <v>893</v>
      </c>
      <c r="M140" s="35">
        <v>19908</v>
      </c>
      <c r="N140" s="24"/>
      <c r="O140" s="34">
        <v>0</v>
      </c>
      <c r="P140" s="34">
        <v>0</v>
      </c>
      <c r="Q140" s="36">
        <v>0.09</v>
      </c>
      <c r="R140" s="36">
        <v>4.582748749590723E-3</v>
      </c>
      <c r="S140" s="37">
        <v>0</v>
      </c>
      <c r="T140" s="24"/>
      <c r="U140" s="38">
        <v>57045</v>
      </c>
      <c r="V140" s="38">
        <v>0</v>
      </c>
      <c r="W140" s="38">
        <v>0</v>
      </c>
      <c r="X140" s="38">
        <v>2679</v>
      </c>
      <c r="Y140" s="38">
        <v>59724</v>
      </c>
    </row>
    <row r="141" spans="1:25" x14ac:dyDescent="0.25">
      <c r="A141" s="31">
        <v>428</v>
      </c>
      <c r="B141" s="32">
        <v>428035220</v>
      </c>
      <c r="C141" s="33" t="s">
        <v>111</v>
      </c>
      <c r="D141" s="31">
        <v>35</v>
      </c>
      <c r="E141" s="33" t="s">
        <v>22</v>
      </c>
      <c r="F141" s="31">
        <v>220</v>
      </c>
      <c r="G141" s="33" t="s">
        <v>42</v>
      </c>
      <c r="H141" s="34">
        <v>7</v>
      </c>
      <c r="I141" s="35">
        <v>12693</v>
      </c>
      <c r="J141" s="35">
        <v>5167</v>
      </c>
      <c r="K141" s="35">
        <v>0</v>
      </c>
      <c r="L141" s="35">
        <v>893</v>
      </c>
      <c r="M141" s="35">
        <v>18753</v>
      </c>
      <c r="N141" s="24"/>
      <c r="O141" s="34">
        <v>0</v>
      </c>
      <c r="P141" s="34">
        <v>0</v>
      </c>
      <c r="Q141" s="36">
        <v>0.09</v>
      </c>
      <c r="R141" s="36">
        <v>1.6324036467687236E-2</v>
      </c>
      <c r="S141" s="37">
        <v>0</v>
      </c>
      <c r="T141" s="24"/>
      <c r="U141" s="38">
        <v>125020</v>
      </c>
      <c r="V141" s="38">
        <v>0</v>
      </c>
      <c r="W141" s="38">
        <v>0</v>
      </c>
      <c r="X141" s="38">
        <v>6251</v>
      </c>
      <c r="Y141" s="38">
        <v>131271</v>
      </c>
    </row>
    <row r="142" spans="1:25" x14ac:dyDescent="0.25">
      <c r="A142" s="31">
        <v>428</v>
      </c>
      <c r="B142" s="32">
        <v>428035229</v>
      </c>
      <c r="C142" s="33" t="s">
        <v>111</v>
      </c>
      <c r="D142" s="31">
        <v>35</v>
      </c>
      <c r="E142" s="33" t="s">
        <v>22</v>
      </c>
      <c r="F142" s="31">
        <v>229</v>
      </c>
      <c r="G142" s="33" t="s">
        <v>113</v>
      </c>
      <c r="H142" s="34">
        <v>1</v>
      </c>
      <c r="I142" s="35">
        <v>13576</v>
      </c>
      <c r="J142" s="35">
        <v>2341</v>
      </c>
      <c r="K142" s="35">
        <v>0</v>
      </c>
      <c r="L142" s="35">
        <v>893</v>
      </c>
      <c r="M142" s="35">
        <v>16810</v>
      </c>
      <c r="N142" s="24"/>
      <c r="O142" s="34">
        <v>0</v>
      </c>
      <c r="P142" s="34">
        <v>0</v>
      </c>
      <c r="Q142" s="36">
        <v>0.09</v>
      </c>
      <c r="R142" s="36">
        <v>1.1817585417778463E-2</v>
      </c>
      <c r="S142" s="37">
        <v>0</v>
      </c>
      <c r="T142" s="24"/>
      <c r="U142" s="38">
        <v>15917</v>
      </c>
      <c r="V142" s="38">
        <v>0</v>
      </c>
      <c r="W142" s="38">
        <v>0</v>
      </c>
      <c r="X142" s="38">
        <v>893</v>
      </c>
      <c r="Y142" s="38">
        <v>16810</v>
      </c>
    </row>
    <row r="143" spans="1:25" x14ac:dyDescent="0.25">
      <c r="A143" s="31">
        <v>428</v>
      </c>
      <c r="B143" s="32">
        <v>428035243</v>
      </c>
      <c r="C143" s="33" t="s">
        <v>111</v>
      </c>
      <c r="D143" s="31">
        <v>35</v>
      </c>
      <c r="E143" s="33" t="s">
        <v>22</v>
      </c>
      <c r="F143" s="31">
        <v>243</v>
      </c>
      <c r="G143" s="33" t="s">
        <v>74</v>
      </c>
      <c r="H143" s="34">
        <v>5</v>
      </c>
      <c r="I143" s="35">
        <v>13104</v>
      </c>
      <c r="J143" s="35">
        <v>3093</v>
      </c>
      <c r="K143" s="35">
        <v>0</v>
      </c>
      <c r="L143" s="35">
        <v>893</v>
      </c>
      <c r="M143" s="35">
        <v>17090</v>
      </c>
      <c r="N143" s="24"/>
      <c r="O143" s="34">
        <v>0</v>
      </c>
      <c r="P143" s="34">
        <v>0</v>
      </c>
      <c r="Q143" s="36">
        <v>0.09</v>
      </c>
      <c r="R143" s="36">
        <v>5.5784760480062055E-3</v>
      </c>
      <c r="S143" s="37">
        <v>0</v>
      </c>
      <c r="T143" s="24"/>
      <c r="U143" s="38">
        <v>80985</v>
      </c>
      <c r="V143" s="38">
        <v>0</v>
      </c>
      <c r="W143" s="38">
        <v>0</v>
      </c>
      <c r="X143" s="38">
        <v>4465</v>
      </c>
      <c r="Y143" s="38">
        <v>85450</v>
      </c>
    </row>
    <row r="144" spans="1:25" x14ac:dyDescent="0.25">
      <c r="A144" s="31">
        <v>428</v>
      </c>
      <c r="B144" s="32">
        <v>428035244</v>
      </c>
      <c r="C144" s="33" t="s">
        <v>111</v>
      </c>
      <c r="D144" s="31">
        <v>35</v>
      </c>
      <c r="E144" s="33" t="s">
        <v>22</v>
      </c>
      <c r="F144" s="31">
        <v>244</v>
      </c>
      <c r="G144" s="33" t="s">
        <v>43</v>
      </c>
      <c r="H144" s="34">
        <v>14</v>
      </c>
      <c r="I144" s="35">
        <v>10810</v>
      </c>
      <c r="J144" s="35">
        <v>4380</v>
      </c>
      <c r="K144" s="35">
        <v>0</v>
      </c>
      <c r="L144" s="35">
        <v>893</v>
      </c>
      <c r="M144" s="35">
        <v>16083</v>
      </c>
      <c r="N144" s="24"/>
      <c r="O144" s="34">
        <v>0</v>
      </c>
      <c r="P144" s="34">
        <v>0</v>
      </c>
      <c r="Q144" s="36">
        <v>0.18</v>
      </c>
      <c r="R144" s="36">
        <v>0.10548220167912307</v>
      </c>
      <c r="S144" s="37">
        <v>0</v>
      </c>
      <c r="T144" s="24"/>
      <c r="U144" s="38">
        <v>212660</v>
      </c>
      <c r="V144" s="38">
        <v>0</v>
      </c>
      <c r="W144" s="38">
        <v>0</v>
      </c>
      <c r="X144" s="38">
        <v>12502</v>
      </c>
      <c r="Y144" s="38">
        <v>225162</v>
      </c>
    </row>
    <row r="145" spans="1:25" x14ac:dyDescent="0.25">
      <c r="A145" s="31">
        <v>428</v>
      </c>
      <c r="B145" s="32">
        <v>428035248</v>
      </c>
      <c r="C145" s="33" t="s">
        <v>111</v>
      </c>
      <c r="D145" s="31">
        <v>35</v>
      </c>
      <c r="E145" s="33" t="s">
        <v>22</v>
      </c>
      <c r="F145" s="31">
        <v>248</v>
      </c>
      <c r="G145" s="33" t="s">
        <v>30</v>
      </c>
      <c r="H145" s="34">
        <v>23</v>
      </c>
      <c r="I145" s="35">
        <v>12122</v>
      </c>
      <c r="J145" s="35">
        <v>1198</v>
      </c>
      <c r="K145" s="35">
        <v>0</v>
      </c>
      <c r="L145" s="35">
        <v>893</v>
      </c>
      <c r="M145" s="35">
        <v>14213</v>
      </c>
      <c r="N145" s="24"/>
      <c r="O145" s="34">
        <v>0</v>
      </c>
      <c r="P145" s="34">
        <v>0</v>
      </c>
      <c r="Q145" s="36">
        <v>0.09</v>
      </c>
      <c r="R145" s="36">
        <v>5.2152297853696877E-2</v>
      </c>
      <c r="S145" s="37">
        <v>0</v>
      </c>
      <c r="T145" s="24"/>
      <c r="U145" s="38">
        <v>306360</v>
      </c>
      <c r="V145" s="38">
        <v>0</v>
      </c>
      <c r="W145" s="38">
        <v>0</v>
      </c>
      <c r="X145" s="38">
        <v>20539</v>
      </c>
      <c r="Y145" s="38">
        <v>326899</v>
      </c>
    </row>
    <row r="146" spans="1:25" x14ac:dyDescent="0.25">
      <c r="A146" s="31">
        <v>428</v>
      </c>
      <c r="B146" s="32">
        <v>428035262</v>
      </c>
      <c r="C146" s="33" t="s">
        <v>111</v>
      </c>
      <c r="D146" s="31">
        <v>35</v>
      </c>
      <c r="E146" s="33" t="s">
        <v>22</v>
      </c>
      <c r="F146" s="31">
        <v>262</v>
      </c>
      <c r="G146" s="33" t="s">
        <v>31</v>
      </c>
      <c r="H146" s="34">
        <v>1</v>
      </c>
      <c r="I146" s="35">
        <v>10747.440513966481</v>
      </c>
      <c r="J146" s="35">
        <v>4955</v>
      </c>
      <c r="K146" s="35">
        <v>0</v>
      </c>
      <c r="L146" s="35">
        <v>893</v>
      </c>
      <c r="M146" s="35">
        <v>16595.440513966481</v>
      </c>
      <c r="N146" s="24"/>
      <c r="O146" s="34">
        <v>0</v>
      </c>
      <c r="P146" s="34">
        <v>0</v>
      </c>
      <c r="Q146" s="36">
        <v>0.09</v>
      </c>
      <c r="R146" s="36">
        <v>6.3546185044161485E-2</v>
      </c>
      <c r="S146" s="37">
        <v>0</v>
      </c>
      <c r="T146" s="24"/>
      <c r="U146" s="38">
        <v>15702</v>
      </c>
      <c r="V146" s="38">
        <v>0</v>
      </c>
      <c r="W146" s="38">
        <v>0</v>
      </c>
      <c r="X146" s="38">
        <v>893</v>
      </c>
      <c r="Y146" s="38">
        <v>16595</v>
      </c>
    </row>
    <row r="147" spans="1:25" x14ac:dyDescent="0.25">
      <c r="A147" s="31">
        <v>428</v>
      </c>
      <c r="B147" s="32">
        <v>428035285</v>
      </c>
      <c r="C147" s="33" t="s">
        <v>111</v>
      </c>
      <c r="D147" s="31">
        <v>35</v>
      </c>
      <c r="E147" s="33" t="s">
        <v>22</v>
      </c>
      <c r="F147" s="31">
        <v>285</v>
      </c>
      <c r="G147" s="33" t="s">
        <v>44</v>
      </c>
      <c r="H147" s="34">
        <v>1</v>
      </c>
      <c r="I147" s="35">
        <v>11088.295368529887</v>
      </c>
      <c r="J147" s="35">
        <v>3396</v>
      </c>
      <c r="K147" s="35">
        <v>0</v>
      </c>
      <c r="L147" s="35">
        <v>893</v>
      </c>
      <c r="M147" s="35">
        <v>15377.295368529887</v>
      </c>
      <c r="N147" s="24"/>
      <c r="O147" s="34">
        <v>0</v>
      </c>
      <c r="P147" s="34">
        <v>0</v>
      </c>
      <c r="Q147" s="36">
        <v>0.09</v>
      </c>
      <c r="R147" s="36">
        <v>4.1055014022640106E-2</v>
      </c>
      <c r="S147" s="37">
        <v>0</v>
      </c>
      <c r="T147" s="24"/>
      <c r="U147" s="38">
        <v>14484</v>
      </c>
      <c r="V147" s="38">
        <v>0</v>
      </c>
      <c r="W147" s="38">
        <v>0</v>
      </c>
      <c r="X147" s="38">
        <v>893</v>
      </c>
      <c r="Y147" s="38">
        <v>15377</v>
      </c>
    </row>
    <row r="148" spans="1:25" x14ac:dyDescent="0.25">
      <c r="A148" s="31">
        <v>428</v>
      </c>
      <c r="B148" s="32">
        <v>428035307</v>
      </c>
      <c r="C148" s="33" t="s">
        <v>111</v>
      </c>
      <c r="D148" s="31">
        <v>35</v>
      </c>
      <c r="E148" s="33" t="s">
        <v>22</v>
      </c>
      <c r="F148" s="31">
        <v>307</v>
      </c>
      <c r="G148" s="33" t="s">
        <v>76</v>
      </c>
      <c r="H148" s="34">
        <v>1</v>
      </c>
      <c r="I148" s="35">
        <v>10243.986503810289</v>
      </c>
      <c r="J148" s="35">
        <v>3924</v>
      </c>
      <c r="K148" s="35">
        <v>0</v>
      </c>
      <c r="L148" s="35">
        <v>893</v>
      </c>
      <c r="M148" s="35">
        <v>15060.986503810289</v>
      </c>
      <c r="N148" s="24"/>
      <c r="O148" s="34">
        <v>0</v>
      </c>
      <c r="P148" s="34">
        <v>0</v>
      </c>
      <c r="Q148" s="36">
        <v>0.09</v>
      </c>
      <c r="R148" s="36">
        <v>1.0371226414224945E-2</v>
      </c>
      <c r="S148" s="37">
        <v>0</v>
      </c>
      <c r="T148" s="24"/>
      <c r="U148" s="38">
        <v>14168</v>
      </c>
      <c r="V148" s="38">
        <v>0</v>
      </c>
      <c r="W148" s="38">
        <v>0</v>
      </c>
      <c r="X148" s="38">
        <v>893</v>
      </c>
      <c r="Y148" s="38">
        <v>15061</v>
      </c>
    </row>
    <row r="149" spans="1:25" x14ac:dyDescent="0.25">
      <c r="A149" s="31">
        <v>428</v>
      </c>
      <c r="B149" s="32">
        <v>428035346</v>
      </c>
      <c r="C149" s="33" t="s">
        <v>111</v>
      </c>
      <c r="D149" s="31">
        <v>35</v>
      </c>
      <c r="E149" s="33" t="s">
        <v>22</v>
      </c>
      <c r="F149" s="31">
        <v>346</v>
      </c>
      <c r="G149" s="33" t="s">
        <v>33</v>
      </c>
      <c r="H149" s="34">
        <v>10</v>
      </c>
      <c r="I149" s="35">
        <v>12665</v>
      </c>
      <c r="J149" s="35">
        <v>1409</v>
      </c>
      <c r="K149" s="35">
        <v>0</v>
      </c>
      <c r="L149" s="35">
        <v>893</v>
      </c>
      <c r="M149" s="35">
        <v>14967</v>
      </c>
      <c r="N149" s="24"/>
      <c r="O149" s="34">
        <v>0</v>
      </c>
      <c r="P149" s="34">
        <v>0</v>
      </c>
      <c r="Q149" s="36">
        <v>0.09</v>
      </c>
      <c r="R149" s="36">
        <v>1.2409092018372153E-2</v>
      </c>
      <c r="S149" s="37">
        <v>0</v>
      </c>
      <c r="T149" s="24"/>
      <c r="U149" s="38">
        <v>140740</v>
      </c>
      <c r="V149" s="38">
        <v>0</v>
      </c>
      <c r="W149" s="38">
        <v>0</v>
      </c>
      <c r="X149" s="38">
        <v>8930</v>
      </c>
      <c r="Y149" s="38">
        <v>149670</v>
      </c>
    </row>
    <row r="150" spans="1:25" x14ac:dyDescent="0.25">
      <c r="A150" s="31">
        <v>429</v>
      </c>
      <c r="B150" s="32">
        <v>429163030</v>
      </c>
      <c r="C150" s="33" t="s">
        <v>114</v>
      </c>
      <c r="D150" s="31">
        <v>163</v>
      </c>
      <c r="E150" s="33" t="s">
        <v>27</v>
      </c>
      <c r="F150" s="31">
        <v>30</v>
      </c>
      <c r="G150" s="33" t="s">
        <v>115</v>
      </c>
      <c r="H150" s="34">
        <v>7</v>
      </c>
      <c r="I150" s="35">
        <v>12977</v>
      </c>
      <c r="J150" s="35">
        <v>3178</v>
      </c>
      <c r="K150" s="35">
        <v>0</v>
      </c>
      <c r="L150" s="35">
        <v>893</v>
      </c>
      <c r="M150" s="35">
        <v>17048</v>
      </c>
      <c r="N150" s="24"/>
      <c r="O150" s="34">
        <v>0</v>
      </c>
      <c r="P150" s="34">
        <v>0</v>
      </c>
      <c r="Q150" s="36">
        <v>0.09</v>
      </c>
      <c r="R150" s="36">
        <v>2.7353884164086051E-3</v>
      </c>
      <c r="S150" s="37">
        <v>0</v>
      </c>
      <c r="T150" s="24"/>
      <c r="U150" s="38">
        <v>113085</v>
      </c>
      <c r="V150" s="38">
        <v>0</v>
      </c>
      <c r="W150" s="38">
        <v>0</v>
      </c>
      <c r="X150" s="38">
        <v>6251</v>
      </c>
      <c r="Y150" s="38">
        <v>119336</v>
      </c>
    </row>
    <row r="151" spans="1:25" x14ac:dyDescent="0.25">
      <c r="A151" s="31">
        <v>429</v>
      </c>
      <c r="B151" s="32">
        <v>429163035</v>
      </c>
      <c r="C151" s="33" t="s">
        <v>114</v>
      </c>
      <c r="D151" s="31">
        <v>163</v>
      </c>
      <c r="E151" s="33" t="s">
        <v>27</v>
      </c>
      <c r="F151" s="31">
        <v>35</v>
      </c>
      <c r="G151" s="33" t="s">
        <v>22</v>
      </c>
      <c r="H151" s="34">
        <v>1</v>
      </c>
      <c r="I151" s="35">
        <v>14107</v>
      </c>
      <c r="J151" s="35">
        <v>4959</v>
      </c>
      <c r="K151" s="35">
        <v>0</v>
      </c>
      <c r="L151" s="35">
        <v>893</v>
      </c>
      <c r="M151" s="35">
        <v>19959</v>
      </c>
      <c r="N151" s="24"/>
      <c r="O151" s="34">
        <v>0</v>
      </c>
      <c r="P151" s="34">
        <v>0</v>
      </c>
      <c r="Q151" s="36">
        <v>0.18</v>
      </c>
      <c r="R151" s="36">
        <v>0.1589661347017316</v>
      </c>
      <c r="S151" s="37">
        <v>0</v>
      </c>
      <c r="T151" s="24"/>
      <c r="U151" s="38">
        <v>19066</v>
      </c>
      <c r="V151" s="38">
        <v>0</v>
      </c>
      <c r="W151" s="38">
        <v>0</v>
      </c>
      <c r="X151" s="38">
        <v>893</v>
      </c>
      <c r="Y151" s="38">
        <v>19959</v>
      </c>
    </row>
    <row r="152" spans="1:25" x14ac:dyDescent="0.25">
      <c r="A152" s="31">
        <v>429</v>
      </c>
      <c r="B152" s="32">
        <v>429163057</v>
      </c>
      <c r="C152" s="33" t="s">
        <v>114</v>
      </c>
      <c r="D152" s="31">
        <v>163</v>
      </c>
      <c r="E152" s="33" t="s">
        <v>27</v>
      </c>
      <c r="F152" s="31">
        <v>57</v>
      </c>
      <c r="G152" s="33" t="s">
        <v>23</v>
      </c>
      <c r="H152" s="34">
        <v>1</v>
      </c>
      <c r="I152" s="35">
        <v>14744</v>
      </c>
      <c r="J152" s="35">
        <v>750</v>
      </c>
      <c r="K152" s="35">
        <v>0</v>
      </c>
      <c r="L152" s="35">
        <v>893</v>
      </c>
      <c r="M152" s="35">
        <v>16387</v>
      </c>
      <c r="N152" s="24"/>
      <c r="O152" s="34">
        <v>0</v>
      </c>
      <c r="P152" s="34">
        <v>0</v>
      </c>
      <c r="Q152" s="36">
        <v>0.18</v>
      </c>
      <c r="R152" s="36">
        <v>0.14357074949612178</v>
      </c>
      <c r="S152" s="37">
        <v>0</v>
      </c>
      <c r="T152" s="24"/>
      <c r="U152" s="38">
        <v>15494</v>
      </c>
      <c r="V152" s="38">
        <v>0</v>
      </c>
      <c r="W152" s="38">
        <v>0</v>
      </c>
      <c r="X152" s="38">
        <v>893</v>
      </c>
      <c r="Y152" s="38">
        <v>16387</v>
      </c>
    </row>
    <row r="153" spans="1:25" x14ac:dyDescent="0.25">
      <c r="A153" s="31">
        <v>429</v>
      </c>
      <c r="B153" s="32">
        <v>429163163</v>
      </c>
      <c r="C153" s="33" t="s">
        <v>114</v>
      </c>
      <c r="D153" s="31">
        <v>163</v>
      </c>
      <c r="E153" s="33" t="s">
        <v>27</v>
      </c>
      <c r="F153" s="31">
        <v>163</v>
      </c>
      <c r="G153" s="33" t="s">
        <v>27</v>
      </c>
      <c r="H153" s="34">
        <v>1400</v>
      </c>
      <c r="I153" s="35">
        <v>12148</v>
      </c>
      <c r="J153" s="35">
        <v>513</v>
      </c>
      <c r="K153" s="35">
        <v>717.91928571428571</v>
      </c>
      <c r="L153" s="35">
        <v>893</v>
      </c>
      <c r="M153" s="35">
        <v>14271.919285714286</v>
      </c>
      <c r="N153" s="24"/>
      <c r="O153" s="34">
        <v>0</v>
      </c>
      <c r="P153" s="34">
        <v>0</v>
      </c>
      <c r="Q153" s="36">
        <v>0.18</v>
      </c>
      <c r="R153" s="36">
        <v>9.7611877434862299E-2</v>
      </c>
      <c r="S153" s="37">
        <v>0</v>
      </c>
      <c r="T153" s="24"/>
      <c r="U153" s="38">
        <v>17725400</v>
      </c>
      <c r="V153" s="38">
        <v>1005087</v>
      </c>
      <c r="W153" s="38">
        <v>0</v>
      </c>
      <c r="X153" s="38">
        <v>1250200</v>
      </c>
      <c r="Y153" s="38">
        <v>19980687</v>
      </c>
    </row>
    <row r="154" spans="1:25" x14ac:dyDescent="0.25">
      <c r="A154" s="31">
        <v>429</v>
      </c>
      <c r="B154" s="32">
        <v>429163164</v>
      </c>
      <c r="C154" s="33" t="s">
        <v>114</v>
      </c>
      <c r="D154" s="31">
        <v>163</v>
      </c>
      <c r="E154" s="33" t="s">
        <v>27</v>
      </c>
      <c r="F154" s="31">
        <v>164</v>
      </c>
      <c r="G154" s="33" t="s">
        <v>116</v>
      </c>
      <c r="H154" s="34">
        <v>1</v>
      </c>
      <c r="I154" s="35">
        <v>12117</v>
      </c>
      <c r="J154" s="35">
        <v>5771</v>
      </c>
      <c r="K154" s="35">
        <v>0</v>
      </c>
      <c r="L154" s="35">
        <v>893</v>
      </c>
      <c r="M154" s="35">
        <v>18781</v>
      </c>
      <c r="N154" s="24"/>
      <c r="O154" s="34">
        <v>0</v>
      </c>
      <c r="P154" s="34">
        <v>0</v>
      </c>
      <c r="Q154" s="36">
        <v>0.09</v>
      </c>
      <c r="R154" s="36">
        <v>1.011880090591475E-3</v>
      </c>
      <c r="S154" s="37">
        <v>0</v>
      </c>
      <c r="T154" s="24"/>
      <c r="U154" s="38">
        <v>17888</v>
      </c>
      <c r="V154" s="38">
        <v>0</v>
      </c>
      <c r="W154" s="38">
        <v>0</v>
      </c>
      <c r="X154" s="38">
        <v>893</v>
      </c>
      <c r="Y154" s="38">
        <v>18781</v>
      </c>
    </row>
    <row r="155" spans="1:25" x14ac:dyDescent="0.25">
      <c r="A155" s="31">
        <v>429</v>
      </c>
      <c r="B155" s="32">
        <v>429163168</v>
      </c>
      <c r="C155" s="33" t="s">
        <v>114</v>
      </c>
      <c r="D155" s="31">
        <v>163</v>
      </c>
      <c r="E155" s="33" t="s">
        <v>27</v>
      </c>
      <c r="F155" s="31">
        <v>168</v>
      </c>
      <c r="G155" s="33" t="s">
        <v>117</v>
      </c>
      <c r="H155" s="34">
        <v>2</v>
      </c>
      <c r="I155" s="35">
        <v>9269</v>
      </c>
      <c r="J155" s="35">
        <v>4787</v>
      </c>
      <c r="K155" s="35">
        <v>0</v>
      </c>
      <c r="L155" s="35">
        <v>893</v>
      </c>
      <c r="M155" s="35">
        <v>14949</v>
      </c>
      <c r="N155" s="24"/>
      <c r="O155" s="34">
        <v>0</v>
      </c>
      <c r="P155" s="34">
        <v>0</v>
      </c>
      <c r="Q155" s="36">
        <v>0.09</v>
      </c>
      <c r="R155" s="36">
        <v>4.9744929740139388E-2</v>
      </c>
      <c r="S155" s="37">
        <v>0</v>
      </c>
      <c r="T155" s="24"/>
      <c r="U155" s="38">
        <v>28112</v>
      </c>
      <c r="V155" s="38">
        <v>0</v>
      </c>
      <c r="W155" s="38">
        <v>0</v>
      </c>
      <c r="X155" s="38">
        <v>1786</v>
      </c>
      <c r="Y155" s="38">
        <v>29898</v>
      </c>
    </row>
    <row r="156" spans="1:25" x14ac:dyDescent="0.25">
      <c r="A156" s="31">
        <v>429</v>
      </c>
      <c r="B156" s="32">
        <v>429163229</v>
      </c>
      <c r="C156" s="33" t="s">
        <v>114</v>
      </c>
      <c r="D156" s="31">
        <v>163</v>
      </c>
      <c r="E156" s="33" t="s">
        <v>27</v>
      </c>
      <c r="F156" s="31">
        <v>229</v>
      </c>
      <c r="G156" s="33" t="s">
        <v>113</v>
      </c>
      <c r="H156" s="34">
        <v>13</v>
      </c>
      <c r="I156" s="35">
        <v>12725</v>
      </c>
      <c r="J156" s="35">
        <v>2194</v>
      </c>
      <c r="K156" s="35">
        <v>0</v>
      </c>
      <c r="L156" s="35">
        <v>893</v>
      </c>
      <c r="M156" s="35">
        <v>15812</v>
      </c>
      <c r="N156" s="24"/>
      <c r="O156" s="34">
        <v>0</v>
      </c>
      <c r="P156" s="34">
        <v>0</v>
      </c>
      <c r="Q156" s="36">
        <v>0.09</v>
      </c>
      <c r="R156" s="36">
        <v>1.1817585417778463E-2</v>
      </c>
      <c r="S156" s="37">
        <v>0</v>
      </c>
      <c r="T156" s="24"/>
      <c r="U156" s="38">
        <v>193947</v>
      </c>
      <c r="V156" s="38">
        <v>0</v>
      </c>
      <c r="W156" s="38">
        <v>0</v>
      </c>
      <c r="X156" s="38">
        <v>11609</v>
      </c>
      <c r="Y156" s="38">
        <v>205556</v>
      </c>
    </row>
    <row r="157" spans="1:25" x14ac:dyDescent="0.25">
      <c r="A157" s="31">
        <v>429</v>
      </c>
      <c r="B157" s="32">
        <v>429163248</v>
      </c>
      <c r="C157" s="33" t="s">
        <v>114</v>
      </c>
      <c r="D157" s="31">
        <v>163</v>
      </c>
      <c r="E157" s="33" t="s">
        <v>27</v>
      </c>
      <c r="F157" s="31">
        <v>248</v>
      </c>
      <c r="G157" s="33" t="s">
        <v>30</v>
      </c>
      <c r="H157" s="34">
        <v>5</v>
      </c>
      <c r="I157" s="35">
        <v>11418</v>
      </c>
      <c r="J157" s="35">
        <v>1129</v>
      </c>
      <c r="K157" s="35">
        <v>0</v>
      </c>
      <c r="L157" s="35">
        <v>893</v>
      </c>
      <c r="M157" s="35">
        <v>13440</v>
      </c>
      <c r="N157" s="24"/>
      <c r="O157" s="34">
        <v>0</v>
      </c>
      <c r="P157" s="34">
        <v>0</v>
      </c>
      <c r="Q157" s="36">
        <v>0.09</v>
      </c>
      <c r="R157" s="36">
        <v>5.2152297853696877E-2</v>
      </c>
      <c r="S157" s="37">
        <v>0</v>
      </c>
      <c r="T157" s="24"/>
      <c r="U157" s="38">
        <v>62735</v>
      </c>
      <c r="V157" s="38">
        <v>0</v>
      </c>
      <c r="W157" s="38">
        <v>0</v>
      </c>
      <c r="X157" s="38">
        <v>4465</v>
      </c>
      <c r="Y157" s="38">
        <v>67200</v>
      </c>
    </row>
    <row r="158" spans="1:25" x14ac:dyDescent="0.25">
      <c r="A158" s="31">
        <v>429</v>
      </c>
      <c r="B158" s="32">
        <v>429163258</v>
      </c>
      <c r="C158" s="33" t="s">
        <v>114</v>
      </c>
      <c r="D158" s="31">
        <v>163</v>
      </c>
      <c r="E158" s="33" t="s">
        <v>27</v>
      </c>
      <c r="F158" s="31">
        <v>258</v>
      </c>
      <c r="G158" s="33" t="s">
        <v>97</v>
      </c>
      <c r="H158" s="34">
        <v>18</v>
      </c>
      <c r="I158" s="35">
        <v>13479</v>
      </c>
      <c r="J158" s="35">
        <v>4303</v>
      </c>
      <c r="K158" s="35">
        <v>0</v>
      </c>
      <c r="L158" s="35">
        <v>893</v>
      </c>
      <c r="M158" s="35">
        <v>18675</v>
      </c>
      <c r="N158" s="24"/>
      <c r="O158" s="34">
        <v>0</v>
      </c>
      <c r="P158" s="34">
        <v>0</v>
      </c>
      <c r="Q158" s="36">
        <v>0.18</v>
      </c>
      <c r="R158" s="36">
        <v>9.5315499519647115E-2</v>
      </c>
      <c r="S158" s="37">
        <v>0</v>
      </c>
      <c r="T158" s="24"/>
      <c r="U158" s="38">
        <v>320076</v>
      </c>
      <c r="V158" s="38">
        <v>0</v>
      </c>
      <c r="W158" s="38">
        <v>0</v>
      </c>
      <c r="X158" s="38">
        <v>16074</v>
      </c>
      <c r="Y158" s="38">
        <v>336150</v>
      </c>
    </row>
    <row r="159" spans="1:25" x14ac:dyDescent="0.25">
      <c r="A159" s="31">
        <v>429</v>
      </c>
      <c r="B159" s="32">
        <v>429163262</v>
      </c>
      <c r="C159" s="33" t="s">
        <v>114</v>
      </c>
      <c r="D159" s="31">
        <v>163</v>
      </c>
      <c r="E159" s="33" t="s">
        <v>27</v>
      </c>
      <c r="F159" s="31">
        <v>262</v>
      </c>
      <c r="G159" s="33" t="s">
        <v>31</v>
      </c>
      <c r="H159" s="34">
        <v>7</v>
      </c>
      <c r="I159" s="35">
        <v>11137</v>
      </c>
      <c r="J159" s="35">
        <v>5135</v>
      </c>
      <c r="K159" s="35">
        <v>0</v>
      </c>
      <c r="L159" s="35">
        <v>893</v>
      </c>
      <c r="M159" s="35">
        <v>17165</v>
      </c>
      <c r="N159" s="24"/>
      <c r="O159" s="34">
        <v>0</v>
      </c>
      <c r="P159" s="34">
        <v>0</v>
      </c>
      <c r="Q159" s="36">
        <v>0.09</v>
      </c>
      <c r="R159" s="36">
        <v>6.3546185044161485E-2</v>
      </c>
      <c r="S159" s="37">
        <v>0</v>
      </c>
      <c r="T159" s="24"/>
      <c r="U159" s="38">
        <v>113904</v>
      </c>
      <c r="V159" s="38">
        <v>0</v>
      </c>
      <c r="W159" s="38">
        <v>0</v>
      </c>
      <c r="X159" s="38">
        <v>6251</v>
      </c>
      <c r="Y159" s="38">
        <v>120155</v>
      </c>
    </row>
    <row r="160" spans="1:25" x14ac:dyDescent="0.25">
      <c r="A160" s="31">
        <v>429</v>
      </c>
      <c r="B160" s="32">
        <v>429163291</v>
      </c>
      <c r="C160" s="33" t="s">
        <v>114</v>
      </c>
      <c r="D160" s="31">
        <v>163</v>
      </c>
      <c r="E160" s="33" t="s">
        <v>27</v>
      </c>
      <c r="F160" s="31">
        <v>291</v>
      </c>
      <c r="G160" s="33" t="s">
        <v>118</v>
      </c>
      <c r="H160" s="34">
        <v>8</v>
      </c>
      <c r="I160" s="35">
        <v>10148</v>
      </c>
      <c r="J160" s="35">
        <v>6197</v>
      </c>
      <c r="K160" s="35">
        <v>0</v>
      </c>
      <c r="L160" s="35">
        <v>893</v>
      </c>
      <c r="M160" s="35">
        <v>17238</v>
      </c>
      <c r="N160" s="24"/>
      <c r="O160" s="34">
        <v>0</v>
      </c>
      <c r="P160" s="34">
        <v>0</v>
      </c>
      <c r="Q160" s="36">
        <v>0.09</v>
      </c>
      <c r="R160" s="36">
        <v>1.1011605852764511E-2</v>
      </c>
      <c r="S160" s="37">
        <v>0</v>
      </c>
      <c r="T160" s="24"/>
      <c r="U160" s="38">
        <v>130760</v>
      </c>
      <c r="V160" s="38">
        <v>0</v>
      </c>
      <c r="W160" s="38">
        <v>0</v>
      </c>
      <c r="X160" s="38">
        <v>7144</v>
      </c>
      <c r="Y160" s="38">
        <v>137904</v>
      </c>
    </row>
    <row r="161" spans="1:25" x14ac:dyDescent="0.25">
      <c r="A161" s="31">
        <v>430</v>
      </c>
      <c r="B161" s="32">
        <v>430170009</v>
      </c>
      <c r="C161" s="33" t="s">
        <v>119</v>
      </c>
      <c r="D161" s="31">
        <v>170</v>
      </c>
      <c r="E161" s="33" t="s">
        <v>87</v>
      </c>
      <c r="F161" s="31">
        <v>9</v>
      </c>
      <c r="G161" s="33" t="s">
        <v>108</v>
      </c>
      <c r="H161" s="34">
        <v>1</v>
      </c>
      <c r="I161" s="35">
        <v>10588</v>
      </c>
      <c r="J161" s="35">
        <v>5997</v>
      </c>
      <c r="K161" s="35">
        <v>0</v>
      </c>
      <c r="L161" s="35">
        <v>893</v>
      </c>
      <c r="M161" s="35">
        <v>17478</v>
      </c>
      <c r="N161" s="24"/>
      <c r="O161" s="34">
        <v>0</v>
      </c>
      <c r="P161" s="34">
        <v>0</v>
      </c>
      <c r="Q161" s="36">
        <v>0.09</v>
      </c>
      <c r="R161" s="36">
        <v>2.5313445452919297E-3</v>
      </c>
      <c r="S161" s="37">
        <v>0</v>
      </c>
      <c r="T161" s="24"/>
      <c r="U161" s="38">
        <v>16585</v>
      </c>
      <c r="V161" s="38">
        <v>0</v>
      </c>
      <c r="W161" s="38">
        <v>0</v>
      </c>
      <c r="X161" s="38">
        <v>893</v>
      </c>
      <c r="Y161" s="38">
        <v>17478</v>
      </c>
    </row>
    <row r="162" spans="1:25" x14ac:dyDescent="0.25">
      <c r="A162" s="31">
        <v>430</v>
      </c>
      <c r="B162" s="32">
        <v>430170014</v>
      </c>
      <c r="C162" s="33" t="s">
        <v>119</v>
      </c>
      <c r="D162" s="31">
        <v>170</v>
      </c>
      <c r="E162" s="33" t="s">
        <v>87</v>
      </c>
      <c r="F162" s="31">
        <v>14</v>
      </c>
      <c r="G162" s="33" t="s">
        <v>83</v>
      </c>
      <c r="H162" s="34">
        <v>12</v>
      </c>
      <c r="I162" s="35">
        <v>11021</v>
      </c>
      <c r="J162" s="35">
        <v>3674</v>
      </c>
      <c r="K162" s="35">
        <v>0</v>
      </c>
      <c r="L162" s="35">
        <v>893</v>
      </c>
      <c r="M162" s="35">
        <v>15588</v>
      </c>
      <c r="N162" s="24"/>
      <c r="O162" s="34">
        <v>0</v>
      </c>
      <c r="P162" s="34">
        <v>0</v>
      </c>
      <c r="Q162" s="36">
        <v>0.09</v>
      </c>
      <c r="R162" s="36">
        <v>8.9225398282109097E-3</v>
      </c>
      <c r="S162" s="37">
        <v>0</v>
      </c>
      <c r="T162" s="24"/>
      <c r="U162" s="38">
        <v>176340</v>
      </c>
      <c r="V162" s="38">
        <v>0</v>
      </c>
      <c r="W162" s="38">
        <v>0</v>
      </c>
      <c r="X162" s="38">
        <v>10716</v>
      </c>
      <c r="Y162" s="38">
        <v>187056</v>
      </c>
    </row>
    <row r="163" spans="1:25" x14ac:dyDescent="0.25">
      <c r="A163" s="31">
        <v>430</v>
      </c>
      <c r="B163" s="32">
        <v>430170025</v>
      </c>
      <c r="C163" s="33" t="s">
        <v>119</v>
      </c>
      <c r="D163" s="31">
        <v>170</v>
      </c>
      <c r="E163" s="33" t="s">
        <v>87</v>
      </c>
      <c r="F163" s="31">
        <v>25</v>
      </c>
      <c r="G163" s="33" t="s">
        <v>120</v>
      </c>
      <c r="H163" s="34">
        <v>2</v>
      </c>
      <c r="I163" s="35">
        <v>12413</v>
      </c>
      <c r="J163" s="35">
        <v>4298</v>
      </c>
      <c r="K163" s="35">
        <v>0</v>
      </c>
      <c r="L163" s="35">
        <v>893</v>
      </c>
      <c r="M163" s="35">
        <v>17604</v>
      </c>
      <c r="N163" s="24"/>
      <c r="O163" s="34">
        <v>0</v>
      </c>
      <c r="P163" s="34">
        <v>0</v>
      </c>
      <c r="Q163" s="36">
        <v>0.09</v>
      </c>
      <c r="R163" s="36">
        <v>2.0271966989432996E-2</v>
      </c>
      <c r="S163" s="37">
        <v>0</v>
      </c>
      <c r="T163" s="24"/>
      <c r="U163" s="38">
        <v>33422</v>
      </c>
      <c r="V163" s="38">
        <v>0</v>
      </c>
      <c r="W163" s="38">
        <v>0</v>
      </c>
      <c r="X163" s="38">
        <v>1786</v>
      </c>
      <c r="Y163" s="38">
        <v>35208</v>
      </c>
    </row>
    <row r="164" spans="1:25" x14ac:dyDescent="0.25">
      <c r="A164" s="31">
        <v>430</v>
      </c>
      <c r="B164" s="32">
        <v>430170028</v>
      </c>
      <c r="C164" s="33" t="s">
        <v>119</v>
      </c>
      <c r="D164" s="31">
        <v>170</v>
      </c>
      <c r="E164" s="33" t="s">
        <v>87</v>
      </c>
      <c r="F164" s="31">
        <v>28</v>
      </c>
      <c r="G164" s="33" t="s">
        <v>364</v>
      </c>
      <c r="H164" s="34">
        <v>1</v>
      </c>
      <c r="I164" s="35">
        <v>10312.274608805032</v>
      </c>
      <c r="J164" s="35">
        <v>11189</v>
      </c>
      <c r="K164" s="35">
        <v>0</v>
      </c>
      <c r="L164" s="35">
        <v>893</v>
      </c>
      <c r="M164" s="35">
        <v>22394.274608805033</v>
      </c>
      <c r="N164" s="24"/>
      <c r="O164" s="34">
        <v>0</v>
      </c>
      <c r="P164" s="34">
        <v>0</v>
      </c>
      <c r="Q164" s="36">
        <v>0.09</v>
      </c>
      <c r="R164" s="36">
        <v>6.1883318242181044E-3</v>
      </c>
      <c r="S164" s="37">
        <v>0</v>
      </c>
      <c r="T164" s="24"/>
      <c r="U164" s="38">
        <v>21501</v>
      </c>
      <c r="V164" s="38">
        <v>0</v>
      </c>
      <c r="W164" s="38">
        <v>0</v>
      </c>
      <c r="X164" s="38">
        <v>893</v>
      </c>
      <c r="Y164" s="38">
        <v>22394</v>
      </c>
    </row>
    <row r="165" spans="1:25" x14ac:dyDescent="0.25">
      <c r="A165" s="31">
        <v>430</v>
      </c>
      <c r="B165" s="32">
        <v>430170064</v>
      </c>
      <c r="C165" s="33" t="s">
        <v>119</v>
      </c>
      <c r="D165" s="31">
        <v>170</v>
      </c>
      <c r="E165" s="33" t="s">
        <v>87</v>
      </c>
      <c r="F165" s="31">
        <v>64</v>
      </c>
      <c r="G165" s="33" t="s">
        <v>121</v>
      </c>
      <c r="H165" s="34">
        <v>69</v>
      </c>
      <c r="I165" s="35">
        <v>10030</v>
      </c>
      <c r="J165" s="35">
        <v>1600</v>
      </c>
      <c r="K165" s="35">
        <v>0</v>
      </c>
      <c r="L165" s="35">
        <v>893</v>
      </c>
      <c r="M165" s="35">
        <v>12523</v>
      </c>
      <c r="N165" s="24"/>
      <c r="O165" s="34">
        <v>0</v>
      </c>
      <c r="P165" s="34">
        <v>0</v>
      </c>
      <c r="Q165" s="36">
        <v>0.18</v>
      </c>
      <c r="R165" s="36">
        <v>3.2606912147443351E-2</v>
      </c>
      <c r="S165" s="37">
        <v>0</v>
      </c>
      <c r="T165" s="24"/>
      <c r="U165" s="38">
        <v>802470</v>
      </c>
      <c r="V165" s="38">
        <v>0</v>
      </c>
      <c r="W165" s="38">
        <v>0</v>
      </c>
      <c r="X165" s="38">
        <v>61617</v>
      </c>
      <c r="Y165" s="38">
        <v>864087</v>
      </c>
    </row>
    <row r="166" spans="1:25" x14ac:dyDescent="0.25">
      <c r="A166" s="31">
        <v>430</v>
      </c>
      <c r="B166" s="32">
        <v>430170100</v>
      </c>
      <c r="C166" s="33" t="s">
        <v>119</v>
      </c>
      <c r="D166" s="31">
        <v>170</v>
      </c>
      <c r="E166" s="33" t="s">
        <v>87</v>
      </c>
      <c r="F166" s="31">
        <v>100</v>
      </c>
      <c r="G166" s="33" t="s">
        <v>79</v>
      </c>
      <c r="H166" s="34">
        <v>13</v>
      </c>
      <c r="I166" s="35">
        <v>10137</v>
      </c>
      <c r="J166" s="35">
        <v>5210</v>
      </c>
      <c r="K166" s="35">
        <v>0</v>
      </c>
      <c r="L166" s="35">
        <v>893</v>
      </c>
      <c r="M166" s="35">
        <v>16240</v>
      </c>
      <c r="N166" s="24"/>
      <c r="O166" s="34">
        <v>0</v>
      </c>
      <c r="P166" s="34">
        <v>0</v>
      </c>
      <c r="Q166" s="36">
        <v>0.09</v>
      </c>
      <c r="R166" s="36">
        <v>3.2785653220977512E-2</v>
      </c>
      <c r="S166" s="37">
        <v>0</v>
      </c>
      <c r="T166" s="24"/>
      <c r="U166" s="38">
        <v>199511</v>
      </c>
      <c r="V166" s="38">
        <v>0</v>
      </c>
      <c r="W166" s="38">
        <v>0</v>
      </c>
      <c r="X166" s="38">
        <v>11609</v>
      </c>
      <c r="Y166" s="38">
        <v>211120</v>
      </c>
    </row>
    <row r="167" spans="1:25" x14ac:dyDescent="0.25">
      <c r="A167" s="31">
        <v>430</v>
      </c>
      <c r="B167" s="32">
        <v>430170110</v>
      </c>
      <c r="C167" s="33" t="s">
        <v>119</v>
      </c>
      <c r="D167" s="31">
        <v>170</v>
      </c>
      <c r="E167" s="33" t="s">
        <v>87</v>
      </c>
      <c r="F167" s="31">
        <v>110</v>
      </c>
      <c r="G167" s="33" t="s">
        <v>122</v>
      </c>
      <c r="H167" s="34">
        <v>22</v>
      </c>
      <c r="I167" s="35">
        <v>10447</v>
      </c>
      <c r="J167" s="35">
        <v>1939</v>
      </c>
      <c r="K167" s="35">
        <v>0</v>
      </c>
      <c r="L167" s="35">
        <v>893</v>
      </c>
      <c r="M167" s="35">
        <v>13279</v>
      </c>
      <c r="N167" s="24"/>
      <c r="O167" s="34">
        <v>0</v>
      </c>
      <c r="P167" s="34">
        <v>0</v>
      </c>
      <c r="Q167" s="36">
        <v>0.09</v>
      </c>
      <c r="R167" s="36">
        <v>8.5800674218337279E-3</v>
      </c>
      <c r="S167" s="37">
        <v>0</v>
      </c>
      <c r="T167" s="24"/>
      <c r="U167" s="38">
        <v>272492</v>
      </c>
      <c r="V167" s="38">
        <v>0</v>
      </c>
      <c r="W167" s="38">
        <v>0</v>
      </c>
      <c r="X167" s="38">
        <v>19646</v>
      </c>
      <c r="Y167" s="38">
        <v>292138</v>
      </c>
    </row>
    <row r="168" spans="1:25" x14ac:dyDescent="0.25">
      <c r="A168" s="31">
        <v>430</v>
      </c>
      <c r="B168" s="32">
        <v>430170136</v>
      </c>
      <c r="C168" s="33" t="s">
        <v>119</v>
      </c>
      <c r="D168" s="31">
        <v>170</v>
      </c>
      <c r="E168" s="33" t="s">
        <v>87</v>
      </c>
      <c r="F168" s="31">
        <v>136</v>
      </c>
      <c r="G168" s="33" t="s">
        <v>85</v>
      </c>
      <c r="H168" s="34">
        <v>1</v>
      </c>
      <c r="I168" s="35">
        <v>10588</v>
      </c>
      <c r="J168" s="35">
        <v>3474</v>
      </c>
      <c r="K168" s="35">
        <v>0</v>
      </c>
      <c r="L168" s="35">
        <v>893</v>
      </c>
      <c r="M168" s="35">
        <v>14955</v>
      </c>
      <c r="N168" s="24"/>
      <c r="O168" s="34">
        <v>0</v>
      </c>
      <c r="P168" s="34">
        <v>0</v>
      </c>
      <c r="Q168" s="36">
        <v>0.09</v>
      </c>
      <c r="R168" s="36">
        <v>4.555728502263357E-3</v>
      </c>
      <c r="S168" s="37">
        <v>0</v>
      </c>
      <c r="T168" s="24"/>
      <c r="U168" s="38">
        <v>14062</v>
      </c>
      <c r="V168" s="38">
        <v>0</v>
      </c>
      <c r="W168" s="38">
        <v>0</v>
      </c>
      <c r="X168" s="38">
        <v>893</v>
      </c>
      <c r="Y168" s="38">
        <v>14955</v>
      </c>
    </row>
    <row r="169" spans="1:25" x14ac:dyDescent="0.25">
      <c r="A169" s="31">
        <v>430</v>
      </c>
      <c r="B169" s="32">
        <v>430170139</v>
      </c>
      <c r="C169" s="33" t="s">
        <v>119</v>
      </c>
      <c r="D169" s="31">
        <v>170</v>
      </c>
      <c r="E169" s="33" t="s">
        <v>87</v>
      </c>
      <c r="F169" s="31">
        <v>139</v>
      </c>
      <c r="G169" s="33" t="s">
        <v>86</v>
      </c>
      <c r="H169" s="34">
        <v>6</v>
      </c>
      <c r="I169" s="35">
        <v>11580</v>
      </c>
      <c r="J169" s="35">
        <v>4619</v>
      </c>
      <c r="K169" s="35">
        <v>0</v>
      </c>
      <c r="L169" s="35">
        <v>893</v>
      </c>
      <c r="M169" s="35">
        <v>17092</v>
      </c>
      <c r="N169" s="24"/>
      <c r="O169" s="34">
        <v>0</v>
      </c>
      <c r="P169" s="34">
        <v>0</v>
      </c>
      <c r="Q169" s="36">
        <v>0.09</v>
      </c>
      <c r="R169" s="36">
        <v>2.6878312757092422E-3</v>
      </c>
      <c r="S169" s="37">
        <v>0</v>
      </c>
      <c r="T169" s="24"/>
      <c r="U169" s="38">
        <v>97194</v>
      </c>
      <c r="V169" s="38">
        <v>0</v>
      </c>
      <c r="W169" s="38">
        <v>0</v>
      </c>
      <c r="X169" s="38">
        <v>5358</v>
      </c>
      <c r="Y169" s="38">
        <v>102552</v>
      </c>
    </row>
    <row r="170" spans="1:25" x14ac:dyDescent="0.25">
      <c r="A170" s="31">
        <v>430</v>
      </c>
      <c r="B170" s="32">
        <v>430170141</v>
      </c>
      <c r="C170" s="33" t="s">
        <v>119</v>
      </c>
      <c r="D170" s="31">
        <v>170</v>
      </c>
      <c r="E170" s="33" t="s">
        <v>87</v>
      </c>
      <c r="F170" s="31">
        <v>141</v>
      </c>
      <c r="G170" s="33" t="s">
        <v>123</v>
      </c>
      <c r="H170" s="34">
        <v>141</v>
      </c>
      <c r="I170" s="35">
        <v>10001</v>
      </c>
      <c r="J170" s="35">
        <v>4685</v>
      </c>
      <c r="K170" s="35">
        <v>0</v>
      </c>
      <c r="L170" s="35">
        <v>893</v>
      </c>
      <c r="M170" s="35">
        <v>15579</v>
      </c>
      <c r="N170" s="24"/>
      <c r="O170" s="34">
        <v>0</v>
      </c>
      <c r="P170" s="34">
        <v>0</v>
      </c>
      <c r="Q170" s="36">
        <v>0.09</v>
      </c>
      <c r="R170" s="36">
        <v>4.8109211077651252E-2</v>
      </c>
      <c r="S170" s="37">
        <v>0</v>
      </c>
      <c r="T170" s="24"/>
      <c r="U170" s="38">
        <v>2070726</v>
      </c>
      <c r="V170" s="38">
        <v>0</v>
      </c>
      <c r="W170" s="38">
        <v>0</v>
      </c>
      <c r="X170" s="38">
        <v>125913</v>
      </c>
      <c r="Y170" s="38">
        <v>2196639</v>
      </c>
    </row>
    <row r="171" spans="1:25" x14ac:dyDescent="0.25">
      <c r="A171" s="31">
        <v>430</v>
      </c>
      <c r="B171" s="32">
        <v>430170153</v>
      </c>
      <c r="C171" s="33" t="s">
        <v>119</v>
      </c>
      <c r="D171" s="31">
        <v>170</v>
      </c>
      <c r="E171" s="33" t="s">
        <v>87</v>
      </c>
      <c r="F171" s="31">
        <v>153</v>
      </c>
      <c r="G171" s="33" t="s">
        <v>124</v>
      </c>
      <c r="H171" s="34">
        <v>2</v>
      </c>
      <c r="I171" s="35">
        <v>11778</v>
      </c>
      <c r="J171" s="35">
        <v>623</v>
      </c>
      <c r="K171" s="35">
        <v>0</v>
      </c>
      <c r="L171" s="35">
        <v>893</v>
      </c>
      <c r="M171" s="35">
        <v>13294</v>
      </c>
      <c r="N171" s="24"/>
      <c r="O171" s="34">
        <v>0</v>
      </c>
      <c r="P171" s="34">
        <v>0</v>
      </c>
      <c r="Q171" s="36">
        <v>0.09</v>
      </c>
      <c r="R171" s="36">
        <v>1.4280189411397975E-2</v>
      </c>
      <c r="S171" s="37">
        <v>0</v>
      </c>
      <c r="T171" s="24"/>
      <c r="U171" s="38">
        <v>24802</v>
      </c>
      <c r="V171" s="38">
        <v>0</v>
      </c>
      <c r="W171" s="38">
        <v>0</v>
      </c>
      <c r="X171" s="38">
        <v>1786</v>
      </c>
      <c r="Y171" s="38">
        <v>26588</v>
      </c>
    </row>
    <row r="172" spans="1:25" x14ac:dyDescent="0.25">
      <c r="A172" s="31">
        <v>430</v>
      </c>
      <c r="B172" s="32">
        <v>430170158</v>
      </c>
      <c r="C172" s="33" t="s">
        <v>119</v>
      </c>
      <c r="D172" s="31">
        <v>170</v>
      </c>
      <c r="E172" s="33" t="s">
        <v>87</v>
      </c>
      <c r="F172" s="31">
        <v>158</v>
      </c>
      <c r="G172" s="33" t="s">
        <v>125</v>
      </c>
      <c r="H172" s="34">
        <v>2</v>
      </c>
      <c r="I172" s="35">
        <v>9687</v>
      </c>
      <c r="J172" s="35">
        <v>4773</v>
      </c>
      <c r="K172" s="35">
        <v>0</v>
      </c>
      <c r="L172" s="35">
        <v>893</v>
      </c>
      <c r="M172" s="35">
        <v>15353</v>
      </c>
      <c r="N172" s="24"/>
      <c r="O172" s="34">
        <v>0</v>
      </c>
      <c r="P172" s="34">
        <v>0</v>
      </c>
      <c r="Q172" s="36">
        <v>0.09</v>
      </c>
      <c r="R172" s="36">
        <v>3.4283465983981395E-2</v>
      </c>
      <c r="S172" s="37">
        <v>0</v>
      </c>
      <c r="T172" s="24"/>
      <c r="U172" s="38">
        <v>28920</v>
      </c>
      <c r="V172" s="38">
        <v>0</v>
      </c>
      <c r="W172" s="38">
        <v>0</v>
      </c>
      <c r="X172" s="38">
        <v>1786</v>
      </c>
      <c r="Y172" s="38">
        <v>30706</v>
      </c>
    </row>
    <row r="173" spans="1:25" x14ac:dyDescent="0.25">
      <c r="A173" s="31">
        <v>430</v>
      </c>
      <c r="B173" s="32">
        <v>430170170</v>
      </c>
      <c r="C173" s="33" t="s">
        <v>119</v>
      </c>
      <c r="D173" s="31">
        <v>170</v>
      </c>
      <c r="E173" s="33" t="s">
        <v>87</v>
      </c>
      <c r="F173" s="31">
        <v>170</v>
      </c>
      <c r="G173" s="33" t="s">
        <v>87</v>
      </c>
      <c r="H173" s="34">
        <v>528</v>
      </c>
      <c r="I173" s="35">
        <v>10325</v>
      </c>
      <c r="J173" s="35">
        <v>4033</v>
      </c>
      <c r="K173" s="35">
        <v>0</v>
      </c>
      <c r="L173" s="35">
        <v>893</v>
      </c>
      <c r="M173" s="35">
        <v>15251</v>
      </c>
      <c r="N173" s="24"/>
      <c r="O173" s="34">
        <v>2.7523294460246541</v>
      </c>
      <c r="P173" s="34">
        <v>0</v>
      </c>
      <c r="Q173" s="36">
        <v>0.09</v>
      </c>
      <c r="R173" s="36">
        <v>9.0518479754969475E-2</v>
      </c>
      <c r="S173" s="37">
        <v>0</v>
      </c>
      <c r="T173" s="24"/>
      <c r="U173" s="38">
        <v>7581024.0538139781</v>
      </c>
      <c r="V173" s="38">
        <v>0</v>
      </c>
      <c r="W173" s="38">
        <v>0</v>
      </c>
      <c r="X173" s="38">
        <v>471504</v>
      </c>
      <c r="Y173" s="38">
        <v>8052528.0538139781</v>
      </c>
    </row>
    <row r="174" spans="1:25" x14ac:dyDescent="0.25">
      <c r="A174" s="31">
        <v>430</v>
      </c>
      <c r="B174" s="32">
        <v>430170174</v>
      </c>
      <c r="C174" s="33" t="s">
        <v>119</v>
      </c>
      <c r="D174" s="31">
        <v>170</v>
      </c>
      <c r="E174" s="33" t="s">
        <v>87</v>
      </c>
      <c r="F174" s="31">
        <v>174</v>
      </c>
      <c r="G174" s="33" t="s">
        <v>126</v>
      </c>
      <c r="H174" s="34">
        <v>53</v>
      </c>
      <c r="I174" s="35">
        <v>9915</v>
      </c>
      <c r="J174" s="35">
        <v>3934</v>
      </c>
      <c r="K174" s="35">
        <v>0</v>
      </c>
      <c r="L174" s="35">
        <v>893</v>
      </c>
      <c r="M174" s="35">
        <v>14742</v>
      </c>
      <c r="N174" s="24"/>
      <c r="O174" s="34">
        <v>0</v>
      </c>
      <c r="P174" s="34">
        <v>0</v>
      </c>
      <c r="Q174" s="36">
        <v>0.09</v>
      </c>
      <c r="R174" s="36">
        <v>3.7085869401951847E-2</v>
      </c>
      <c r="S174" s="37">
        <v>0</v>
      </c>
      <c r="T174" s="24"/>
      <c r="U174" s="38">
        <v>733997</v>
      </c>
      <c r="V174" s="38">
        <v>0</v>
      </c>
      <c r="W174" s="38">
        <v>0</v>
      </c>
      <c r="X174" s="38">
        <v>47329</v>
      </c>
      <c r="Y174" s="38">
        <v>781326</v>
      </c>
    </row>
    <row r="175" spans="1:25" x14ac:dyDescent="0.25">
      <c r="A175" s="31">
        <v>430</v>
      </c>
      <c r="B175" s="32">
        <v>430170177</v>
      </c>
      <c r="C175" s="33" t="s">
        <v>119</v>
      </c>
      <c r="D175" s="31">
        <v>170</v>
      </c>
      <c r="E175" s="33" t="s">
        <v>87</v>
      </c>
      <c r="F175" s="31">
        <v>177</v>
      </c>
      <c r="G175" s="33" t="s">
        <v>127</v>
      </c>
      <c r="H175" s="34">
        <v>1</v>
      </c>
      <c r="I175" s="35">
        <v>10588</v>
      </c>
      <c r="J175" s="35">
        <v>3894</v>
      </c>
      <c r="K175" s="35">
        <v>0</v>
      </c>
      <c r="L175" s="35">
        <v>893</v>
      </c>
      <c r="M175" s="35">
        <v>15375</v>
      </c>
      <c r="N175" s="24"/>
      <c r="O175" s="34">
        <v>0</v>
      </c>
      <c r="P175" s="34">
        <v>0</v>
      </c>
      <c r="Q175" s="36">
        <v>0.09</v>
      </c>
      <c r="R175" s="36">
        <v>6.94348169721987E-3</v>
      </c>
      <c r="S175" s="37">
        <v>0</v>
      </c>
      <c r="T175" s="24"/>
      <c r="U175" s="38">
        <v>14482</v>
      </c>
      <c r="V175" s="38">
        <v>0</v>
      </c>
      <c r="W175" s="38">
        <v>0</v>
      </c>
      <c r="X175" s="38">
        <v>893</v>
      </c>
      <c r="Y175" s="38">
        <v>15375</v>
      </c>
    </row>
    <row r="176" spans="1:25" x14ac:dyDescent="0.25">
      <c r="A176" s="31">
        <v>430</v>
      </c>
      <c r="B176" s="32">
        <v>430170185</v>
      </c>
      <c r="C176" s="33" t="s">
        <v>119</v>
      </c>
      <c r="D176" s="31">
        <v>170</v>
      </c>
      <c r="E176" s="33" t="s">
        <v>87</v>
      </c>
      <c r="F176" s="31">
        <v>185</v>
      </c>
      <c r="G176" s="33" t="s">
        <v>88</v>
      </c>
      <c r="H176" s="34">
        <v>1</v>
      </c>
      <c r="I176" s="35">
        <v>10588</v>
      </c>
      <c r="J176" s="35">
        <v>1984</v>
      </c>
      <c r="K176" s="35">
        <v>0</v>
      </c>
      <c r="L176" s="35">
        <v>893</v>
      </c>
      <c r="M176" s="35">
        <v>13465</v>
      </c>
      <c r="N176" s="24"/>
      <c r="O176" s="34">
        <v>0</v>
      </c>
      <c r="P176" s="34">
        <v>0</v>
      </c>
      <c r="Q176" s="36">
        <v>0.09</v>
      </c>
      <c r="R176" s="36">
        <v>5.4046708805820069E-3</v>
      </c>
      <c r="S176" s="37">
        <v>0</v>
      </c>
      <c r="T176" s="24"/>
      <c r="U176" s="38">
        <v>12572</v>
      </c>
      <c r="V176" s="38">
        <v>0</v>
      </c>
      <c r="W176" s="38">
        <v>0</v>
      </c>
      <c r="X176" s="38">
        <v>893</v>
      </c>
      <c r="Y176" s="38">
        <v>13465</v>
      </c>
    </row>
    <row r="177" spans="1:25" x14ac:dyDescent="0.25">
      <c r="A177" s="31">
        <v>430</v>
      </c>
      <c r="B177" s="32">
        <v>430170198</v>
      </c>
      <c r="C177" s="33" t="s">
        <v>119</v>
      </c>
      <c r="D177" s="31">
        <v>170</v>
      </c>
      <c r="E177" s="33" t="s">
        <v>87</v>
      </c>
      <c r="F177" s="31">
        <v>198</v>
      </c>
      <c r="G177" s="33" t="s">
        <v>39</v>
      </c>
      <c r="H177" s="34">
        <v>2</v>
      </c>
      <c r="I177" s="35">
        <v>9687</v>
      </c>
      <c r="J177" s="35">
        <v>3895</v>
      </c>
      <c r="K177" s="35">
        <v>0</v>
      </c>
      <c r="L177" s="35">
        <v>893</v>
      </c>
      <c r="M177" s="35">
        <v>14475</v>
      </c>
      <c r="N177" s="24"/>
      <c r="O177" s="34">
        <v>0</v>
      </c>
      <c r="P177" s="34">
        <v>0</v>
      </c>
      <c r="Q177" s="36">
        <v>0.09</v>
      </c>
      <c r="R177" s="36">
        <v>4.5451050474754886E-3</v>
      </c>
      <c r="S177" s="37">
        <v>0</v>
      </c>
      <c r="T177" s="24"/>
      <c r="U177" s="38">
        <v>27164</v>
      </c>
      <c r="V177" s="38">
        <v>0</v>
      </c>
      <c r="W177" s="38">
        <v>0</v>
      </c>
      <c r="X177" s="38">
        <v>1786</v>
      </c>
      <c r="Y177" s="38">
        <v>28950</v>
      </c>
    </row>
    <row r="178" spans="1:25" x14ac:dyDescent="0.25">
      <c r="A178" s="31">
        <v>430</v>
      </c>
      <c r="B178" s="32">
        <v>430170213</v>
      </c>
      <c r="C178" s="33" t="s">
        <v>119</v>
      </c>
      <c r="D178" s="31">
        <v>170</v>
      </c>
      <c r="E178" s="33" t="s">
        <v>87</v>
      </c>
      <c r="F178" s="31">
        <v>213</v>
      </c>
      <c r="G178" s="33" t="s">
        <v>128</v>
      </c>
      <c r="H178" s="34">
        <v>1</v>
      </c>
      <c r="I178" s="35">
        <v>10877</v>
      </c>
      <c r="J178" s="35">
        <v>8449</v>
      </c>
      <c r="K178" s="35">
        <v>0</v>
      </c>
      <c r="L178" s="35">
        <v>893</v>
      </c>
      <c r="M178" s="35">
        <v>20219</v>
      </c>
      <c r="N178" s="24"/>
      <c r="O178" s="34">
        <v>0</v>
      </c>
      <c r="P178" s="34">
        <v>0</v>
      </c>
      <c r="Q178" s="36">
        <v>0.09</v>
      </c>
      <c r="R178" s="36">
        <v>1.8777450795547409E-3</v>
      </c>
      <c r="S178" s="37">
        <v>0</v>
      </c>
      <c r="T178" s="24"/>
      <c r="U178" s="38">
        <v>19326</v>
      </c>
      <c r="V178" s="38">
        <v>0</v>
      </c>
      <c r="W178" s="38">
        <v>0</v>
      </c>
      <c r="X178" s="38">
        <v>893</v>
      </c>
      <c r="Y178" s="38">
        <v>20219</v>
      </c>
    </row>
    <row r="179" spans="1:25" x14ac:dyDescent="0.25">
      <c r="A179" s="31">
        <v>430</v>
      </c>
      <c r="B179" s="32">
        <v>430170271</v>
      </c>
      <c r="C179" s="33" t="s">
        <v>119</v>
      </c>
      <c r="D179" s="31">
        <v>170</v>
      </c>
      <c r="E179" s="33" t="s">
        <v>87</v>
      </c>
      <c r="F179" s="31">
        <v>271</v>
      </c>
      <c r="G179" s="33" t="s">
        <v>129</v>
      </c>
      <c r="H179" s="34">
        <v>26</v>
      </c>
      <c r="I179" s="35">
        <v>10595</v>
      </c>
      <c r="J179" s="35">
        <v>2967</v>
      </c>
      <c r="K179" s="35">
        <v>0</v>
      </c>
      <c r="L179" s="35">
        <v>893</v>
      </c>
      <c r="M179" s="35">
        <v>14455</v>
      </c>
      <c r="N179" s="24"/>
      <c r="O179" s="34">
        <v>0</v>
      </c>
      <c r="P179" s="34">
        <v>0</v>
      </c>
      <c r="Q179" s="36">
        <v>0.09</v>
      </c>
      <c r="R179" s="36">
        <v>4.7242323437564314E-3</v>
      </c>
      <c r="S179" s="37">
        <v>0</v>
      </c>
      <c r="T179" s="24"/>
      <c r="U179" s="38">
        <v>352612</v>
      </c>
      <c r="V179" s="38">
        <v>0</v>
      </c>
      <c r="W179" s="38">
        <v>0</v>
      </c>
      <c r="X179" s="38">
        <v>23218</v>
      </c>
      <c r="Y179" s="38">
        <v>375830</v>
      </c>
    </row>
    <row r="180" spans="1:25" x14ac:dyDescent="0.25">
      <c r="A180" s="31">
        <v>430</v>
      </c>
      <c r="B180" s="32">
        <v>430170276</v>
      </c>
      <c r="C180" s="33" t="s">
        <v>119</v>
      </c>
      <c r="D180" s="31">
        <v>170</v>
      </c>
      <c r="E180" s="33" t="s">
        <v>87</v>
      </c>
      <c r="F180" s="31">
        <v>276</v>
      </c>
      <c r="G180" s="33" t="s">
        <v>90</v>
      </c>
      <c r="H180" s="34">
        <v>1</v>
      </c>
      <c r="I180" s="35">
        <v>8786</v>
      </c>
      <c r="J180" s="35">
        <v>8372</v>
      </c>
      <c r="K180" s="35">
        <v>0</v>
      </c>
      <c r="L180" s="35">
        <v>893</v>
      </c>
      <c r="M180" s="35">
        <v>18051</v>
      </c>
      <c r="N180" s="24"/>
      <c r="O180" s="34">
        <v>0</v>
      </c>
      <c r="P180" s="34">
        <v>0</v>
      </c>
      <c r="Q180" s="36">
        <v>0.09</v>
      </c>
      <c r="R180" s="36">
        <v>7.2604207953360592E-4</v>
      </c>
      <c r="S180" s="37">
        <v>0</v>
      </c>
      <c r="T180" s="24"/>
      <c r="U180" s="38">
        <v>17158</v>
      </c>
      <c r="V180" s="38">
        <v>0</v>
      </c>
      <c r="W180" s="38">
        <v>0</v>
      </c>
      <c r="X180" s="38">
        <v>893</v>
      </c>
      <c r="Y180" s="38">
        <v>18051</v>
      </c>
    </row>
    <row r="181" spans="1:25" x14ac:dyDescent="0.25">
      <c r="A181" s="31">
        <v>430</v>
      </c>
      <c r="B181" s="32">
        <v>430170288</v>
      </c>
      <c r="C181" s="33" t="s">
        <v>119</v>
      </c>
      <c r="D181" s="31">
        <v>170</v>
      </c>
      <c r="E181" s="33" t="s">
        <v>87</v>
      </c>
      <c r="F181" s="31">
        <v>288</v>
      </c>
      <c r="G181" s="33" t="s">
        <v>91</v>
      </c>
      <c r="H181" s="34">
        <v>1</v>
      </c>
      <c r="I181" s="35">
        <v>8786</v>
      </c>
      <c r="J181" s="35">
        <v>5366</v>
      </c>
      <c r="K181" s="35">
        <v>0</v>
      </c>
      <c r="L181" s="35">
        <v>893</v>
      </c>
      <c r="M181" s="35">
        <v>15045</v>
      </c>
      <c r="N181" s="24"/>
      <c r="O181" s="34">
        <v>0</v>
      </c>
      <c r="P181" s="34">
        <v>0</v>
      </c>
      <c r="Q181" s="36">
        <v>0.09</v>
      </c>
      <c r="R181" s="36">
        <v>1.3000222646152246E-3</v>
      </c>
      <c r="S181" s="37">
        <v>0</v>
      </c>
      <c r="T181" s="24"/>
      <c r="U181" s="38">
        <v>14152</v>
      </c>
      <c r="V181" s="38">
        <v>0</v>
      </c>
      <c r="W181" s="38">
        <v>0</v>
      </c>
      <c r="X181" s="38">
        <v>893</v>
      </c>
      <c r="Y181" s="38">
        <v>15045</v>
      </c>
    </row>
    <row r="182" spans="1:25" x14ac:dyDescent="0.25">
      <c r="A182" s="31">
        <v>430</v>
      </c>
      <c r="B182" s="32">
        <v>430170314</v>
      </c>
      <c r="C182" s="33" t="s">
        <v>119</v>
      </c>
      <c r="D182" s="31">
        <v>170</v>
      </c>
      <c r="E182" s="33" t="s">
        <v>87</v>
      </c>
      <c r="F182" s="31">
        <v>314</v>
      </c>
      <c r="G182" s="33" t="s">
        <v>46</v>
      </c>
      <c r="H182" s="34">
        <v>1</v>
      </c>
      <c r="I182" s="35">
        <v>10588</v>
      </c>
      <c r="J182" s="35">
        <v>8214</v>
      </c>
      <c r="K182" s="35">
        <v>0</v>
      </c>
      <c r="L182" s="35">
        <v>893</v>
      </c>
      <c r="M182" s="35">
        <v>19695</v>
      </c>
      <c r="N182" s="24"/>
      <c r="O182" s="34">
        <v>0</v>
      </c>
      <c r="P182" s="34">
        <v>0</v>
      </c>
      <c r="Q182" s="36">
        <v>0.09</v>
      </c>
      <c r="R182" s="36">
        <v>2.7844992918704178E-3</v>
      </c>
      <c r="S182" s="37">
        <v>0</v>
      </c>
      <c r="T182" s="24"/>
      <c r="U182" s="38">
        <v>18802</v>
      </c>
      <c r="V182" s="38">
        <v>0</v>
      </c>
      <c r="W182" s="38">
        <v>0</v>
      </c>
      <c r="X182" s="38">
        <v>893</v>
      </c>
      <c r="Y182" s="38">
        <v>19695</v>
      </c>
    </row>
    <row r="183" spans="1:25" x14ac:dyDescent="0.25">
      <c r="A183" s="31">
        <v>430</v>
      </c>
      <c r="B183" s="32">
        <v>430170321</v>
      </c>
      <c r="C183" s="33" t="s">
        <v>119</v>
      </c>
      <c r="D183" s="31">
        <v>170</v>
      </c>
      <c r="E183" s="33" t="s">
        <v>87</v>
      </c>
      <c r="F183" s="31">
        <v>321</v>
      </c>
      <c r="G183" s="33" t="s">
        <v>92</v>
      </c>
      <c r="H183" s="34">
        <v>10</v>
      </c>
      <c r="I183" s="35">
        <v>10187</v>
      </c>
      <c r="J183" s="35">
        <v>5005</v>
      </c>
      <c r="K183" s="35">
        <v>0</v>
      </c>
      <c r="L183" s="35">
        <v>893</v>
      </c>
      <c r="M183" s="35">
        <v>16085</v>
      </c>
      <c r="N183" s="24"/>
      <c r="O183" s="34">
        <v>0</v>
      </c>
      <c r="P183" s="34">
        <v>0</v>
      </c>
      <c r="Q183" s="36">
        <v>0.09</v>
      </c>
      <c r="R183" s="36">
        <v>2.6638253887705165E-3</v>
      </c>
      <c r="S183" s="37">
        <v>0</v>
      </c>
      <c r="T183" s="24"/>
      <c r="U183" s="38">
        <v>151920</v>
      </c>
      <c r="V183" s="38">
        <v>0</v>
      </c>
      <c r="W183" s="38">
        <v>0</v>
      </c>
      <c r="X183" s="38">
        <v>8930</v>
      </c>
      <c r="Y183" s="38">
        <v>160850</v>
      </c>
    </row>
    <row r="184" spans="1:25" x14ac:dyDescent="0.25">
      <c r="A184" s="31">
        <v>430</v>
      </c>
      <c r="B184" s="32">
        <v>430170322</v>
      </c>
      <c r="C184" s="33" t="s">
        <v>119</v>
      </c>
      <c r="D184" s="31">
        <v>170</v>
      </c>
      <c r="E184" s="33" t="s">
        <v>87</v>
      </c>
      <c r="F184" s="31">
        <v>322</v>
      </c>
      <c r="G184" s="33" t="s">
        <v>131</v>
      </c>
      <c r="H184" s="34">
        <v>6</v>
      </c>
      <c r="I184" s="35">
        <v>10187</v>
      </c>
      <c r="J184" s="35">
        <v>5010</v>
      </c>
      <c r="K184" s="35">
        <v>0</v>
      </c>
      <c r="L184" s="35">
        <v>893</v>
      </c>
      <c r="M184" s="35">
        <v>16090</v>
      </c>
      <c r="N184" s="24"/>
      <c r="O184" s="34">
        <v>0</v>
      </c>
      <c r="P184" s="34">
        <v>0</v>
      </c>
      <c r="Q184" s="36">
        <v>0.09</v>
      </c>
      <c r="R184" s="36">
        <v>1.0331498132198217E-2</v>
      </c>
      <c r="S184" s="37">
        <v>0</v>
      </c>
      <c r="T184" s="24"/>
      <c r="U184" s="38">
        <v>91182</v>
      </c>
      <c r="V184" s="38">
        <v>0</v>
      </c>
      <c r="W184" s="38">
        <v>0</v>
      </c>
      <c r="X184" s="38">
        <v>5358</v>
      </c>
      <c r="Y184" s="38">
        <v>96540</v>
      </c>
    </row>
    <row r="185" spans="1:25" x14ac:dyDescent="0.25">
      <c r="A185" s="31">
        <v>430</v>
      </c>
      <c r="B185" s="32">
        <v>430170348</v>
      </c>
      <c r="C185" s="33" t="s">
        <v>119</v>
      </c>
      <c r="D185" s="31">
        <v>170</v>
      </c>
      <c r="E185" s="33" t="s">
        <v>87</v>
      </c>
      <c r="F185" s="31">
        <v>348</v>
      </c>
      <c r="G185" s="33" t="s">
        <v>132</v>
      </c>
      <c r="H185" s="34">
        <v>15</v>
      </c>
      <c r="I185" s="35">
        <v>11254</v>
      </c>
      <c r="J185" s="35">
        <v>94</v>
      </c>
      <c r="K185" s="35">
        <v>0</v>
      </c>
      <c r="L185" s="35">
        <v>893</v>
      </c>
      <c r="M185" s="35">
        <v>12241</v>
      </c>
      <c r="N185" s="24"/>
      <c r="O185" s="34">
        <v>0</v>
      </c>
      <c r="P185" s="34">
        <v>0</v>
      </c>
      <c r="Q185" s="36">
        <v>0.09</v>
      </c>
      <c r="R185" s="36">
        <v>6.5907631065990693E-2</v>
      </c>
      <c r="S185" s="37">
        <v>0</v>
      </c>
      <c r="T185" s="24"/>
      <c r="U185" s="38">
        <v>170220</v>
      </c>
      <c r="V185" s="38">
        <v>0</v>
      </c>
      <c r="W185" s="38">
        <v>0</v>
      </c>
      <c r="X185" s="38">
        <v>13395</v>
      </c>
      <c r="Y185" s="38">
        <v>183615</v>
      </c>
    </row>
    <row r="186" spans="1:25" x14ac:dyDescent="0.25">
      <c r="A186" s="31">
        <v>430</v>
      </c>
      <c r="B186" s="32">
        <v>430170616</v>
      </c>
      <c r="C186" s="33" t="s">
        <v>119</v>
      </c>
      <c r="D186" s="31">
        <v>170</v>
      </c>
      <c r="E186" s="33" t="s">
        <v>87</v>
      </c>
      <c r="F186" s="31">
        <v>616</v>
      </c>
      <c r="G186" s="33" t="s">
        <v>133</v>
      </c>
      <c r="H186" s="34">
        <v>1</v>
      </c>
      <c r="I186" s="35">
        <v>10588</v>
      </c>
      <c r="J186" s="35">
        <v>3572</v>
      </c>
      <c r="K186" s="35">
        <v>0</v>
      </c>
      <c r="L186" s="35">
        <v>893</v>
      </c>
      <c r="M186" s="35">
        <v>15053</v>
      </c>
      <c r="N186" s="24"/>
      <c r="O186" s="34">
        <v>0</v>
      </c>
      <c r="P186" s="34">
        <v>0</v>
      </c>
      <c r="Q186" s="36">
        <v>0.09</v>
      </c>
      <c r="R186" s="36">
        <v>3.274137152612383E-2</v>
      </c>
      <c r="S186" s="37">
        <v>0</v>
      </c>
      <c r="T186" s="24"/>
      <c r="U186" s="38">
        <v>14160</v>
      </c>
      <c r="V186" s="38">
        <v>0</v>
      </c>
      <c r="W186" s="38">
        <v>0</v>
      </c>
      <c r="X186" s="38">
        <v>893</v>
      </c>
      <c r="Y186" s="38">
        <v>15053</v>
      </c>
    </row>
    <row r="187" spans="1:25" x14ac:dyDescent="0.25">
      <c r="A187" s="31">
        <v>430</v>
      </c>
      <c r="B187" s="32">
        <v>430170620</v>
      </c>
      <c r="C187" s="33" t="s">
        <v>119</v>
      </c>
      <c r="D187" s="31">
        <v>170</v>
      </c>
      <c r="E187" s="33" t="s">
        <v>87</v>
      </c>
      <c r="F187" s="31">
        <v>620</v>
      </c>
      <c r="G187" s="33" t="s">
        <v>134</v>
      </c>
      <c r="H187" s="34">
        <v>10</v>
      </c>
      <c r="I187" s="35">
        <v>10848</v>
      </c>
      <c r="J187" s="35">
        <v>4653</v>
      </c>
      <c r="K187" s="35">
        <v>0</v>
      </c>
      <c r="L187" s="35">
        <v>893</v>
      </c>
      <c r="M187" s="35">
        <v>16394</v>
      </c>
      <c r="N187" s="24"/>
      <c r="O187" s="34">
        <v>0</v>
      </c>
      <c r="P187" s="34">
        <v>0</v>
      </c>
      <c r="Q187" s="36">
        <v>0.09</v>
      </c>
      <c r="R187" s="36">
        <v>2.2962301024932737E-2</v>
      </c>
      <c r="S187" s="37">
        <v>0</v>
      </c>
      <c r="T187" s="24"/>
      <c r="U187" s="38">
        <v>155010</v>
      </c>
      <c r="V187" s="38">
        <v>0</v>
      </c>
      <c r="W187" s="38">
        <v>0</v>
      </c>
      <c r="X187" s="38">
        <v>8930</v>
      </c>
      <c r="Y187" s="38">
        <v>163940</v>
      </c>
    </row>
    <row r="188" spans="1:25" x14ac:dyDescent="0.25">
      <c r="A188" s="31">
        <v>430</v>
      </c>
      <c r="B188" s="32">
        <v>430170695</v>
      </c>
      <c r="C188" s="33" t="s">
        <v>119</v>
      </c>
      <c r="D188" s="31">
        <v>170</v>
      </c>
      <c r="E188" s="33" t="s">
        <v>87</v>
      </c>
      <c r="F188" s="31">
        <v>695</v>
      </c>
      <c r="G188" s="33" t="s">
        <v>135</v>
      </c>
      <c r="H188" s="34">
        <v>1</v>
      </c>
      <c r="I188" s="35">
        <v>10588</v>
      </c>
      <c r="J188" s="35">
        <v>5975</v>
      </c>
      <c r="K188" s="35">
        <v>0</v>
      </c>
      <c r="L188" s="35">
        <v>893</v>
      </c>
      <c r="M188" s="35">
        <v>17456</v>
      </c>
      <c r="N188" s="24"/>
      <c r="O188" s="34">
        <v>0</v>
      </c>
      <c r="P188" s="34">
        <v>0</v>
      </c>
      <c r="Q188" s="36">
        <v>0.09</v>
      </c>
      <c r="R188" s="36">
        <v>1.1354011746891577E-3</v>
      </c>
      <c r="S188" s="37">
        <v>0</v>
      </c>
      <c r="T188" s="24"/>
      <c r="U188" s="38">
        <v>16563</v>
      </c>
      <c r="V188" s="38">
        <v>0</v>
      </c>
      <c r="W188" s="38">
        <v>0</v>
      </c>
      <c r="X188" s="38">
        <v>893</v>
      </c>
      <c r="Y188" s="38">
        <v>17456</v>
      </c>
    </row>
    <row r="189" spans="1:25" x14ac:dyDescent="0.25">
      <c r="A189" s="31">
        <v>430</v>
      </c>
      <c r="B189" s="32">
        <v>430170710</v>
      </c>
      <c r="C189" s="33" t="s">
        <v>119</v>
      </c>
      <c r="D189" s="31">
        <v>170</v>
      </c>
      <c r="E189" s="33" t="s">
        <v>87</v>
      </c>
      <c r="F189" s="31">
        <v>710</v>
      </c>
      <c r="G189" s="33" t="s">
        <v>93</v>
      </c>
      <c r="H189" s="34">
        <v>5</v>
      </c>
      <c r="I189" s="35">
        <v>9987</v>
      </c>
      <c r="J189" s="35">
        <v>4849</v>
      </c>
      <c r="K189" s="35">
        <v>0</v>
      </c>
      <c r="L189" s="35">
        <v>893</v>
      </c>
      <c r="M189" s="35">
        <v>15729</v>
      </c>
      <c r="N189" s="24"/>
      <c r="O189" s="34">
        <v>0</v>
      </c>
      <c r="P189" s="34">
        <v>0</v>
      </c>
      <c r="Q189" s="36">
        <v>0.09</v>
      </c>
      <c r="R189" s="36">
        <v>2.7928978355145902E-3</v>
      </c>
      <c r="S189" s="37">
        <v>0</v>
      </c>
      <c r="T189" s="24"/>
      <c r="U189" s="38">
        <v>74180</v>
      </c>
      <c r="V189" s="38">
        <v>0</v>
      </c>
      <c r="W189" s="38">
        <v>0</v>
      </c>
      <c r="X189" s="38">
        <v>4465</v>
      </c>
      <c r="Y189" s="38">
        <v>78645</v>
      </c>
    </row>
    <row r="190" spans="1:25" x14ac:dyDescent="0.25">
      <c r="A190" s="31">
        <v>430</v>
      </c>
      <c r="B190" s="32">
        <v>430170725</v>
      </c>
      <c r="C190" s="33" t="s">
        <v>119</v>
      </c>
      <c r="D190" s="31">
        <v>170</v>
      </c>
      <c r="E190" s="33" t="s">
        <v>87</v>
      </c>
      <c r="F190" s="31">
        <v>725</v>
      </c>
      <c r="G190" s="33" t="s">
        <v>136</v>
      </c>
      <c r="H190" s="34">
        <v>13</v>
      </c>
      <c r="I190" s="35">
        <v>9791</v>
      </c>
      <c r="J190" s="35">
        <v>2810</v>
      </c>
      <c r="K190" s="35">
        <v>0</v>
      </c>
      <c r="L190" s="35">
        <v>893</v>
      </c>
      <c r="M190" s="35">
        <v>13494</v>
      </c>
      <c r="N190" s="24"/>
      <c r="O190" s="34">
        <v>0</v>
      </c>
      <c r="P190" s="34">
        <v>0</v>
      </c>
      <c r="Q190" s="36">
        <v>0.09</v>
      </c>
      <c r="R190" s="36">
        <v>1.0919945339310106E-2</v>
      </c>
      <c r="S190" s="37">
        <v>0</v>
      </c>
      <c r="T190" s="24"/>
      <c r="U190" s="38">
        <v>163813</v>
      </c>
      <c r="V190" s="38">
        <v>0</v>
      </c>
      <c r="W190" s="38">
        <v>0</v>
      </c>
      <c r="X190" s="38">
        <v>11609</v>
      </c>
      <c r="Y190" s="38">
        <v>175422</v>
      </c>
    </row>
    <row r="191" spans="1:25" x14ac:dyDescent="0.25">
      <c r="A191" s="31">
        <v>430</v>
      </c>
      <c r="B191" s="32">
        <v>430170730</v>
      </c>
      <c r="C191" s="33" t="s">
        <v>119</v>
      </c>
      <c r="D191" s="31">
        <v>170</v>
      </c>
      <c r="E191" s="33" t="s">
        <v>87</v>
      </c>
      <c r="F191" s="31">
        <v>730</v>
      </c>
      <c r="G191" s="33" t="s">
        <v>137</v>
      </c>
      <c r="H191" s="34">
        <v>15</v>
      </c>
      <c r="I191" s="35">
        <v>10588</v>
      </c>
      <c r="J191" s="35">
        <v>3701</v>
      </c>
      <c r="K191" s="35">
        <v>0</v>
      </c>
      <c r="L191" s="35">
        <v>893</v>
      </c>
      <c r="M191" s="35">
        <v>15182</v>
      </c>
      <c r="N191" s="24"/>
      <c r="O191" s="34">
        <v>0</v>
      </c>
      <c r="P191" s="34">
        <v>0</v>
      </c>
      <c r="Q191" s="36">
        <v>0.09</v>
      </c>
      <c r="R191" s="36">
        <v>1.0635694318321376E-2</v>
      </c>
      <c r="S191" s="37">
        <v>0</v>
      </c>
      <c r="T191" s="24"/>
      <c r="U191" s="38">
        <v>214335</v>
      </c>
      <c r="V191" s="38">
        <v>0</v>
      </c>
      <c r="W191" s="38">
        <v>0</v>
      </c>
      <c r="X191" s="38">
        <v>13395</v>
      </c>
      <c r="Y191" s="38">
        <v>227730</v>
      </c>
    </row>
    <row r="192" spans="1:25" x14ac:dyDescent="0.25">
      <c r="A192" s="31">
        <v>430</v>
      </c>
      <c r="B192" s="32">
        <v>430170735</v>
      </c>
      <c r="C192" s="33" t="s">
        <v>119</v>
      </c>
      <c r="D192" s="31">
        <v>170</v>
      </c>
      <c r="E192" s="33" t="s">
        <v>87</v>
      </c>
      <c r="F192" s="31">
        <v>735</v>
      </c>
      <c r="G192" s="33" t="s">
        <v>138</v>
      </c>
      <c r="H192" s="34">
        <v>2</v>
      </c>
      <c r="I192" s="35">
        <v>9987</v>
      </c>
      <c r="J192" s="35">
        <v>3997</v>
      </c>
      <c r="K192" s="35">
        <v>0</v>
      </c>
      <c r="L192" s="35">
        <v>893</v>
      </c>
      <c r="M192" s="35">
        <v>14877</v>
      </c>
      <c r="N192" s="24"/>
      <c r="O192" s="34">
        <v>0</v>
      </c>
      <c r="P192" s="34">
        <v>0</v>
      </c>
      <c r="Q192" s="36">
        <v>0.09</v>
      </c>
      <c r="R192" s="36">
        <v>2.12082841420623E-2</v>
      </c>
      <c r="S192" s="37">
        <v>0</v>
      </c>
      <c r="T192" s="24"/>
      <c r="U192" s="38">
        <v>27968</v>
      </c>
      <c r="V192" s="38">
        <v>0</v>
      </c>
      <c r="W192" s="38">
        <v>0</v>
      </c>
      <c r="X192" s="38">
        <v>1786</v>
      </c>
      <c r="Y192" s="38">
        <v>29754</v>
      </c>
    </row>
    <row r="193" spans="1:25" x14ac:dyDescent="0.25">
      <c r="A193" s="31">
        <v>430</v>
      </c>
      <c r="B193" s="32">
        <v>430170775</v>
      </c>
      <c r="C193" s="33" t="s">
        <v>119</v>
      </c>
      <c r="D193" s="31">
        <v>170</v>
      </c>
      <c r="E193" s="33" t="s">
        <v>87</v>
      </c>
      <c r="F193" s="31">
        <v>775</v>
      </c>
      <c r="G193" s="33" t="s">
        <v>77</v>
      </c>
      <c r="H193" s="34">
        <v>1</v>
      </c>
      <c r="I193" s="35">
        <v>10588</v>
      </c>
      <c r="J193" s="35">
        <v>2008</v>
      </c>
      <c r="K193" s="35">
        <v>0</v>
      </c>
      <c r="L193" s="35">
        <v>893</v>
      </c>
      <c r="M193" s="35">
        <v>13489</v>
      </c>
      <c r="N193" s="24"/>
      <c r="O193" s="34">
        <v>0</v>
      </c>
      <c r="P193" s="34">
        <v>0</v>
      </c>
      <c r="Q193" s="36">
        <v>0.09</v>
      </c>
      <c r="R193" s="36">
        <v>5.1544450617328971E-3</v>
      </c>
      <c r="S193" s="37">
        <v>0</v>
      </c>
      <c r="T193" s="24"/>
      <c r="U193" s="38">
        <v>12596</v>
      </c>
      <c r="V193" s="38">
        <v>0</v>
      </c>
      <c r="W193" s="38">
        <v>0</v>
      </c>
      <c r="X193" s="38">
        <v>893</v>
      </c>
      <c r="Y193" s="38">
        <v>13489</v>
      </c>
    </row>
    <row r="194" spans="1:25" x14ac:dyDescent="0.25">
      <c r="A194" s="31">
        <v>431</v>
      </c>
      <c r="B194" s="32">
        <v>431149128</v>
      </c>
      <c r="C194" s="33" t="s">
        <v>139</v>
      </c>
      <c r="D194" s="31">
        <v>149</v>
      </c>
      <c r="E194" s="33" t="s">
        <v>103</v>
      </c>
      <c r="F194" s="31">
        <v>128</v>
      </c>
      <c r="G194" s="33" t="s">
        <v>110</v>
      </c>
      <c r="H194" s="34">
        <v>4</v>
      </c>
      <c r="I194" s="35">
        <v>8580</v>
      </c>
      <c r="J194" s="35">
        <v>437</v>
      </c>
      <c r="K194" s="35">
        <v>0</v>
      </c>
      <c r="L194" s="35">
        <v>893</v>
      </c>
      <c r="M194" s="35">
        <v>9910</v>
      </c>
      <c r="N194" s="24"/>
      <c r="O194" s="34">
        <v>0</v>
      </c>
      <c r="P194" s="34">
        <v>0</v>
      </c>
      <c r="Q194" s="36">
        <v>0.18</v>
      </c>
      <c r="R194" s="36">
        <v>3.7897363457031326E-2</v>
      </c>
      <c r="S194" s="37">
        <v>0</v>
      </c>
      <c r="T194" s="24"/>
      <c r="U194" s="38">
        <v>36068</v>
      </c>
      <c r="V194" s="38">
        <v>0</v>
      </c>
      <c r="W194" s="38">
        <v>0</v>
      </c>
      <c r="X194" s="38">
        <v>3572</v>
      </c>
      <c r="Y194" s="38">
        <v>39640</v>
      </c>
    </row>
    <row r="195" spans="1:25" x14ac:dyDescent="0.25">
      <c r="A195" s="31">
        <v>431</v>
      </c>
      <c r="B195" s="32">
        <v>431149149</v>
      </c>
      <c r="C195" s="33" t="s">
        <v>139</v>
      </c>
      <c r="D195" s="31">
        <v>149</v>
      </c>
      <c r="E195" s="33" t="s">
        <v>103</v>
      </c>
      <c r="F195" s="31">
        <v>149</v>
      </c>
      <c r="G195" s="33" t="s">
        <v>103</v>
      </c>
      <c r="H195" s="34">
        <v>340</v>
      </c>
      <c r="I195" s="35">
        <v>11658</v>
      </c>
      <c r="J195" s="35">
        <v>14</v>
      </c>
      <c r="K195" s="35">
        <v>674.15</v>
      </c>
      <c r="L195" s="35">
        <v>893</v>
      </c>
      <c r="M195" s="35">
        <v>13239.15</v>
      </c>
      <c r="N195" s="24"/>
      <c r="O195" s="34">
        <v>0</v>
      </c>
      <c r="P195" s="34">
        <v>0</v>
      </c>
      <c r="Q195" s="36">
        <v>0.16</v>
      </c>
      <c r="R195" s="36">
        <v>0.11585385192308002</v>
      </c>
      <c r="S195" s="37">
        <v>0</v>
      </c>
      <c r="T195" s="24"/>
      <c r="U195" s="38">
        <v>3968480</v>
      </c>
      <c r="V195" s="38">
        <v>229211</v>
      </c>
      <c r="W195" s="38">
        <v>0</v>
      </c>
      <c r="X195" s="38">
        <v>303620</v>
      </c>
      <c r="Y195" s="38">
        <v>4501311</v>
      </c>
    </row>
    <row r="196" spans="1:25" x14ac:dyDescent="0.25">
      <c r="A196" s="31">
        <v>431</v>
      </c>
      <c r="B196" s="32">
        <v>431149181</v>
      </c>
      <c r="C196" s="33" t="s">
        <v>139</v>
      </c>
      <c r="D196" s="31">
        <v>149</v>
      </c>
      <c r="E196" s="33" t="s">
        <v>103</v>
      </c>
      <c r="F196" s="31">
        <v>181</v>
      </c>
      <c r="G196" s="33" t="s">
        <v>105</v>
      </c>
      <c r="H196" s="34">
        <v>16</v>
      </c>
      <c r="I196" s="35">
        <v>11255</v>
      </c>
      <c r="J196" s="35">
        <v>759</v>
      </c>
      <c r="K196" s="35">
        <v>0</v>
      </c>
      <c r="L196" s="35">
        <v>893</v>
      </c>
      <c r="M196" s="35">
        <v>12907</v>
      </c>
      <c r="N196" s="24"/>
      <c r="O196" s="34">
        <v>0</v>
      </c>
      <c r="P196" s="34">
        <v>0</v>
      </c>
      <c r="Q196" s="36">
        <v>0.09</v>
      </c>
      <c r="R196" s="36">
        <v>1.7079913104106212E-2</v>
      </c>
      <c r="S196" s="37">
        <v>0</v>
      </c>
      <c r="T196" s="24"/>
      <c r="U196" s="38">
        <v>192224</v>
      </c>
      <c r="V196" s="38">
        <v>0</v>
      </c>
      <c r="W196" s="38">
        <v>0</v>
      </c>
      <c r="X196" s="38">
        <v>14288</v>
      </c>
      <c r="Y196" s="38">
        <v>206512</v>
      </c>
    </row>
    <row r="197" spans="1:25" x14ac:dyDescent="0.25">
      <c r="A197" s="31">
        <v>432</v>
      </c>
      <c r="B197" s="32">
        <v>432712020</v>
      </c>
      <c r="C197" s="33" t="s">
        <v>140</v>
      </c>
      <c r="D197" s="31">
        <v>712</v>
      </c>
      <c r="E197" s="33" t="s">
        <v>141</v>
      </c>
      <c r="F197" s="31">
        <v>20</v>
      </c>
      <c r="G197" s="33" t="s">
        <v>142</v>
      </c>
      <c r="H197" s="34">
        <v>58</v>
      </c>
      <c r="I197" s="35">
        <v>8845</v>
      </c>
      <c r="J197" s="35">
        <v>2558</v>
      </c>
      <c r="K197" s="35">
        <v>0</v>
      </c>
      <c r="L197" s="35">
        <v>893</v>
      </c>
      <c r="M197" s="35">
        <v>12296</v>
      </c>
      <c r="N197" s="24"/>
      <c r="O197" s="34">
        <v>0</v>
      </c>
      <c r="P197" s="34">
        <v>0</v>
      </c>
      <c r="Q197" s="36">
        <v>0.09</v>
      </c>
      <c r="R197" s="36">
        <v>3.9558606889558701E-2</v>
      </c>
      <c r="S197" s="37">
        <v>0</v>
      </c>
      <c r="T197" s="24"/>
      <c r="U197" s="38">
        <v>661374</v>
      </c>
      <c r="V197" s="38">
        <v>0</v>
      </c>
      <c r="W197" s="38">
        <v>0</v>
      </c>
      <c r="X197" s="38">
        <v>51794</v>
      </c>
      <c r="Y197" s="38">
        <v>713168</v>
      </c>
    </row>
    <row r="198" spans="1:25" x14ac:dyDescent="0.25">
      <c r="A198" s="31">
        <v>432</v>
      </c>
      <c r="B198" s="32">
        <v>432712036</v>
      </c>
      <c r="C198" s="33" t="s">
        <v>140</v>
      </c>
      <c r="D198" s="31">
        <v>712</v>
      </c>
      <c r="E198" s="33" t="s">
        <v>141</v>
      </c>
      <c r="F198" s="31">
        <v>36</v>
      </c>
      <c r="G198" s="33" t="s">
        <v>143</v>
      </c>
      <c r="H198" s="34">
        <v>1</v>
      </c>
      <c r="I198" s="35">
        <v>8410</v>
      </c>
      <c r="J198" s="35">
        <v>3703</v>
      </c>
      <c r="K198" s="35">
        <v>0</v>
      </c>
      <c r="L198" s="35">
        <v>893</v>
      </c>
      <c r="M198" s="35">
        <v>13006</v>
      </c>
      <c r="N198" s="24"/>
      <c r="O198" s="34">
        <v>0</v>
      </c>
      <c r="P198" s="34">
        <v>0</v>
      </c>
      <c r="Q198" s="36">
        <v>0.09</v>
      </c>
      <c r="R198" s="36">
        <v>7.4387804206010141E-2</v>
      </c>
      <c r="S198" s="37">
        <v>0</v>
      </c>
      <c r="T198" s="24"/>
      <c r="U198" s="38">
        <v>12113</v>
      </c>
      <c r="V198" s="38">
        <v>0</v>
      </c>
      <c r="W198" s="38">
        <v>0</v>
      </c>
      <c r="X198" s="38">
        <v>893</v>
      </c>
      <c r="Y198" s="38">
        <v>13006</v>
      </c>
    </row>
    <row r="199" spans="1:25" x14ac:dyDescent="0.25">
      <c r="A199" s="31">
        <v>432</v>
      </c>
      <c r="B199" s="32">
        <v>432712242</v>
      </c>
      <c r="C199" s="33" t="s">
        <v>140</v>
      </c>
      <c r="D199" s="31">
        <v>712</v>
      </c>
      <c r="E199" s="33" t="s">
        <v>141</v>
      </c>
      <c r="F199" s="31">
        <v>242</v>
      </c>
      <c r="G199" s="33" t="s">
        <v>145</v>
      </c>
      <c r="H199" s="34">
        <v>1</v>
      </c>
      <c r="I199" s="35">
        <v>8410</v>
      </c>
      <c r="J199" s="35">
        <v>22932</v>
      </c>
      <c r="K199" s="35">
        <v>0</v>
      </c>
      <c r="L199" s="35">
        <v>893</v>
      </c>
      <c r="M199" s="35">
        <v>32235</v>
      </c>
      <c r="N199" s="24"/>
      <c r="O199" s="34">
        <v>0</v>
      </c>
      <c r="P199" s="34">
        <v>0</v>
      </c>
      <c r="Q199" s="36">
        <v>0.09</v>
      </c>
      <c r="R199" s="36">
        <v>6.186139700267277E-2</v>
      </c>
      <c r="S199" s="37">
        <v>0</v>
      </c>
      <c r="T199" s="24"/>
      <c r="U199" s="38">
        <v>31342</v>
      </c>
      <c r="V199" s="38">
        <v>0</v>
      </c>
      <c r="W199" s="38">
        <v>0</v>
      </c>
      <c r="X199" s="38">
        <v>893</v>
      </c>
      <c r="Y199" s="38">
        <v>32235</v>
      </c>
    </row>
    <row r="200" spans="1:25" x14ac:dyDescent="0.25">
      <c r="A200" s="31">
        <v>432</v>
      </c>
      <c r="B200" s="32">
        <v>432712261</v>
      </c>
      <c r="C200" s="33" t="s">
        <v>140</v>
      </c>
      <c r="D200" s="31">
        <v>712</v>
      </c>
      <c r="E200" s="33" t="s">
        <v>141</v>
      </c>
      <c r="F200" s="31">
        <v>261</v>
      </c>
      <c r="G200" s="33" t="s">
        <v>146</v>
      </c>
      <c r="H200" s="34">
        <v>14</v>
      </c>
      <c r="I200" s="35">
        <v>8904</v>
      </c>
      <c r="J200" s="35">
        <v>4732</v>
      </c>
      <c r="K200" s="35">
        <v>0</v>
      </c>
      <c r="L200" s="35">
        <v>893</v>
      </c>
      <c r="M200" s="35">
        <v>14529</v>
      </c>
      <c r="N200" s="24"/>
      <c r="O200" s="34">
        <v>0</v>
      </c>
      <c r="P200" s="34">
        <v>0</v>
      </c>
      <c r="Q200" s="36">
        <v>0.09</v>
      </c>
      <c r="R200" s="36">
        <v>7.7735223215268087E-2</v>
      </c>
      <c r="S200" s="37">
        <v>0</v>
      </c>
      <c r="T200" s="24"/>
      <c r="U200" s="38">
        <v>190904</v>
      </c>
      <c r="V200" s="38">
        <v>0</v>
      </c>
      <c r="W200" s="38">
        <v>0</v>
      </c>
      <c r="X200" s="38">
        <v>12502</v>
      </c>
      <c r="Y200" s="38">
        <v>203406</v>
      </c>
    </row>
    <row r="201" spans="1:25" x14ac:dyDescent="0.25">
      <c r="A201" s="31">
        <v>432</v>
      </c>
      <c r="B201" s="32">
        <v>432712300</v>
      </c>
      <c r="C201" s="33" t="s">
        <v>140</v>
      </c>
      <c r="D201" s="31">
        <v>712</v>
      </c>
      <c r="E201" s="33" t="s">
        <v>141</v>
      </c>
      <c r="F201" s="31">
        <v>300</v>
      </c>
      <c r="G201" s="33" t="s">
        <v>147</v>
      </c>
      <c r="H201" s="34">
        <v>3</v>
      </c>
      <c r="I201" s="35">
        <v>8410</v>
      </c>
      <c r="J201" s="35">
        <v>17387</v>
      </c>
      <c r="K201" s="35">
        <v>0</v>
      </c>
      <c r="L201" s="35">
        <v>893</v>
      </c>
      <c r="M201" s="35">
        <v>26690</v>
      </c>
      <c r="N201" s="24"/>
      <c r="O201" s="34">
        <v>0</v>
      </c>
      <c r="P201" s="34">
        <v>0</v>
      </c>
      <c r="Q201" s="36">
        <v>0.09</v>
      </c>
      <c r="R201" s="36">
        <v>2.1583683263291652E-2</v>
      </c>
      <c r="S201" s="37">
        <v>0</v>
      </c>
      <c r="T201" s="24"/>
      <c r="U201" s="38">
        <v>77391</v>
      </c>
      <c r="V201" s="38">
        <v>0</v>
      </c>
      <c r="W201" s="38">
        <v>0</v>
      </c>
      <c r="X201" s="38">
        <v>2679</v>
      </c>
      <c r="Y201" s="38">
        <v>80070</v>
      </c>
    </row>
    <row r="202" spans="1:25" x14ac:dyDescent="0.25">
      <c r="A202" s="31">
        <v>432</v>
      </c>
      <c r="B202" s="32">
        <v>432712645</v>
      </c>
      <c r="C202" s="33" t="s">
        <v>140</v>
      </c>
      <c r="D202" s="31">
        <v>712</v>
      </c>
      <c r="E202" s="33" t="s">
        <v>141</v>
      </c>
      <c r="F202" s="31">
        <v>645</v>
      </c>
      <c r="G202" s="33" t="s">
        <v>148</v>
      </c>
      <c r="H202" s="34">
        <v>57</v>
      </c>
      <c r="I202" s="35">
        <v>9608</v>
      </c>
      <c r="J202" s="35">
        <v>4072</v>
      </c>
      <c r="K202" s="35">
        <v>0</v>
      </c>
      <c r="L202" s="35">
        <v>893</v>
      </c>
      <c r="M202" s="35">
        <v>14573</v>
      </c>
      <c r="N202" s="24"/>
      <c r="O202" s="34">
        <v>0</v>
      </c>
      <c r="P202" s="34">
        <v>0</v>
      </c>
      <c r="Q202" s="36">
        <v>0.09</v>
      </c>
      <c r="R202" s="36">
        <v>3.3283797969472916E-2</v>
      </c>
      <c r="S202" s="37">
        <v>0</v>
      </c>
      <c r="T202" s="24"/>
      <c r="U202" s="38">
        <v>779760</v>
      </c>
      <c r="V202" s="38">
        <v>0</v>
      </c>
      <c r="W202" s="38">
        <v>0</v>
      </c>
      <c r="X202" s="38">
        <v>50901</v>
      </c>
      <c r="Y202" s="38">
        <v>830661</v>
      </c>
    </row>
    <row r="203" spans="1:25" x14ac:dyDescent="0.25">
      <c r="A203" s="31">
        <v>432</v>
      </c>
      <c r="B203" s="32">
        <v>432712660</v>
      </c>
      <c r="C203" s="33" t="s">
        <v>140</v>
      </c>
      <c r="D203" s="31">
        <v>712</v>
      </c>
      <c r="E203" s="33" t="s">
        <v>141</v>
      </c>
      <c r="F203" s="31">
        <v>660</v>
      </c>
      <c r="G203" s="33" t="s">
        <v>149</v>
      </c>
      <c r="H203" s="34">
        <v>63</v>
      </c>
      <c r="I203" s="35">
        <v>9362</v>
      </c>
      <c r="J203" s="35">
        <v>8575</v>
      </c>
      <c r="K203" s="35">
        <v>0</v>
      </c>
      <c r="L203" s="35">
        <v>893</v>
      </c>
      <c r="M203" s="35">
        <v>18830</v>
      </c>
      <c r="N203" s="24"/>
      <c r="O203" s="34">
        <v>0</v>
      </c>
      <c r="P203" s="34">
        <v>0</v>
      </c>
      <c r="Q203" s="36">
        <v>0.09</v>
      </c>
      <c r="R203" s="36">
        <v>5.7291222378360457E-2</v>
      </c>
      <c r="S203" s="37">
        <v>0</v>
      </c>
      <c r="T203" s="24"/>
      <c r="U203" s="38">
        <v>1130031</v>
      </c>
      <c r="V203" s="38">
        <v>0</v>
      </c>
      <c r="W203" s="38">
        <v>0</v>
      </c>
      <c r="X203" s="38">
        <v>56259</v>
      </c>
      <c r="Y203" s="38">
        <v>1186290</v>
      </c>
    </row>
    <row r="204" spans="1:25" x14ac:dyDescent="0.25">
      <c r="A204" s="31">
        <v>432</v>
      </c>
      <c r="B204" s="32">
        <v>432712712</v>
      </c>
      <c r="C204" s="33" t="s">
        <v>140</v>
      </c>
      <c r="D204" s="31">
        <v>712</v>
      </c>
      <c r="E204" s="33" t="s">
        <v>141</v>
      </c>
      <c r="F204" s="31">
        <v>712</v>
      </c>
      <c r="G204" s="33" t="s">
        <v>141</v>
      </c>
      <c r="H204" s="34">
        <v>35</v>
      </c>
      <c r="I204" s="35">
        <v>9330</v>
      </c>
      <c r="J204" s="35">
        <v>6800</v>
      </c>
      <c r="K204" s="35">
        <v>0</v>
      </c>
      <c r="L204" s="35">
        <v>893</v>
      </c>
      <c r="M204" s="35">
        <v>17023</v>
      </c>
      <c r="N204" s="24"/>
      <c r="O204" s="34">
        <v>0</v>
      </c>
      <c r="P204" s="34">
        <v>0</v>
      </c>
      <c r="Q204" s="36">
        <v>0.09</v>
      </c>
      <c r="R204" s="36">
        <v>3.2884372429742702E-2</v>
      </c>
      <c r="S204" s="37">
        <v>0</v>
      </c>
      <c r="T204" s="24"/>
      <c r="U204" s="38">
        <v>564550</v>
      </c>
      <c r="V204" s="38">
        <v>0</v>
      </c>
      <c r="W204" s="38">
        <v>0</v>
      </c>
      <c r="X204" s="38">
        <v>31255</v>
      </c>
      <c r="Y204" s="38">
        <v>595805</v>
      </c>
    </row>
    <row r="205" spans="1:25" x14ac:dyDescent="0.25">
      <c r="A205" s="31">
        <v>435</v>
      </c>
      <c r="B205" s="32">
        <v>435301031</v>
      </c>
      <c r="C205" s="33" t="s">
        <v>150</v>
      </c>
      <c r="D205" s="31">
        <v>301</v>
      </c>
      <c r="E205" s="33" t="s">
        <v>151</v>
      </c>
      <c r="F205" s="31">
        <v>31</v>
      </c>
      <c r="G205" s="33" t="s">
        <v>101</v>
      </c>
      <c r="H205" s="34">
        <v>124</v>
      </c>
      <c r="I205" s="35">
        <v>9769</v>
      </c>
      <c r="J205" s="35">
        <v>4532</v>
      </c>
      <c r="K205" s="35">
        <v>0</v>
      </c>
      <c r="L205" s="35">
        <v>893</v>
      </c>
      <c r="M205" s="35">
        <v>15194</v>
      </c>
      <c r="N205" s="24"/>
      <c r="O205" s="34">
        <v>0</v>
      </c>
      <c r="P205" s="34">
        <v>0</v>
      </c>
      <c r="Q205" s="36">
        <v>0.09</v>
      </c>
      <c r="R205" s="36">
        <v>2.7986524078624942E-2</v>
      </c>
      <c r="S205" s="37">
        <v>0</v>
      </c>
      <c r="T205" s="24"/>
      <c r="U205" s="38">
        <v>1773324</v>
      </c>
      <c r="V205" s="38">
        <v>0</v>
      </c>
      <c r="W205" s="38">
        <v>0</v>
      </c>
      <c r="X205" s="38">
        <v>110732</v>
      </c>
      <c r="Y205" s="38">
        <v>1884056</v>
      </c>
    </row>
    <row r="206" spans="1:25" x14ac:dyDescent="0.25">
      <c r="A206" s="31">
        <v>435</v>
      </c>
      <c r="B206" s="32">
        <v>435301048</v>
      </c>
      <c r="C206" s="33" t="s">
        <v>150</v>
      </c>
      <c r="D206" s="31">
        <v>301</v>
      </c>
      <c r="E206" s="33" t="s">
        <v>151</v>
      </c>
      <c r="F206" s="31">
        <v>48</v>
      </c>
      <c r="G206" s="33" t="s">
        <v>152</v>
      </c>
      <c r="H206" s="34">
        <v>2</v>
      </c>
      <c r="I206" s="35">
        <v>10127</v>
      </c>
      <c r="J206" s="35">
        <v>8048</v>
      </c>
      <c r="K206" s="35">
        <v>0</v>
      </c>
      <c r="L206" s="35">
        <v>893</v>
      </c>
      <c r="M206" s="35">
        <v>19068</v>
      </c>
      <c r="N206" s="24"/>
      <c r="O206" s="34">
        <v>0</v>
      </c>
      <c r="P206" s="34">
        <v>0</v>
      </c>
      <c r="Q206" s="36">
        <v>0.09</v>
      </c>
      <c r="R206" s="36">
        <v>1.2116607373427524E-3</v>
      </c>
      <c r="S206" s="37">
        <v>0</v>
      </c>
      <c r="T206" s="24"/>
      <c r="U206" s="38">
        <v>36350</v>
      </c>
      <c r="V206" s="38">
        <v>0</v>
      </c>
      <c r="W206" s="38">
        <v>0</v>
      </c>
      <c r="X206" s="38">
        <v>1786</v>
      </c>
      <c r="Y206" s="38">
        <v>38136</v>
      </c>
    </row>
    <row r="207" spans="1:25" x14ac:dyDescent="0.25">
      <c r="A207" s="31">
        <v>435</v>
      </c>
      <c r="B207" s="32">
        <v>435301056</v>
      </c>
      <c r="C207" s="33" t="s">
        <v>150</v>
      </c>
      <c r="D207" s="31">
        <v>301</v>
      </c>
      <c r="E207" s="33" t="s">
        <v>151</v>
      </c>
      <c r="F207" s="31">
        <v>56</v>
      </c>
      <c r="G207" s="33" t="s">
        <v>153</v>
      </c>
      <c r="H207" s="34">
        <v>109</v>
      </c>
      <c r="I207" s="35">
        <v>9548</v>
      </c>
      <c r="J207" s="35">
        <v>3709</v>
      </c>
      <c r="K207" s="35">
        <v>0</v>
      </c>
      <c r="L207" s="35">
        <v>893</v>
      </c>
      <c r="M207" s="35">
        <v>14150</v>
      </c>
      <c r="N207" s="24"/>
      <c r="O207" s="34">
        <v>0</v>
      </c>
      <c r="P207" s="34">
        <v>0</v>
      </c>
      <c r="Q207" s="36">
        <v>0.09</v>
      </c>
      <c r="R207" s="36">
        <v>2.367741542734313E-2</v>
      </c>
      <c r="S207" s="37">
        <v>0</v>
      </c>
      <c r="T207" s="24"/>
      <c r="U207" s="38">
        <v>1445013</v>
      </c>
      <c r="V207" s="38">
        <v>0</v>
      </c>
      <c r="W207" s="38">
        <v>0</v>
      </c>
      <c r="X207" s="38">
        <v>97337</v>
      </c>
      <c r="Y207" s="38">
        <v>1542350</v>
      </c>
    </row>
    <row r="208" spans="1:25" x14ac:dyDescent="0.25">
      <c r="A208" s="31">
        <v>435</v>
      </c>
      <c r="B208" s="32">
        <v>435301079</v>
      </c>
      <c r="C208" s="33" t="s">
        <v>150</v>
      </c>
      <c r="D208" s="31">
        <v>301</v>
      </c>
      <c r="E208" s="33" t="s">
        <v>151</v>
      </c>
      <c r="F208" s="31">
        <v>79</v>
      </c>
      <c r="G208" s="33" t="s">
        <v>109</v>
      </c>
      <c r="H208" s="34">
        <v>159</v>
      </c>
      <c r="I208" s="35">
        <v>9651</v>
      </c>
      <c r="J208" s="35">
        <v>978</v>
      </c>
      <c r="K208" s="35">
        <v>0</v>
      </c>
      <c r="L208" s="35">
        <v>893</v>
      </c>
      <c r="M208" s="35">
        <v>11522</v>
      </c>
      <c r="N208" s="24"/>
      <c r="O208" s="34">
        <v>0</v>
      </c>
      <c r="P208" s="34">
        <v>0</v>
      </c>
      <c r="Q208" s="36">
        <v>0.09</v>
      </c>
      <c r="R208" s="36">
        <v>6.7402102928541777E-2</v>
      </c>
      <c r="S208" s="37">
        <v>0</v>
      </c>
      <c r="T208" s="24"/>
      <c r="U208" s="38">
        <v>1690011</v>
      </c>
      <c r="V208" s="38">
        <v>0</v>
      </c>
      <c r="W208" s="38">
        <v>0</v>
      </c>
      <c r="X208" s="38">
        <v>141987</v>
      </c>
      <c r="Y208" s="38">
        <v>1831998</v>
      </c>
    </row>
    <row r="209" spans="1:25" x14ac:dyDescent="0.25">
      <c r="A209" s="31">
        <v>435</v>
      </c>
      <c r="B209" s="32">
        <v>435301128</v>
      </c>
      <c r="C209" s="33" t="s">
        <v>150</v>
      </c>
      <c r="D209" s="31">
        <v>301</v>
      </c>
      <c r="E209" s="33" t="s">
        <v>151</v>
      </c>
      <c r="F209" s="31">
        <v>128</v>
      </c>
      <c r="G209" s="33" t="s">
        <v>110</v>
      </c>
      <c r="H209" s="34">
        <v>1</v>
      </c>
      <c r="I209" s="35">
        <v>10127</v>
      </c>
      <c r="J209" s="35">
        <v>515</v>
      </c>
      <c r="K209" s="35">
        <v>0</v>
      </c>
      <c r="L209" s="35">
        <v>893</v>
      </c>
      <c r="M209" s="35">
        <v>11535</v>
      </c>
      <c r="N209" s="24"/>
      <c r="O209" s="34">
        <v>0</v>
      </c>
      <c r="P209" s="34">
        <v>0</v>
      </c>
      <c r="Q209" s="36">
        <v>0.18</v>
      </c>
      <c r="R209" s="36">
        <v>3.7897363457031326E-2</v>
      </c>
      <c r="S209" s="37">
        <v>0</v>
      </c>
      <c r="T209" s="24"/>
      <c r="U209" s="38">
        <v>10642</v>
      </c>
      <c r="V209" s="38">
        <v>0</v>
      </c>
      <c r="W209" s="38">
        <v>0</v>
      </c>
      <c r="X209" s="38">
        <v>893</v>
      </c>
      <c r="Y209" s="38">
        <v>11535</v>
      </c>
    </row>
    <row r="210" spans="1:25" x14ac:dyDescent="0.25">
      <c r="A210" s="31">
        <v>435</v>
      </c>
      <c r="B210" s="32">
        <v>435301160</v>
      </c>
      <c r="C210" s="33" t="s">
        <v>150</v>
      </c>
      <c r="D210" s="31">
        <v>301</v>
      </c>
      <c r="E210" s="33" t="s">
        <v>151</v>
      </c>
      <c r="F210" s="31">
        <v>160</v>
      </c>
      <c r="G210" s="33" t="s">
        <v>104</v>
      </c>
      <c r="H210" s="34">
        <v>240</v>
      </c>
      <c r="I210" s="35">
        <v>10166</v>
      </c>
      <c r="J210" s="35">
        <v>299</v>
      </c>
      <c r="K210" s="35">
        <v>0</v>
      </c>
      <c r="L210" s="35">
        <v>893</v>
      </c>
      <c r="M210" s="35">
        <v>11358</v>
      </c>
      <c r="N210" s="24"/>
      <c r="O210" s="34">
        <v>0</v>
      </c>
      <c r="P210" s="34">
        <v>0</v>
      </c>
      <c r="Q210" s="36">
        <v>0.1273</v>
      </c>
      <c r="R210" s="36">
        <v>0.10932689985773358</v>
      </c>
      <c r="S210" s="37">
        <v>0</v>
      </c>
      <c r="T210" s="24"/>
      <c r="U210" s="38">
        <v>2511600</v>
      </c>
      <c r="V210" s="38">
        <v>0</v>
      </c>
      <c r="W210" s="38">
        <v>0</v>
      </c>
      <c r="X210" s="38">
        <v>214320</v>
      </c>
      <c r="Y210" s="38">
        <v>2725920</v>
      </c>
    </row>
    <row r="211" spans="1:25" x14ac:dyDescent="0.25">
      <c r="A211" s="31">
        <v>435</v>
      </c>
      <c r="B211" s="32">
        <v>435301181</v>
      </c>
      <c r="C211" s="33" t="s">
        <v>150</v>
      </c>
      <c r="D211" s="31">
        <v>301</v>
      </c>
      <c r="E211" s="33" t="s">
        <v>151</v>
      </c>
      <c r="F211" s="31">
        <v>181</v>
      </c>
      <c r="G211" s="33" t="s">
        <v>105</v>
      </c>
      <c r="H211" s="34">
        <v>1</v>
      </c>
      <c r="I211" s="35">
        <v>10127</v>
      </c>
      <c r="J211" s="35">
        <v>683</v>
      </c>
      <c r="K211" s="35">
        <v>0</v>
      </c>
      <c r="L211" s="35">
        <v>893</v>
      </c>
      <c r="M211" s="35">
        <v>11703</v>
      </c>
      <c r="N211" s="24"/>
      <c r="O211" s="34">
        <v>0</v>
      </c>
      <c r="P211" s="34">
        <v>0</v>
      </c>
      <c r="Q211" s="36">
        <v>0.09</v>
      </c>
      <c r="R211" s="36">
        <v>1.7079913104106212E-2</v>
      </c>
      <c r="S211" s="37">
        <v>0</v>
      </c>
      <c r="T211" s="24"/>
      <c r="U211" s="38">
        <v>10810</v>
      </c>
      <c r="V211" s="38">
        <v>0</v>
      </c>
      <c r="W211" s="38">
        <v>0</v>
      </c>
      <c r="X211" s="38">
        <v>893</v>
      </c>
      <c r="Y211" s="38">
        <v>11703</v>
      </c>
    </row>
    <row r="212" spans="1:25" x14ac:dyDescent="0.25">
      <c r="A212" s="31">
        <v>435</v>
      </c>
      <c r="B212" s="32">
        <v>435301211</v>
      </c>
      <c r="C212" s="33" t="s">
        <v>150</v>
      </c>
      <c r="D212" s="31">
        <v>301</v>
      </c>
      <c r="E212" s="33" t="s">
        <v>151</v>
      </c>
      <c r="F212" s="31">
        <v>211</v>
      </c>
      <c r="G212" s="33" t="s">
        <v>80</v>
      </c>
      <c r="H212" s="34">
        <v>2</v>
      </c>
      <c r="I212" s="35">
        <v>11259</v>
      </c>
      <c r="J212" s="35">
        <v>2019</v>
      </c>
      <c r="K212" s="35">
        <v>0</v>
      </c>
      <c r="L212" s="35">
        <v>893</v>
      </c>
      <c r="M212" s="35">
        <v>14171</v>
      </c>
      <c r="N212" s="24"/>
      <c r="O212" s="34">
        <v>0</v>
      </c>
      <c r="P212" s="34">
        <v>0</v>
      </c>
      <c r="Q212" s="36">
        <v>0.09</v>
      </c>
      <c r="R212" s="36">
        <v>1.9511007571872533E-3</v>
      </c>
      <c r="S212" s="37">
        <v>0</v>
      </c>
      <c r="T212" s="24"/>
      <c r="U212" s="38">
        <v>26556</v>
      </c>
      <c r="V212" s="38">
        <v>0</v>
      </c>
      <c r="W212" s="38">
        <v>0</v>
      </c>
      <c r="X212" s="38">
        <v>1786</v>
      </c>
      <c r="Y212" s="38">
        <v>28342</v>
      </c>
    </row>
    <row r="213" spans="1:25" x14ac:dyDescent="0.25">
      <c r="A213" s="31">
        <v>435</v>
      </c>
      <c r="B213" s="32">
        <v>435301295</v>
      </c>
      <c r="C213" s="33" t="s">
        <v>150</v>
      </c>
      <c r="D213" s="31">
        <v>301</v>
      </c>
      <c r="E213" s="33" t="s">
        <v>151</v>
      </c>
      <c r="F213" s="31">
        <v>295</v>
      </c>
      <c r="G213" s="33" t="s">
        <v>155</v>
      </c>
      <c r="H213" s="34">
        <v>69</v>
      </c>
      <c r="I213" s="35">
        <v>9600</v>
      </c>
      <c r="J213" s="35">
        <v>4591</v>
      </c>
      <c r="K213" s="35">
        <v>0</v>
      </c>
      <c r="L213" s="35">
        <v>893</v>
      </c>
      <c r="M213" s="35">
        <v>15084</v>
      </c>
      <c r="N213" s="24"/>
      <c r="O213" s="34">
        <v>0</v>
      </c>
      <c r="P213" s="34">
        <v>0</v>
      </c>
      <c r="Q213" s="36">
        <v>0.09</v>
      </c>
      <c r="R213" s="36">
        <v>2.1576596807012315E-2</v>
      </c>
      <c r="S213" s="37">
        <v>0</v>
      </c>
      <c r="T213" s="24"/>
      <c r="U213" s="38">
        <v>979179</v>
      </c>
      <c r="V213" s="38">
        <v>0</v>
      </c>
      <c r="W213" s="38">
        <v>0</v>
      </c>
      <c r="X213" s="38">
        <v>61617</v>
      </c>
      <c r="Y213" s="38">
        <v>1040796</v>
      </c>
    </row>
    <row r="214" spans="1:25" x14ac:dyDescent="0.25">
      <c r="A214" s="31">
        <v>435</v>
      </c>
      <c r="B214" s="32">
        <v>435301301</v>
      </c>
      <c r="C214" s="33" t="s">
        <v>150</v>
      </c>
      <c r="D214" s="31">
        <v>301</v>
      </c>
      <c r="E214" s="33" t="s">
        <v>151</v>
      </c>
      <c r="F214" s="31">
        <v>301</v>
      </c>
      <c r="G214" s="33" t="s">
        <v>151</v>
      </c>
      <c r="H214" s="34">
        <v>64</v>
      </c>
      <c r="I214" s="35">
        <v>9778</v>
      </c>
      <c r="J214" s="35">
        <v>3527</v>
      </c>
      <c r="K214" s="35">
        <v>0</v>
      </c>
      <c r="L214" s="35">
        <v>893</v>
      </c>
      <c r="M214" s="35">
        <v>14198</v>
      </c>
      <c r="N214" s="24"/>
      <c r="O214" s="34">
        <v>0</v>
      </c>
      <c r="P214" s="34">
        <v>0</v>
      </c>
      <c r="Q214" s="36">
        <v>0.09</v>
      </c>
      <c r="R214" s="36">
        <v>4.5563263602853413E-2</v>
      </c>
      <c r="S214" s="37">
        <v>0</v>
      </c>
      <c r="T214" s="24"/>
      <c r="U214" s="38">
        <v>851520</v>
      </c>
      <c r="V214" s="38">
        <v>0</v>
      </c>
      <c r="W214" s="38">
        <v>0</v>
      </c>
      <c r="X214" s="38">
        <v>57152</v>
      </c>
      <c r="Y214" s="38">
        <v>908672</v>
      </c>
    </row>
    <row r="215" spans="1:25" x14ac:dyDescent="0.25">
      <c r="A215" s="31">
        <v>435</v>
      </c>
      <c r="B215" s="32">
        <v>435301326</v>
      </c>
      <c r="C215" s="33" t="s">
        <v>150</v>
      </c>
      <c r="D215" s="31">
        <v>301</v>
      </c>
      <c r="E215" s="33" t="s">
        <v>151</v>
      </c>
      <c r="F215" s="31">
        <v>326</v>
      </c>
      <c r="G215" s="33" t="s">
        <v>156</v>
      </c>
      <c r="H215" s="34">
        <v>8</v>
      </c>
      <c r="I215" s="35">
        <v>9630</v>
      </c>
      <c r="J215" s="35">
        <v>3644</v>
      </c>
      <c r="K215" s="35">
        <v>0</v>
      </c>
      <c r="L215" s="35">
        <v>893</v>
      </c>
      <c r="M215" s="35">
        <v>14167</v>
      </c>
      <c r="N215" s="24"/>
      <c r="O215" s="34">
        <v>0</v>
      </c>
      <c r="P215" s="34">
        <v>0</v>
      </c>
      <c r="Q215" s="36">
        <v>0.09</v>
      </c>
      <c r="R215" s="36">
        <v>2.679064807740778E-3</v>
      </c>
      <c r="S215" s="37">
        <v>0</v>
      </c>
      <c r="T215" s="24"/>
      <c r="U215" s="38">
        <v>106192</v>
      </c>
      <c r="V215" s="38">
        <v>0</v>
      </c>
      <c r="W215" s="38">
        <v>0</v>
      </c>
      <c r="X215" s="38">
        <v>7144</v>
      </c>
      <c r="Y215" s="38">
        <v>113336</v>
      </c>
    </row>
    <row r="216" spans="1:25" x14ac:dyDescent="0.25">
      <c r="A216" s="31">
        <v>435</v>
      </c>
      <c r="B216" s="32">
        <v>435301673</v>
      </c>
      <c r="C216" s="33" t="s">
        <v>150</v>
      </c>
      <c r="D216" s="31">
        <v>301</v>
      </c>
      <c r="E216" s="33" t="s">
        <v>151</v>
      </c>
      <c r="F216" s="31">
        <v>673</v>
      </c>
      <c r="G216" s="33" t="s">
        <v>159</v>
      </c>
      <c r="H216" s="34">
        <v>17</v>
      </c>
      <c r="I216" s="35">
        <v>9370</v>
      </c>
      <c r="J216" s="35">
        <v>4448</v>
      </c>
      <c r="K216" s="35">
        <v>0</v>
      </c>
      <c r="L216" s="35">
        <v>893</v>
      </c>
      <c r="M216" s="35">
        <v>14711</v>
      </c>
      <c r="N216" s="24"/>
      <c r="O216" s="34">
        <v>0</v>
      </c>
      <c r="P216" s="34">
        <v>0</v>
      </c>
      <c r="Q216" s="36">
        <v>0.09</v>
      </c>
      <c r="R216" s="36">
        <v>2.1571515041317223E-2</v>
      </c>
      <c r="S216" s="37">
        <v>0</v>
      </c>
      <c r="T216" s="24"/>
      <c r="U216" s="38">
        <v>234906</v>
      </c>
      <c r="V216" s="38">
        <v>0</v>
      </c>
      <c r="W216" s="38">
        <v>0</v>
      </c>
      <c r="X216" s="38">
        <v>15181</v>
      </c>
      <c r="Y216" s="38">
        <v>250087</v>
      </c>
    </row>
    <row r="217" spans="1:25" x14ac:dyDescent="0.25">
      <c r="A217" s="31">
        <v>435</v>
      </c>
      <c r="B217" s="32">
        <v>435301725</v>
      </c>
      <c r="C217" s="33" t="s">
        <v>150</v>
      </c>
      <c r="D217" s="31">
        <v>301</v>
      </c>
      <c r="E217" s="33" t="s">
        <v>151</v>
      </c>
      <c r="F217" s="31">
        <v>725</v>
      </c>
      <c r="G217" s="33" t="s">
        <v>136</v>
      </c>
      <c r="H217" s="34">
        <v>1</v>
      </c>
      <c r="I217" s="35">
        <v>8749</v>
      </c>
      <c r="J217" s="35">
        <v>2511</v>
      </c>
      <c r="K217" s="35">
        <v>0</v>
      </c>
      <c r="L217" s="35">
        <v>893</v>
      </c>
      <c r="M217" s="35">
        <v>12153</v>
      </c>
      <c r="N217" s="24"/>
      <c r="O217" s="34">
        <v>0</v>
      </c>
      <c r="P217" s="34">
        <v>0</v>
      </c>
      <c r="Q217" s="36">
        <v>0.09</v>
      </c>
      <c r="R217" s="36">
        <v>1.0919945339310106E-2</v>
      </c>
      <c r="S217" s="37">
        <v>0</v>
      </c>
      <c r="T217" s="24"/>
      <c r="U217" s="38">
        <v>11260</v>
      </c>
      <c r="V217" s="38">
        <v>0</v>
      </c>
      <c r="W217" s="38">
        <v>0</v>
      </c>
      <c r="X217" s="38">
        <v>893</v>
      </c>
      <c r="Y217" s="38">
        <v>12153</v>
      </c>
    </row>
    <row r="218" spans="1:25" x14ac:dyDescent="0.25">
      <c r="A218" s="31">
        <v>435</v>
      </c>
      <c r="B218" s="32">
        <v>435301735</v>
      </c>
      <c r="C218" s="33" t="s">
        <v>150</v>
      </c>
      <c r="D218" s="31">
        <v>301</v>
      </c>
      <c r="E218" s="33" t="s">
        <v>151</v>
      </c>
      <c r="F218" s="31">
        <v>735</v>
      </c>
      <c r="G218" s="33" t="s">
        <v>138</v>
      </c>
      <c r="H218" s="34">
        <v>3</v>
      </c>
      <c r="I218" s="35">
        <v>9555</v>
      </c>
      <c r="J218" s="35">
        <v>3824</v>
      </c>
      <c r="K218" s="35">
        <v>0</v>
      </c>
      <c r="L218" s="35">
        <v>893</v>
      </c>
      <c r="M218" s="35">
        <v>14272</v>
      </c>
      <c r="N218" s="24"/>
      <c r="O218" s="34">
        <v>0</v>
      </c>
      <c r="P218" s="34">
        <v>0</v>
      </c>
      <c r="Q218" s="36">
        <v>0.09</v>
      </c>
      <c r="R218" s="36">
        <v>2.12082841420623E-2</v>
      </c>
      <c r="S218" s="37">
        <v>0</v>
      </c>
      <c r="T218" s="24"/>
      <c r="U218" s="38">
        <v>40137</v>
      </c>
      <c r="V218" s="38">
        <v>0</v>
      </c>
      <c r="W218" s="38">
        <v>0</v>
      </c>
      <c r="X218" s="38">
        <v>2679</v>
      </c>
      <c r="Y218" s="38">
        <v>42816</v>
      </c>
    </row>
    <row r="219" spans="1:25" x14ac:dyDescent="0.25">
      <c r="A219" s="31">
        <v>436</v>
      </c>
      <c r="B219" s="32">
        <v>436049001</v>
      </c>
      <c r="C219" s="33" t="s">
        <v>160</v>
      </c>
      <c r="D219" s="31">
        <v>49</v>
      </c>
      <c r="E219" s="33" t="s">
        <v>96</v>
      </c>
      <c r="F219" s="31">
        <v>1</v>
      </c>
      <c r="G219" s="33" t="s">
        <v>161</v>
      </c>
      <c r="H219" s="34">
        <v>1</v>
      </c>
      <c r="I219" s="35">
        <v>10922</v>
      </c>
      <c r="J219" s="35">
        <v>3094</v>
      </c>
      <c r="K219" s="35">
        <v>0</v>
      </c>
      <c r="L219" s="35">
        <v>893</v>
      </c>
      <c r="M219" s="35">
        <v>14909</v>
      </c>
      <c r="N219" s="24"/>
      <c r="O219" s="34">
        <v>0</v>
      </c>
      <c r="P219" s="34">
        <v>0</v>
      </c>
      <c r="Q219" s="36">
        <v>0.09</v>
      </c>
      <c r="R219" s="36">
        <v>1.5911840917771296E-2</v>
      </c>
      <c r="S219" s="37">
        <v>0</v>
      </c>
      <c r="T219" s="24"/>
      <c r="U219" s="38">
        <v>14016</v>
      </c>
      <c r="V219" s="38">
        <v>0</v>
      </c>
      <c r="W219" s="38">
        <v>0</v>
      </c>
      <c r="X219" s="38">
        <v>893</v>
      </c>
      <c r="Y219" s="38">
        <v>14909</v>
      </c>
    </row>
    <row r="220" spans="1:25" x14ac:dyDescent="0.25">
      <c r="A220" s="31">
        <v>436</v>
      </c>
      <c r="B220" s="32">
        <v>436049010</v>
      </c>
      <c r="C220" s="33" t="s">
        <v>160</v>
      </c>
      <c r="D220" s="31">
        <v>49</v>
      </c>
      <c r="E220" s="33" t="s">
        <v>96</v>
      </c>
      <c r="F220" s="31">
        <v>10</v>
      </c>
      <c r="G220" s="33" t="s">
        <v>99</v>
      </c>
      <c r="H220" s="34">
        <v>6</v>
      </c>
      <c r="I220" s="35">
        <v>11845</v>
      </c>
      <c r="J220" s="35">
        <v>3644</v>
      </c>
      <c r="K220" s="35">
        <v>0</v>
      </c>
      <c r="L220" s="35">
        <v>893</v>
      </c>
      <c r="M220" s="35">
        <v>16382</v>
      </c>
      <c r="N220" s="24"/>
      <c r="O220" s="34">
        <v>0</v>
      </c>
      <c r="P220" s="34">
        <v>0</v>
      </c>
      <c r="Q220" s="36">
        <v>0.09</v>
      </c>
      <c r="R220" s="36">
        <v>2.4632241906512773E-3</v>
      </c>
      <c r="S220" s="37">
        <v>0</v>
      </c>
      <c r="T220" s="24"/>
      <c r="U220" s="38">
        <v>92934</v>
      </c>
      <c r="V220" s="38">
        <v>0</v>
      </c>
      <c r="W220" s="38">
        <v>0</v>
      </c>
      <c r="X220" s="38">
        <v>5358</v>
      </c>
      <c r="Y220" s="38">
        <v>98292</v>
      </c>
    </row>
    <row r="221" spans="1:25" x14ac:dyDescent="0.25">
      <c r="A221" s="31">
        <v>436</v>
      </c>
      <c r="B221" s="32">
        <v>436049035</v>
      </c>
      <c r="C221" s="33" t="s">
        <v>160</v>
      </c>
      <c r="D221" s="31">
        <v>49</v>
      </c>
      <c r="E221" s="33" t="s">
        <v>96</v>
      </c>
      <c r="F221" s="31">
        <v>35</v>
      </c>
      <c r="G221" s="33" t="s">
        <v>22</v>
      </c>
      <c r="H221" s="34">
        <v>55</v>
      </c>
      <c r="I221" s="35">
        <v>12272</v>
      </c>
      <c r="J221" s="35">
        <v>4314</v>
      </c>
      <c r="K221" s="35">
        <v>0</v>
      </c>
      <c r="L221" s="35">
        <v>893</v>
      </c>
      <c r="M221" s="35">
        <v>17479</v>
      </c>
      <c r="N221" s="24"/>
      <c r="O221" s="34">
        <v>0</v>
      </c>
      <c r="P221" s="34">
        <v>0</v>
      </c>
      <c r="Q221" s="36">
        <v>0.18</v>
      </c>
      <c r="R221" s="36">
        <v>0.1589661347017316</v>
      </c>
      <c r="S221" s="37">
        <v>0</v>
      </c>
      <c r="T221" s="24"/>
      <c r="U221" s="38">
        <v>912230</v>
      </c>
      <c r="V221" s="38">
        <v>0</v>
      </c>
      <c r="W221" s="38">
        <v>0</v>
      </c>
      <c r="X221" s="38">
        <v>49115</v>
      </c>
      <c r="Y221" s="38">
        <v>961345</v>
      </c>
    </row>
    <row r="222" spans="1:25" x14ac:dyDescent="0.25">
      <c r="A222" s="31">
        <v>436</v>
      </c>
      <c r="B222" s="32">
        <v>436049044</v>
      </c>
      <c r="C222" s="33" t="s">
        <v>160</v>
      </c>
      <c r="D222" s="31">
        <v>49</v>
      </c>
      <c r="E222" s="33" t="s">
        <v>96</v>
      </c>
      <c r="F222" s="31">
        <v>44</v>
      </c>
      <c r="G222" s="33" t="s">
        <v>35</v>
      </c>
      <c r="H222" s="34">
        <v>2</v>
      </c>
      <c r="I222" s="35">
        <v>13702</v>
      </c>
      <c r="J222" s="35">
        <v>314</v>
      </c>
      <c r="K222" s="35">
        <v>0</v>
      </c>
      <c r="L222" s="35">
        <v>893</v>
      </c>
      <c r="M222" s="35">
        <v>14909</v>
      </c>
      <c r="N222" s="24"/>
      <c r="O222" s="34">
        <v>0</v>
      </c>
      <c r="P222" s="34">
        <v>0</v>
      </c>
      <c r="Q222" s="36">
        <v>0.09</v>
      </c>
      <c r="R222" s="36">
        <v>5.5847301083240118E-2</v>
      </c>
      <c r="S222" s="37">
        <v>0</v>
      </c>
      <c r="T222" s="24"/>
      <c r="U222" s="38">
        <v>28032</v>
      </c>
      <c r="V222" s="38">
        <v>0</v>
      </c>
      <c r="W222" s="38">
        <v>0</v>
      </c>
      <c r="X222" s="38">
        <v>1786</v>
      </c>
      <c r="Y222" s="38">
        <v>29818</v>
      </c>
    </row>
    <row r="223" spans="1:25" x14ac:dyDescent="0.25">
      <c r="A223" s="31">
        <v>436</v>
      </c>
      <c r="B223" s="32">
        <v>436049049</v>
      </c>
      <c r="C223" s="33" t="s">
        <v>160</v>
      </c>
      <c r="D223" s="31">
        <v>49</v>
      </c>
      <c r="E223" s="33" t="s">
        <v>96</v>
      </c>
      <c r="F223" s="31">
        <v>49</v>
      </c>
      <c r="G223" s="33" t="s">
        <v>96</v>
      </c>
      <c r="H223" s="34">
        <v>223</v>
      </c>
      <c r="I223" s="35">
        <v>12298</v>
      </c>
      <c r="J223" s="35">
        <v>15564</v>
      </c>
      <c r="K223" s="35">
        <v>0</v>
      </c>
      <c r="L223" s="35">
        <v>893</v>
      </c>
      <c r="M223" s="35">
        <v>28755</v>
      </c>
      <c r="N223" s="24"/>
      <c r="O223" s="34">
        <v>0</v>
      </c>
      <c r="P223" s="34">
        <v>0</v>
      </c>
      <c r="Q223" s="36">
        <v>0.09</v>
      </c>
      <c r="R223" s="36">
        <v>8.0125851788319644E-2</v>
      </c>
      <c r="S223" s="37">
        <v>0</v>
      </c>
      <c r="T223" s="24"/>
      <c r="U223" s="38">
        <v>6213226</v>
      </c>
      <c r="V223" s="38">
        <v>0</v>
      </c>
      <c r="W223" s="38">
        <v>0</v>
      </c>
      <c r="X223" s="38">
        <v>199139</v>
      </c>
      <c r="Y223" s="38">
        <v>6412365</v>
      </c>
    </row>
    <row r="224" spans="1:25" x14ac:dyDescent="0.25">
      <c r="A224" s="31">
        <v>436</v>
      </c>
      <c r="B224" s="32">
        <v>436049057</v>
      </c>
      <c r="C224" s="33" t="s">
        <v>160</v>
      </c>
      <c r="D224" s="31">
        <v>49</v>
      </c>
      <c r="E224" s="33" t="s">
        <v>96</v>
      </c>
      <c r="F224" s="31">
        <v>57</v>
      </c>
      <c r="G224" s="33" t="s">
        <v>23</v>
      </c>
      <c r="H224" s="34">
        <v>5</v>
      </c>
      <c r="I224" s="35">
        <v>10686</v>
      </c>
      <c r="J224" s="35">
        <v>544</v>
      </c>
      <c r="K224" s="35">
        <v>0</v>
      </c>
      <c r="L224" s="35">
        <v>893</v>
      </c>
      <c r="M224" s="35">
        <v>12123</v>
      </c>
      <c r="N224" s="24"/>
      <c r="O224" s="34">
        <v>0</v>
      </c>
      <c r="P224" s="34">
        <v>0</v>
      </c>
      <c r="Q224" s="36">
        <v>0.18</v>
      </c>
      <c r="R224" s="36">
        <v>0.14357074949612178</v>
      </c>
      <c r="S224" s="37">
        <v>0</v>
      </c>
      <c r="T224" s="24"/>
      <c r="U224" s="38">
        <v>56150</v>
      </c>
      <c r="V224" s="38">
        <v>0</v>
      </c>
      <c r="W224" s="38">
        <v>0</v>
      </c>
      <c r="X224" s="38">
        <v>4465</v>
      </c>
      <c r="Y224" s="38">
        <v>60615</v>
      </c>
    </row>
    <row r="225" spans="1:25" x14ac:dyDescent="0.25">
      <c r="A225" s="31">
        <v>436</v>
      </c>
      <c r="B225" s="32">
        <v>436049093</v>
      </c>
      <c r="C225" s="33" t="s">
        <v>160</v>
      </c>
      <c r="D225" s="31">
        <v>49</v>
      </c>
      <c r="E225" s="33" t="s">
        <v>96</v>
      </c>
      <c r="F225" s="31">
        <v>93</v>
      </c>
      <c r="G225" s="33" t="s">
        <v>25</v>
      </c>
      <c r="H225" s="34">
        <v>10</v>
      </c>
      <c r="I225" s="35">
        <v>12087</v>
      </c>
      <c r="J225" s="35">
        <v>346</v>
      </c>
      <c r="K225" s="35">
        <v>0</v>
      </c>
      <c r="L225" s="35">
        <v>893</v>
      </c>
      <c r="M225" s="35">
        <v>13326</v>
      </c>
      <c r="N225" s="24"/>
      <c r="O225" s="34">
        <v>1.1490725966126691</v>
      </c>
      <c r="P225" s="34">
        <v>0</v>
      </c>
      <c r="Q225" s="36">
        <v>0.09</v>
      </c>
      <c r="R225" s="36">
        <v>9.5627967154470944E-2</v>
      </c>
      <c r="S225" s="37">
        <v>0</v>
      </c>
      <c r="T225" s="24"/>
      <c r="U225" s="38">
        <v>124329.58040631469</v>
      </c>
      <c r="V225" s="38">
        <v>0</v>
      </c>
      <c r="W225" s="38">
        <v>0</v>
      </c>
      <c r="X225" s="38">
        <v>8930</v>
      </c>
      <c r="Y225" s="38">
        <v>133259.58040631469</v>
      </c>
    </row>
    <row r="226" spans="1:25" x14ac:dyDescent="0.25">
      <c r="A226" s="31">
        <v>436</v>
      </c>
      <c r="B226" s="32">
        <v>436049133</v>
      </c>
      <c r="C226" s="33" t="s">
        <v>160</v>
      </c>
      <c r="D226" s="31">
        <v>49</v>
      </c>
      <c r="E226" s="33" t="s">
        <v>96</v>
      </c>
      <c r="F226" s="31">
        <v>133</v>
      </c>
      <c r="G226" s="33" t="s">
        <v>73</v>
      </c>
      <c r="H226" s="34">
        <v>2</v>
      </c>
      <c r="I226" s="35">
        <v>10922</v>
      </c>
      <c r="J226" s="35">
        <v>3423</v>
      </c>
      <c r="K226" s="35">
        <v>0</v>
      </c>
      <c r="L226" s="35">
        <v>893</v>
      </c>
      <c r="M226" s="35">
        <v>15238</v>
      </c>
      <c r="N226" s="24"/>
      <c r="O226" s="34">
        <v>0</v>
      </c>
      <c r="P226" s="34">
        <v>0</v>
      </c>
      <c r="Q226" s="36">
        <v>0.09</v>
      </c>
      <c r="R226" s="36">
        <v>3.0315170963572013E-2</v>
      </c>
      <c r="S226" s="37">
        <v>0</v>
      </c>
      <c r="T226" s="24"/>
      <c r="U226" s="38">
        <v>28690</v>
      </c>
      <c r="V226" s="38">
        <v>0</v>
      </c>
      <c r="W226" s="38">
        <v>0</v>
      </c>
      <c r="X226" s="38">
        <v>1786</v>
      </c>
      <c r="Y226" s="38">
        <v>30476</v>
      </c>
    </row>
    <row r="227" spans="1:25" x14ac:dyDescent="0.25">
      <c r="A227" s="31">
        <v>436</v>
      </c>
      <c r="B227" s="32">
        <v>436049149</v>
      </c>
      <c r="C227" s="33" t="s">
        <v>160</v>
      </c>
      <c r="D227" s="31">
        <v>49</v>
      </c>
      <c r="E227" s="33" t="s">
        <v>96</v>
      </c>
      <c r="F227" s="31">
        <v>149</v>
      </c>
      <c r="G227" s="33" t="s">
        <v>103</v>
      </c>
      <c r="H227" s="34">
        <v>2</v>
      </c>
      <c r="I227" s="35">
        <v>9991</v>
      </c>
      <c r="J227" s="35">
        <v>12</v>
      </c>
      <c r="K227" s="35">
        <v>0</v>
      </c>
      <c r="L227" s="35">
        <v>893</v>
      </c>
      <c r="M227" s="35">
        <v>10896</v>
      </c>
      <c r="N227" s="24"/>
      <c r="O227" s="34">
        <v>0</v>
      </c>
      <c r="P227" s="34">
        <v>0</v>
      </c>
      <c r="Q227" s="36">
        <v>0.16</v>
      </c>
      <c r="R227" s="36">
        <v>0.11585385192308002</v>
      </c>
      <c r="S227" s="37">
        <v>0</v>
      </c>
      <c r="T227" s="24"/>
      <c r="U227" s="38">
        <v>20006</v>
      </c>
      <c r="V227" s="38">
        <v>0</v>
      </c>
      <c r="W227" s="38">
        <v>0</v>
      </c>
      <c r="X227" s="38">
        <v>1786</v>
      </c>
      <c r="Y227" s="38">
        <v>21792</v>
      </c>
    </row>
    <row r="228" spans="1:25" x14ac:dyDescent="0.25">
      <c r="A228" s="31">
        <v>436</v>
      </c>
      <c r="B228" s="32">
        <v>436049163</v>
      </c>
      <c r="C228" s="33" t="s">
        <v>160</v>
      </c>
      <c r="D228" s="31">
        <v>49</v>
      </c>
      <c r="E228" s="33" t="s">
        <v>96</v>
      </c>
      <c r="F228" s="31">
        <v>163</v>
      </c>
      <c r="G228" s="33" t="s">
        <v>27</v>
      </c>
      <c r="H228" s="34">
        <v>2</v>
      </c>
      <c r="I228" s="35">
        <v>12155</v>
      </c>
      <c r="J228" s="35">
        <v>513</v>
      </c>
      <c r="K228" s="35">
        <v>0</v>
      </c>
      <c r="L228" s="35">
        <v>893</v>
      </c>
      <c r="M228" s="35">
        <v>13561</v>
      </c>
      <c r="N228" s="24"/>
      <c r="O228" s="34">
        <v>0</v>
      </c>
      <c r="P228" s="34">
        <v>0</v>
      </c>
      <c r="Q228" s="36">
        <v>0.18</v>
      </c>
      <c r="R228" s="36">
        <v>9.7611877434862299E-2</v>
      </c>
      <c r="S228" s="37">
        <v>0</v>
      </c>
      <c r="T228" s="24"/>
      <c r="U228" s="38">
        <v>25336</v>
      </c>
      <c r="V228" s="38">
        <v>0</v>
      </c>
      <c r="W228" s="38">
        <v>0</v>
      </c>
      <c r="X228" s="38">
        <v>1786</v>
      </c>
      <c r="Y228" s="38">
        <v>27122</v>
      </c>
    </row>
    <row r="229" spans="1:25" x14ac:dyDescent="0.25">
      <c r="A229" s="31">
        <v>436</v>
      </c>
      <c r="B229" s="32">
        <v>436049165</v>
      </c>
      <c r="C229" s="33" t="s">
        <v>160</v>
      </c>
      <c r="D229" s="31">
        <v>49</v>
      </c>
      <c r="E229" s="33" t="s">
        <v>96</v>
      </c>
      <c r="F229" s="31">
        <v>165</v>
      </c>
      <c r="G229" s="33" t="s">
        <v>28</v>
      </c>
      <c r="H229" s="34">
        <v>30</v>
      </c>
      <c r="I229" s="35">
        <v>11193</v>
      </c>
      <c r="J229" s="35">
        <v>610</v>
      </c>
      <c r="K229" s="35">
        <v>0</v>
      </c>
      <c r="L229" s="35">
        <v>893</v>
      </c>
      <c r="M229" s="35">
        <v>12696</v>
      </c>
      <c r="N229" s="24"/>
      <c r="O229" s="34">
        <v>13.08336884519797</v>
      </c>
      <c r="P229" s="34">
        <v>0</v>
      </c>
      <c r="Q229" s="36">
        <v>9.8299999999999998E-2</v>
      </c>
      <c r="R229" s="36">
        <v>0.11701966045576953</v>
      </c>
      <c r="S229" s="37">
        <v>0</v>
      </c>
      <c r="T229" s="24"/>
      <c r="U229" s="38">
        <v>354088.99752012838</v>
      </c>
      <c r="V229" s="38">
        <v>0</v>
      </c>
      <c r="W229" s="38">
        <v>0</v>
      </c>
      <c r="X229" s="38">
        <v>26790</v>
      </c>
      <c r="Y229" s="38">
        <v>380878.99752012838</v>
      </c>
    </row>
    <row r="230" spans="1:25" x14ac:dyDescent="0.25">
      <c r="A230" s="31">
        <v>436</v>
      </c>
      <c r="B230" s="32">
        <v>436049176</v>
      </c>
      <c r="C230" s="33" t="s">
        <v>160</v>
      </c>
      <c r="D230" s="31">
        <v>49</v>
      </c>
      <c r="E230" s="33" t="s">
        <v>96</v>
      </c>
      <c r="F230" s="31">
        <v>176</v>
      </c>
      <c r="G230" s="33" t="s">
        <v>29</v>
      </c>
      <c r="H230" s="34">
        <v>12</v>
      </c>
      <c r="I230" s="35">
        <v>11263</v>
      </c>
      <c r="J230" s="35">
        <v>3720</v>
      </c>
      <c r="K230" s="35">
        <v>0</v>
      </c>
      <c r="L230" s="35">
        <v>893</v>
      </c>
      <c r="M230" s="35">
        <v>15876</v>
      </c>
      <c r="N230" s="24"/>
      <c r="O230" s="34">
        <v>0</v>
      </c>
      <c r="P230" s="34">
        <v>0</v>
      </c>
      <c r="Q230" s="36">
        <v>0.09</v>
      </c>
      <c r="R230" s="36">
        <v>7.0077414496209203E-2</v>
      </c>
      <c r="S230" s="37">
        <v>0</v>
      </c>
      <c r="T230" s="24"/>
      <c r="U230" s="38">
        <v>179796</v>
      </c>
      <c r="V230" s="38">
        <v>0</v>
      </c>
      <c r="W230" s="38">
        <v>0</v>
      </c>
      <c r="X230" s="38">
        <v>10716</v>
      </c>
      <c r="Y230" s="38">
        <v>190512</v>
      </c>
    </row>
    <row r="231" spans="1:25" x14ac:dyDescent="0.25">
      <c r="A231" s="31">
        <v>436</v>
      </c>
      <c r="B231" s="32">
        <v>436049199</v>
      </c>
      <c r="C231" s="33" t="s">
        <v>160</v>
      </c>
      <c r="D231" s="31">
        <v>49</v>
      </c>
      <c r="E231" s="33" t="s">
        <v>96</v>
      </c>
      <c r="F231" s="31">
        <v>199</v>
      </c>
      <c r="G231" s="33" t="s">
        <v>162</v>
      </c>
      <c r="H231" s="34">
        <v>1</v>
      </c>
      <c r="I231" s="35">
        <v>13387</v>
      </c>
      <c r="J231" s="35">
        <v>8587</v>
      </c>
      <c r="K231" s="35">
        <v>0</v>
      </c>
      <c r="L231" s="35">
        <v>893</v>
      </c>
      <c r="M231" s="35">
        <v>22867</v>
      </c>
      <c r="N231" s="24"/>
      <c r="O231" s="34">
        <v>0</v>
      </c>
      <c r="P231" s="34">
        <v>0</v>
      </c>
      <c r="Q231" s="36">
        <v>0.09</v>
      </c>
      <c r="R231" s="36">
        <v>9.8435227157892382E-4</v>
      </c>
      <c r="S231" s="37">
        <v>0</v>
      </c>
      <c r="T231" s="24"/>
      <c r="U231" s="38">
        <v>21974</v>
      </c>
      <c r="V231" s="38">
        <v>0</v>
      </c>
      <c r="W231" s="38">
        <v>0</v>
      </c>
      <c r="X231" s="38">
        <v>893</v>
      </c>
      <c r="Y231" s="38">
        <v>22867</v>
      </c>
    </row>
    <row r="232" spans="1:25" x14ac:dyDescent="0.25">
      <c r="A232" s="31">
        <v>436</v>
      </c>
      <c r="B232" s="32">
        <v>436049244</v>
      </c>
      <c r="C232" s="33" t="s">
        <v>160</v>
      </c>
      <c r="D232" s="31">
        <v>49</v>
      </c>
      <c r="E232" s="33" t="s">
        <v>96</v>
      </c>
      <c r="F232" s="31">
        <v>244</v>
      </c>
      <c r="G232" s="33" t="s">
        <v>43</v>
      </c>
      <c r="H232" s="34">
        <v>9</v>
      </c>
      <c r="I232" s="35">
        <v>12023</v>
      </c>
      <c r="J232" s="35">
        <v>4872</v>
      </c>
      <c r="K232" s="35">
        <v>0</v>
      </c>
      <c r="L232" s="35">
        <v>893</v>
      </c>
      <c r="M232" s="35">
        <v>17788</v>
      </c>
      <c r="N232" s="24"/>
      <c r="O232" s="34">
        <v>0</v>
      </c>
      <c r="P232" s="34">
        <v>0</v>
      </c>
      <c r="Q232" s="36">
        <v>0.18</v>
      </c>
      <c r="R232" s="36">
        <v>0.10548220167912307</v>
      </c>
      <c r="S232" s="37">
        <v>0</v>
      </c>
      <c r="T232" s="24"/>
      <c r="U232" s="38">
        <v>152055</v>
      </c>
      <c r="V232" s="38">
        <v>0</v>
      </c>
      <c r="W232" s="38">
        <v>0</v>
      </c>
      <c r="X232" s="38">
        <v>8037</v>
      </c>
      <c r="Y232" s="38">
        <v>160092</v>
      </c>
    </row>
    <row r="233" spans="1:25" x14ac:dyDescent="0.25">
      <c r="A233" s="31">
        <v>436</v>
      </c>
      <c r="B233" s="32">
        <v>436049248</v>
      </c>
      <c r="C233" s="33" t="s">
        <v>160</v>
      </c>
      <c r="D233" s="31">
        <v>49</v>
      </c>
      <c r="E233" s="33" t="s">
        <v>96</v>
      </c>
      <c r="F233" s="31">
        <v>248</v>
      </c>
      <c r="G233" s="33" t="s">
        <v>30</v>
      </c>
      <c r="H233" s="34">
        <v>5</v>
      </c>
      <c r="I233" s="35">
        <v>11019</v>
      </c>
      <c r="J233" s="35">
        <v>1089</v>
      </c>
      <c r="K233" s="35">
        <v>0</v>
      </c>
      <c r="L233" s="35">
        <v>893</v>
      </c>
      <c r="M233" s="35">
        <v>13001</v>
      </c>
      <c r="N233" s="24"/>
      <c r="O233" s="34">
        <v>0</v>
      </c>
      <c r="P233" s="34">
        <v>0</v>
      </c>
      <c r="Q233" s="36">
        <v>0.09</v>
      </c>
      <c r="R233" s="36">
        <v>5.2152297853696877E-2</v>
      </c>
      <c r="S233" s="37">
        <v>0</v>
      </c>
      <c r="T233" s="24"/>
      <c r="U233" s="38">
        <v>60540</v>
      </c>
      <c r="V233" s="38">
        <v>0</v>
      </c>
      <c r="W233" s="38">
        <v>0</v>
      </c>
      <c r="X233" s="38">
        <v>4465</v>
      </c>
      <c r="Y233" s="38">
        <v>65005</v>
      </c>
    </row>
    <row r="234" spans="1:25" x14ac:dyDescent="0.25">
      <c r="A234" s="31">
        <v>436</v>
      </c>
      <c r="B234" s="32">
        <v>436049262</v>
      </c>
      <c r="C234" s="33" t="s">
        <v>160</v>
      </c>
      <c r="D234" s="31">
        <v>49</v>
      </c>
      <c r="E234" s="33" t="s">
        <v>96</v>
      </c>
      <c r="F234" s="31">
        <v>262</v>
      </c>
      <c r="G234" s="33" t="s">
        <v>31</v>
      </c>
      <c r="H234" s="34">
        <v>1</v>
      </c>
      <c r="I234" s="35">
        <v>12155</v>
      </c>
      <c r="J234" s="35">
        <v>5604</v>
      </c>
      <c r="K234" s="35">
        <v>0</v>
      </c>
      <c r="L234" s="35">
        <v>893</v>
      </c>
      <c r="M234" s="35">
        <v>18652</v>
      </c>
      <c r="N234" s="24"/>
      <c r="O234" s="34">
        <v>0</v>
      </c>
      <c r="P234" s="34">
        <v>0</v>
      </c>
      <c r="Q234" s="36">
        <v>0.09</v>
      </c>
      <c r="R234" s="36">
        <v>6.3546185044161485E-2</v>
      </c>
      <c r="S234" s="37">
        <v>0</v>
      </c>
      <c r="T234" s="24"/>
      <c r="U234" s="38">
        <v>17759</v>
      </c>
      <c r="V234" s="38">
        <v>0</v>
      </c>
      <c r="W234" s="38">
        <v>0</v>
      </c>
      <c r="X234" s="38">
        <v>893</v>
      </c>
      <c r="Y234" s="38">
        <v>18652</v>
      </c>
    </row>
    <row r="235" spans="1:25" x14ac:dyDescent="0.25">
      <c r="A235" s="31">
        <v>436</v>
      </c>
      <c r="B235" s="32">
        <v>436049274</v>
      </c>
      <c r="C235" s="33" t="s">
        <v>160</v>
      </c>
      <c r="D235" s="31">
        <v>49</v>
      </c>
      <c r="E235" s="33" t="s">
        <v>96</v>
      </c>
      <c r="F235" s="31">
        <v>274</v>
      </c>
      <c r="G235" s="33" t="s">
        <v>81</v>
      </c>
      <c r="H235" s="34">
        <v>6</v>
      </c>
      <c r="I235" s="35">
        <v>11428</v>
      </c>
      <c r="J235" s="35">
        <v>5525</v>
      </c>
      <c r="K235" s="35">
        <v>0</v>
      </c>
      <c r="L235" s="35">
        <v>893</v>
      </c>
      <c r="M235" s="35">
        <v>17846</v>
      </c>
      <c r="N235" s="24"/>
      <c r="O235" s="34">
        <v>0</v>
      </c>
      <c r="P235" s="34">
        <v>0</v>
      </c>
      <c r="Q235" s="36">
        <v>0.09</v>
      </c>
      <c r="R235" s="36">
        <v>8.1562702217129135E-2</v>
      </c>
      <c r="S235" s="37">
        <v>0</v>
      </c>
      <c r="T235" s="24"/>
      <c r="U235" s="38">
        <v>101718</v>
      </c>
      <c r="V235" s="38">
        <v>0</v>
      </c>
      <c r="W235" s="38">
        <v>0</v>
      </c>
      <c r="X235" s="38">
        <v>5358</v>
      </c>
      <c r="Y235" s="38">
        <v>107076</v>
      </c>
    </row>
    <row r="236" spans="1:25" x14ac:dyDescent="0.25">
      <c r="A236" s="31">
        <v>436</v>
      </c>
      <c r="B236" s="32">
        <v>436049284</v>
      </c>
      <c r="C236" s="33" t="s">
        <v>160</v>
      </c>
      <c r="D236" s="31">
        <v>49</v>
      </c>
      <c r="E236" s="33" t="s">
        <v>96</v>
      </c>
      <c r="F236" s="31">
        <v>284</v>
      </c>
      <c r="G236" s="33" t="s">
        <v>163</v>
      </c>
      <c r="H236" s="34">
        <v>1</v>
      </c>
      <c r="I236" s="35">
        <v>10922</v>
      </c>
      <c r="J236" s="35">
        <v>3718</v>
      </c>
      <c r="K236" s="35">
        <v>0</v>
      </c>
      <c r="L236" s="35">
        <v>893</v>
      </c>
      <c r="M236" s="35">
        <v>15533</v>
      </c>
      <c r="N236" s="24"/>
      <c r="O236" s="34">
        <v>0</v>
      </c>
      <c r="P236" s="34">
        <v>0</v>
      </c>
      <c r="Q236" s="36">
        <v>0.09</v>
      </c>
      <c r="R236" s="36">
        <v>3.3469837901803509E-2</v>
      </c>
      <c r="S236" s="37">
        <v>0</v>
      </c>
      <c r="T236" s="24"/>
      <c r="U236" s="38">
        <v>14640</v>
      </c>
      <c r="V236" s="38">
        <v>0</v>
      </c>
      <c r="W236" s="38">
        <v>0</v>
      </c>
      <c r="X236" s="38">
        <v>893</v>
      </c>
      <c r="Y236" s="38">
        <v>15533</v>
      </c>
    </row>
    <row r="237" spans="1:25" x14ac:dyDescent="0.25">
      <c r="A237" s="31">
        <v>436</v>
      </c>
      <c r="B237" s="32">
        <v>436049308</v>
      </c>
      <c r="C237" s="33" t="s">
        <v>160</v>
      </c>
      <c r="D237" s="31">
        <v>49</v>
      </c>
      <c r="E237" s="33" t="s">
        <v>96</v>
      </c>
      <c r="F237" s="31">
        <v>308</v>
      </c>
      <c r="G237" s="33" t="s">
        <v>32</v>
      </c>
      <c r="H237" s="34">
        <v>3</v>
      </c>
      <c r="I237" s="35">
        <v>12621</v>
      </c>
      <c r="J237" s="35">
        <v>7324</v>
      </c>
      <c r="K237" s="35">
        <v>0</v>
      </c>
      <c r="L237" s="35">
        <v>893</v>
      </c>
      <c r="M237" s="35">
        <v>20838</v>
      </c>
      <c r="N237" s="24"/>
      <c r="O237" s="34">
        <v>0</v>
      </c>
      <c r="P237" s="34">
        <v>0</v>
      </c>
      <c r="Q237" s="36">
        <v>0.09</v>
      </c>
      <c r="R237" s="36">
        <v>1.6507730479585108E-3</v>
      </c>
      <c r="S237" s="37">
        <v>0</v>
      </c>
      <c r="T237" s="24"/>
      <c r="U237" s="38">
        <v>59835</v>
      </c>
      <c r="V237" s="38">
        <v>0</v>
      </c>
      <c r="W237" s="38">
        <v>0</v>
      </c>
      <c r="X237" s="38">
        <v>2679</v>
      </c>
      <c r="Y237" s="38">
        <v>62514</v>
      </c>
    </row>
    <row r="238" spans="1:25" x14ac:dyDescent="0.25">
      <c r="A238" s="31">
        <v>436</v>
      </c>
      <c r="B238" s="32">
        <v>436049336</v>
      </c>
      <c r="C238" s="33" t="s">
        <v>160</v>
      </c>
      <c r="D238" s="31">
        <v>49</v>
      </c>
      <c r="E238" s="33" t="s">
        <v>96</v>
      </c>
      <c r="F238" s="31">
        <v>336</v>
      </c>
      <c r="G238" s="33" t="s">
        <v>48</v>
      </c>
      <c r="H238" s="34">
        <v>2</v>
      </c>
      <c r="I238" s="35">
        <v>9991</v>
      </c>
      <c r="J238" s="35">
        <v>1886</v>
      </c>
      <c r="K238" s="35">
        <v>0</v>
      </c>
      <c r="L238" s="35">
        <v>893</v>
      </c>
      <c r="M238" s="35">
        <v>12770</v>
      </c>
      <c r="N238" s="24"/>
      <c r="O238" s="34">
        <v>0</v>
      </c>
      <c r="P238" s="34">
        <v>0</v>
      </c>
      <c r="Q238" s="36">
        <v>0.09</v>
      </c>
      <c r="R238" s="36">
        <v>3.8091043761858505E-2</v>
      </c>
      <c r="S238" s="37">
        <v>0</v>
      </c>
      <c r="T238" s="24"/>
      <c r="U238" s="38">
        <v>23754</v>
      </c>
      <c r="V238" s="38">
        <v>0</v>
      </c>
      <c r="W238" s="38">
        <v>0</v>
      </c>
      <c r="X238" s="38">
        <v>1786</v>
      </c>
      <c r="Y238" s="38">
        <v>25540</v>
      </c>
    </row>
    <row r="239" spans="1:25" x14ac:dyDescent="0.25">
      <c r="A239" s="31">
        <v>436</v>
      </c>
      <c r="B239" s="32">
        <v>436049346</v>
      </c>
      <c r="C239" s="33" t="s">
        <v>160</v>
      </c>
      <c r="D239" s="31">
        <v>49</v>
      </c>
      <c r="E239" s="33" t="s">
        <v>96</v>
      </c>
      <c r="F239" s="31">
        <v>346</v>
      </c>
      <c r="G239" s="33" t="s">
        <v>33</v>
      </c>
      <c r="H239" s="34">
        <v>1</v>
      </c>
      <c r="I239" s="35">
        <v>10922</v>
      </c>
      <c r="J239" s="35">
        <v>1215</v>
      </c>
      <c r="K239" s="35">
        <v>0</v>
      </c>
      <c r="L239" s="35">
        <v>893</v>
      </c>
      <c r="M239" s="35">
        <v>13030</v>
      </c>
      <c r="N239" s="24"/>
      <c r="O239" s="34">
        <v>0</v>
      </c>
      <c r="P239" s="34">
        <v>0</v>
      </c>
      <c r="Q239" s="36">
        <v>0.09</v>
      </c>
      <c r="R239" s="36">
        <v>1.2409092018372153E-2</v>
      </c>
      <c r="S239" s="37">
        <v>0</v>
      </c>
      <c r="T239" s="24"/>
      <c r="U239" s="38">
        <v>12137</v>
      </c>
      <c r="V239" s="38">
        <v>0</v>
      </c>
      <c r="W239" s="38">
        <v>0</v>
      </c>
      <c r="X239" s="38">
        <v>893</v>
      </c>
      <c r="Y239" s="38">
        <v>13030</v>
      </c>
    </row>
    <row r="240" spans="1:25" x14ac:dyDescent="0.25">
      <c r="A240" s="31">
        <v>436</v>
      </c>
      <c r="B240" s="32">
        <v>436049347</v>
      </c>
      <c r="C240" s="33" t="s">
        <v>160</v>
      </c>
      <c r="D240" s="31">
        <v>49</v>
      </c>
      <c r="E240" s="33" t="s">
        <v>96</v>
      </c>
      <c r="F240" s="31">
        <v>347</v>
      </c>
      <c r="G240" s="33" t="s">
        <v>106</v>
      </c>
      <c r="H240" s="34">
        <v>1</v>
      </c>
      <c r="I240" s="35">
        <v>9060</v>
      </c>
      <c r="J240" s="35">
        <v>3925</v>
      </c>
      <c r="K240" s="35">
        <v>0</v>
      </c>
      <c r="L240" s="35">
        <v>893</v>
      </c>
      <c r="M240" s="35">
        <v>13878</v>
      </c>
      <c r="N240" s="24"/>
      <c r="O240" s="34">
        <v>0</v>
      </c>
      <c r="P240" s="34">
        <v>0</v>
      </c>
      <c r="Q240" s="36">
        <v>0.09</v>
      </c>
      <c r="R240" s="36">
        <v>4.4711377870290349E-3</v>
      </c>
      <c r="S240" s="37">
        <v>0</v>
      </c>
      <c r="T240" s="24"/>
      <c r="U240" s="38">
        <v>12985</v>
      </c>
      <c r="V240" s="38">
        <v>0</v>
      </c>
      <c r="W240" s="38">
        <v>0</v>
      </c>
      <c r="X240" s="38">
        <v>893</v>
      </c>
      <c r="Y240" s="38">
        <v>13878</v>
      </c>
    </row>
    <row r="241" spans="1:25" x14ac:dyDescent="0.25">
      <c r="A241" s="31">
        <v>437</v>
      </c>
      <c r="B241" s="32">
        <v>437035035</v>
      </c>
      <c r="C241" s="33" t="s">
        <v>164</v>
      </c>
      <c r="D241" s="31">
        <v>35</v>
      </c>
      <c r="E241" s="33" t="s">
        <v>22</v>
      </c>
      <c r="F241" s="31">
        <v>35</v>
      </c>
      <c r="G241" s="33" t="s">
        <v>22</v>
      </c>
      <c r="H241" s="34">
        <v>274</v>
      </c>
      <c r="I241" s="35">
        <v>13770</v>
      </c>
      <c r="J241" s="35">
        <v>4841</v>
      </c>
      <c r="K241" s="35">
        <v>682.42335766423355</v>
      </c>
      <c r="L241" s="35">
        <v>893</v>
      </c>
      <c r="M241" s="35">
        <v>20186.423357664233</v>
      </c>
      <c r="N241" s="24"/>
      <c r="O241" s="34">
        <v>0</v>
      </c>
      <c r="P241" s="34">
        <v>0</v>
      </c>
      <c r="Q241" s="36">
        <v>0.18</v>
      </c>
      <c r="R241" s="36">
        <v>0.1589661347017316</v>
      </c>
      <c r="S241" s="37">
        <v>0</v>
      </c>
      <c r="T241" s="24"/>
      <c r="U241" s="38">
        <v>5099414</v>
      </c>
      <c r="V241" s="38">
        <v>186984</v>
      </c>
      <c r="W241" s="38">
        <v>0</v>
      </c>
      <c r="X241" s="38">
        <v>244682</v>
      </c>
      <c r="Y241" s="38">
        <v>5531080</v>
      </c>
    </row>
    <row r="242" spans="1:25" x14ac:dyDescent="0.25">
      <c r="A242" s="31">
        <v>437</v>
      </c>
      <c r="B242" s="32">
        <v>437035044</v>
      </c>
      <c r="C242" s="33" t="s">
        <v>164</v>
      </c>
      <c r="D242" s="31">
        <v>35</v>
      </c>
      <c r="E242" s="33" t="s">
        <v>22</v>
      </c>
      <c r="F242" s="31">
        <v>44</v>
      </c>
      <c r="G242" s="33" t="s">
        <v>35</v>
      </c>
      <c r="H242" s="34">
        <v>1</v>
      </c>
      <c r="I242" s="35">
        <v>12284.372571797174</v>
      </c>
      <c r="J242" s="35">
        <v>281</v>
      </c>
      <c r="K242" s="35">
        <v>0</v>
      </c>
      <c r="L242" s="35">
        <v>893</v>
      </c>
      <c r="M242" s="35">
        <v>13458.372571797174</v>
      </c>
      <c r="N242" s="24"/>
      <c r="O242" s="34">
        <v>0</v>
      </c>
      <c r="P242" s="34">
        <v>0</v>
      </c>
      <c r="Q242" s="36">
        <v>0.09</v>
      </c>
      <c r="R242" s="36">
        <v>5.5847301083240118E-2</v>
      </c>
      <c r="S242" s="37">
        <v>0</v>
      </c>
      <c r="T242" s="24"/>
      <c r="U242" s="38">
        <v>12565</v>
      </c>
      <c r="V242" s="38">
        <v>0</v>
      </c>
      <c r="W242" s="38">
        <v>0</v>
      </c>
      <c r="X242" s="38">
        <v>893</v>
      </c>
      <c r="Y242" s="38">
        <v>13458</v>
      </c>
    </row>
    <row r="243" spans="1:25" x14ac:dyDescent="0.25">
      <c r="A243" s="31">
        <v>437</v>
      </c>
      <c r="B243" s="32">
        <v>437035093</v>
      </c>
      <c r="C243" s="33" t="s">
        <v>164</v>
      </c>
      <c r="D243" s="31">
        <v>35</v>
      </c>
      <c r="E243" s="33" t="s">
        <v>22</v>
      </c>
      <c r="F243" s="31">
        <v>93</v>
      </c>
      <c r="G243" s="33" t="s">
        <v>25</v>
      </c>
      <c r="H243" s="34">
        <v>1</v>
      </c>
      <c r="I243" s="35">
        <v>12450.756626890934</v>
      </c>
      <c r="J243" s="35">
        <v>356</v>
      </c>
      <c r="K243" s="35">
        <v>0</v>
      </c>
      <c r="L243" s="35">
        <v>893</v>
      </c>
      <c r="M243" s="35">
        <v>13699.756626890934</v>
      </c>
      <c r="N243" s="24"/>
      <c r="O243" s="34">
        <v>0</v>
      </c>
      <c r="P243" s="34">
        <v>0</v>
      </c>
      <c r="Q243" s="36">
        <v>0.09</v>
      </c>
      <c r="R243" s="36">
        <v>9.5627967154470944E-2</v>
      </c>
      <c r="S243" s="37">
        <v>0</v>
      </c>
      <c r="T243" s="24"/>
      <c r="U243" s="38">
        <v>12807</v>
      </c>
      <c r="V243" s="38">
        <v>0</v>
      </c>
      <c r="W243" s="38">
        <v>0</v>
      </c>
      <c r="X243" s="38">
        <v>893</v>
      </c>
      <c r="Y243" s="38">
        <v>13700</v>
      </c>
    </row>
    <row r="244" spans="1:25" x14ac:dyDescent="0.25">
      <c r="A244" s="31">
        <v>437</v>
      </c>
      <c r="B244" s="32">
        <v>437035100</v>
      </c>
      <c r="C244" s="33" t="s">
        <v>164</v>
      </c>
      <c r="D244" s="31">
        <v>35</v>
      </c>
      <c r="E244" s="33" t="s">
        <v>22</v>
      </c>
      <c r="F244" s="31">
        <v>100</v>
      </c>
      <c r="G244" s="33" t="s">
        <v>79</v>
      </c>
      <c r="H244" s="34">
        <v>1</v>
      </c>
      <c r="I244" s="35">
        <v>15045</v>
      </c>
      <c r="J244" s="35">
        <v>7732</v>
      </c>
      <c r="K244" s="35">
        <v>0</v>
      </c>
      <c r="L244" s="35">
        <v>893</v>
      </c>
      <c r="M244" s="35">
        <v>23670</v>
      </c>
      <c r="N244" s="24"/>
      <c r="O244" s="34">
        <v>0</v>
      </c>
      <c r="P244" s="34">
        <v>0</v>
      </c>
      <c r="Q244" s="36">
        <v>0.09</v>
      </c>
      <c r="R244" s="36">
        <v>3.2785653220977512E-2</v>
      </c>
      <c r="S244" s="37">
        <v>0</v>
      </c>
      <c r="T244" s="24"/>
      <c r="U244" s="38">
        <v>22777</v>
      </c>
      <c r="V244" s="38">
        <v>0</v>
      </c>
      <c r="W244" s="38">
        <v>0</v>
      </c>
      <c r="X244" s="38">
        <v>893</v>
      </c>
      <c r="Y244" s="38">
        <v>23670</v>
      </c>
    </row>
    <row r="245" spans="1:25" x14ac:dyDescent="0.25">
      <c r="A245" s="31">
        <v>437</v>
      </c>
      <c r="B245" s="32">
        <v>437035189</v>
      </c>
      <c r="C245" s="33" t="s">
        <v>164</v>
      </c>
      <c r="D245" s="31">
        <v>35</v>
      </c>
      <c r="E245" s="33" t="s">
        <v>22</v>
      </c>
      <c r="F245" s="31">
        <v>189</v>
      </c>
      <c r="G245" s="33" t="s">
        <v>38</v>
      </c>
      <c r="H245" s="34">
        <v>1</v>
      </c>
      <c r="I245" s="35">
        <v>15045</v>
      </c>
      <c r="J245" s="35">
        <v>6028</v>
      </c>
      <c r="K245" s="35">
        <v>0</v>
      </c>
      <c r="L245" s="35">
        <v>893</v>
      </c>
      <c r="M245" s="35">
        <v>21966</v>
      </c>
      <c r="N245" s="24"/>
      <c r="O245" s="34">
        <v>0</v>
      </c>
      <c r="P245" s="34">
        <v>0</v>
      </c>
      <c r="Q245" s="36">
        <v>0.09</v>
      </c>
      <c r="R245" s="36">
        <v>4.582748749590723E-3</v>
      </c>
      <c r="S245" s="37">
        <v>0</v>
      </c>
      <c r="T245" s="24"/>
      <c r="U245" s="38">
        <v>21073</v>
      </c>
      <c r="V245" s="38">
        <v>0</v>
      </c>
      <c r="W245" s="38">
        <v>0</v>
      </c>
      <c r="X245" s="38">
        <v>893</v>
      </c>
      <c r="Y245" s="38">
        <v>21966</v>
      </c>
    </row>
    <row r="246" spans="1:25" x14ac:dyDescent="0.25">
      <c r="A246" s="31">
        <v>437</v>
      </c>
      <c r="B246" s="32">
        <v>437035244</v>
      </c>
      <c r="C246" s="33" t="s">
        <v>164</v>
      </c>
      <c r="D246" s="31">
        <v>35</v>
      </c>
      <c r="E246" s="33" t="s">
        <v>22</v>
      </c>
      <c r="F246" s="31">
        <v>244</v>
      </c>
      <c r="G246" s="33" t="s">
        <v>43</v>
      </c>
      <c r="H246" s="34">
        <v>2</v>
      </c>
      <c r="I246" s="35">
        <v>15045</v>
      </c>
      <c r="J246" s="35">
        <v>6096</v>
      </c>
      <c r="K246" s="35">
        <v>0</v>
      </c>
      <c r="L246" s="35">
        <v>893</v>
      </c>
      <c r="M246" s="35">
        <v>22034</v>
      </c>
      <c r="N246" s="24"/>
      <c r="O246" s="34">
        <v>0</v>
      </c>
      <c r="P246" s="34">
        <v>0</v>
      </c>
      <c r="Q246" s="36">
        <v>0.18</v>
      </c>
      <c r="R246" s="36">
        <v>0.10548220167912307</v>
      </c>
      <c r="S246" s="37">
        <v>0</v>
      </c>
      <c r="T246" s="24"/>
      <c r="U246" s="38">
        <v>42282</v>
      </c>
      <c r="V246" s="38">
        <v>0</v>
      </c>
      <c r="W246" s="38">
        <v>0</v>
      </c>
      <c r="X246" s="38">
        <v>1786</v>
      </c>
      <c r="Y246" s="38">
        <v>44068</v>
      </c>
    </row>
    <row r="247" spans="1:25" x14ac:dyDescent="0.25">
      <c r="A247" s="31">
        <v>438</v>
      </c>
      <c r="B247" s="32">
        <v>438035018</v>
      </c>
      <c r="C247" s="33" t="s">
        <v>165</v>
      </c>
      <c r="D247" s="31">
        <v>35</v>
      </c>
      <c r="E247" s="33" t="s">
        <v>22</v>
      </c>
      <c r="F247" s="31">
        <v>18</v>
      </c>
      <c r="G247" s="33" t="s">
        <v>188</v>
      </c>
      <c r="H247" s="34">
        <v>1</v>
      </c>
      <c r="I247" s="35">
        <v>11040.81823529412</v>
      </c>
      <c r="J247" s="35">
        <v>10497</v>
      </c>
      <c r="K247" s="35">
        <v>0</v>
      </c>
      <c r="L247" s="35">
        <v>893</v>
      </c>
      <c r="M247" s="35">
        <v>22430.818235294122</v>
      </c>
      <c r="N247" s="24"/>
      <c r="O247" s="34">
        <v>0</v>
      </c>
      <c r="P247" s="34">
        <v>0</v>
      </c>
      <c r="Q247" s="36">
        <v>0.09</v>
      </c>
      <c r="R247" s="36">
        <v>1.8134546104197267E-2</v>
      </c>
      <c r="S247" s="37">
        <v>0</v>
      </c>
      <c r="T247" s="24"/>
      <c r="U247" s="38">
        <v>21538</v>
      </c>
      <c r="V247" s="38">
        <v>0</v>
      </c>
      <c r="W247" s="38">
        <v>0</v>
      </c>
      <c r="X247" s="38">
        <v>893</v>
      </c>
      <c r="Y247" s="38">
        <v>22431</v>
      </c>
    </row>
    <row r="248" spans="1:25" x14ac:dyDescent="0.25">
      <c r="A248" s="31">
        <v>438</v>
      </c>
      <c r="B248" s="32">
        <v>438035035</v>
      </c>
      <c r="C248" s="33" t="s">
        <v>165</v>
      </c>
      <c r="D248" s="31">
        <v>35</v>
      </c>
      <c r="E248" s="33" t="s">
        <v>22</v>
      </c>
      <c r="F248" s="31">
        <v>35</v>
      </c>
      <c r="G248" s="33" t="s">
        <v>22</v>
      </c>
      <c r="H248" s="34">
        <v>328</v>
      </c>
      <c r="I248" s="35">
        <v>12611</v>
      </c>
      <c r="J248" s="35">
        <v>4433</v>
      </c>
      <c r="K248" s="35">
        <v>112.59146341463415</v>
      </c>
      <c r="L248" s="35">
        <v>893</v>
      </c>
      <c r="M248" s="35">
        <v>18049.591463414636</v>
      </c>
      <c r="N248" s="24"/>
      <c r="O248" s="34">
        <v>0</v>
      </c>
      <c r="P248" s="34">
        <v>0</v>
      </c>
      <c r="Q248" s="36">
        <v>0.18</v>
      </c>
      <c r="R248" s="36">
        <v>0.1589661347017316</v>
      </c>
      <c r="S248" s="37">
        <v>0</v>
      </c>
      <c r="T248" s="24"/>
      <c r="U248" s="38">
        <v>5590432</v>
      </c>
      <c r="V248" s="38">
        <v>36930</v>
      </c>
      <c r="W248" s="38">
        <v>0</v>
      </c>
      <c r="X248" s="38">
        <v>292904</v>
      </c>
      <c r="Y248" s="38">
        <v>5920266</v>
      </c>
    </row>
    <row r="249" spans="1:25" x14ac:dyDescent="0.25">
      <c r="A249" s="31">
        <v>438</v>
      </c>
      <c r="B249" s="32">
        <v>438035057</v>
      </c>
      <c r="C249" s="33" t="s">
        <v>165</v>
      </c>
      <c r="D249" s="31">
        <v>35</v>
      </c>
      <c r="E249" s="33" t="s">
        <v>22</v>
      </c>
      <c r="F249" s="31">
        <v>57</v>
      </c>
      <c r="G249" s="33" t="s">
        <v>23</v>
      </c>
      <c r="H249" s="34">
        <v>3</v>
      </c>
      <c r="I249" s="35">
        <v>9103</v>
      </c>
      <c r="J249" s="35">
        <v>463</v>
      </c>
      <c r="K249" s="35">
        <v>0</v>
      </c>
      <c r="L249" s="35">
        <v>893</v>
      </c>
      <c r="M249" s="35">
        <v>10459</v>
      </c>
      <c r="N249" s="24"/>
      <c r="O249" s="34">
        <v>0</v>
      </c>
      <c r="P249" s="34">
        <v>0</v>
      </c>
      <c r="Q249" s="36">
        <v>0.18</v>
      </c>
      <c r="R249" s="36">
        <v>0.14357074949612178</v>
      </c>
      <c r="S249" s="37">
        <v>0</v>
      </c>
      <c r="T249" s="24"/>
      <c r="U249" s="38">
        <v>28698</v>
      </c>
      <c r="V249" s="38">
        <v>0</v>
      </c>
      <c r="W249" s="38">
        <v>0</v>
      </c>
      <c r="X249" s="38">
        <v>2679</v>
      </c>
      <c r="Y249" s="38">
        <v>31377</v>
      </c>
    </row>
    <row r="250" spans="1:25" x14ac:dyDescent="0.25">
      <c r="A250" s="31">
        <v>438</v>
      </c>
      <c r="B250" s="32">
        <v>438035244</v>
      </c>
      <c r="C250" s="33" t="s">
        <v>165</v>
      </c>
      <c r="D250" s="31">
        <v>35</v>
      </c>
      <c r="E250" s="33" t="s">
        <v>22</v>
      </c>
      <c r="F250" s="31">
        <v>244</v>
      </c>
      <c r="G250" s="33" t="s">
        <v>43</v>
      </c>
      <c r="H250" s="34">
        <v>9</v>
      </c>
      <c r="I250" s="35">
        <v>9532</v>
      </c>
      <c r="J250" s="35">
        <v>3862</v>
      </c>
      <c r="K250" s="35">
        <v>0</v>
      </c>
      <c r="L250" s="35">
        <v>893</v>
      </c>
      <c r="M250" s="35">
        <v>14287</v>
      </c>
      <c r="N250" s="24"/>
      <c r="O250" s="34">
        <v>0</v>
      </c>
      <c r="P250" s="34">
        <v>0</v>
      </c>
      <c r="Q250" s="36">
        <v>0.18</v>
      </c>
      <c r="R250" s="36">
        <v>0.10548220167912307</v>
      </c>
      <c r="S250" s="37">
        <v>0</v>
      </c>
      <c r="T250" s="24"/>
      <c r="U250" s="38">
        <v>120546</v>
      </c>
      <c r="V250" s="38">
        <v>0</v>
      </c>
      <c r="W250" s="38">
        <v>0</v>
      </c>
      <c r="X250" s="38">
        <v>8037</v>
      </c>
      <c r="Y250" s="38">
        <v>128583</v>
      </c>
    </row>
    <row r="251" spans="1:25" x14ac:dyDescent="0.25">
      <c r="A251" s="31">
        <v>438</v>
      </c>
      <c r="B251" s="32">
        <v>438035248</v>
      </c>
      <c r="C251" s="33" t="s">
        <v>165</v>
      </c>
      <c r="D251" s="31">
        <v>35</v>
      </c>
      <c r="E251" s="33" t="s">
        <v>22</v>
      </c>
      <c r="F251" s="31">
        <v>248</v>
      </c>
      <c r="G251" s="33" t="s">
        <v>30</v>
      </c>
      <c r="H251" s="34">
        <v>3</v>
      </c>
      <c r="I251" s="35">
        <v>9311</v>
      </c>
      <c r="J251" s="35">
        <v>920</v>
      </c>
      <c r="K251" s="35">
        <v>0</v>
      </c>
      <c r="L251" s="35">
        <v>893</v>
      </c>
      <c r="M251" s="35">
        <v>11124</v>
      </c>
      <c r="N251" s="24"/>
      <c r="O251" s="34">
        <v>0</v>
      </c>
      <c r="P251" s="34">
        <v>0</v>
      </c>
      <c r="Q251" s="36">
        <v>0.09</v>
      </c>
      <c r="R251" s="36">
        <v>5.2152297853696877E-2</v>
      </c>
      <c r="S251" s="37">
        <v>0</v>
      </c>
      <c r="T251" s="24"/>
      <c r="U251" s="38">
        <v>30693</v>
      </c>
      <c r="V251" s="38">
        <v>0</v>
      </c>
      <c r="W251" s="38">
        <v>0</v>
      </c>
      <c r="X251" s="38">
        <v>2679</v>
      </c>
      <c r="Y251" s="38">
        <v>33372</v>
      </c>
    </row>
    <row r="252" spans="1:25" x14ac:dyDescent="0.25">
      <c r="A252" s="31">
        <v>438</v>
      </c>
      <c r="B252" s="32">
        <v>438035336</v>
      </c>
      <c r="C252" s="33" t="s">
        <v>165</v>
      </c>
      <c r="D252" s="31">
        <v>35</v>
      </c>
      <c r="E252" s="33" t="s">
        <v>22</v>
      </c>
      <c r="F252" s="31">
        <v>336</v>
      </c>
      <c r="G252" s="33" t="s">
        <v>48</v>
      </c>
      <c r="H252" s="34">
        <v>1</v>
      </c>
      <c r="I252" s="35">
        <v>9311</v>
      </c>
      <c r="J252" s="35">
        <v>1758</v>
      </c>
      <c r="K252" s="35">
        <v>0</v>
      </c>
      <c r="L252" s="35">
        <v>893</v>
      </c>
      <c r="M252" s="35">
        <v>11962</v>
      </c>
      <c r="N252" s="24"/>
      <c r="O252" s="34">
        <v>0</v>
      </c>
      <c r="P252" s="34">
        <v>0</v>
      </c>
      <c r="Q252" s="36">
        <v>0.09</v>
      </c>
      <c r="R252" s="36">
        <v>3.8091043761858505E-2</v>
      </c>
      <c r="S252" s="37">
        <v>0</v>
      </c>
      <c r="T252" s="24"/>
      <c r="U252" s="38">
        <v>11069</v>
      </c>
      <c r="V252" s="38">
        <v>0</v>
      </c>
      <c r="W252" s="38">
        <v>0</v>
      </c>
      <c r="X252" s="38">
        <v>893</v>
      </c>
      <c r="Y252" s="38">
        <v>11962</v>
      </c>
    </row>
    <row r="253" spans="1:25" x14ac:dyDescent="0.25">
      <c r="A253" s="31">
        <v>439</v>
      </c>
      <c r="B253" s="32">
        <v>439035035</v>
      </c>
      <c r="C253" s="33" t="s">
        <v>166</v>
      </c>
      <c r="D253" s="31">
        <v>35</v>
      </c>
      <c r="E253" s="33" t="s">
        <v>22</v>
      </c>
      <c r="F253" s="31">
        <v>35</v>
      </c>
      <c r="G253" s="33" t="s">
        <v>22</v>
      </c>
      <c r="H253" s="34">
        <v>444</v>
      </c>
      <c r="I253" s="35">
        <v>11693</v>
      </c>
      <c r="J253" s="35">
        <v>4111</v>
      </c>
      <c r="K253" s="35">
        <v>0</v>
      </c>
      <c r="L253" s="35">
        <v>893</v>
      </c>
      <c r="M253" s="35">
        <v>16697</v>
      </c>
      <c r="N253" s="24"/>
      <c r="O253" s="34">
        <v>0</v>
      </c>
      <c r="P253" s="34">
        <v>0</v>
      </c>
      <c r="Q253" s="36">
        <v>0.18</v>
      </c>
      <c r="R253" s="36">
        <v>0.1589661347017316</v>
      </c>
      <c r="S253" s="37">
        <v>0</v>
      </c>
      <c r="T253" s="24"/>
      <c r="U253" s="38">
        <v>7016976</v>
      </c>
      <c r="V253" s="38">
        <v>0</v>
      </c>
      <c r="W253" s="38">
        <v>0</v>
      </c>
      <c r="X253" s="38">
        <v>396492</v>
      </c>
      <c r="Y253" s="38">
        <v>7413468</v>
      </c>
    </row>
    <row r="254" spans="1:25" x14ac:dyDescent="0.25">
      <c r="A254" s="31">
        <v>440</v>
      </c>
      <c r="B254" s="32">
        <v>440149009</v>
      </c>
      <c r="C254" s="33" t="s">
        <v>167</v>
      </c>
      <c r="D254" s="31">
        <v>149</v>
      </c>
      <c r="E254" s="33" t="s">
        <v>103</v>
      </c>
      <c r="F254" s="31">
        <v>9</v>
      </c>
      <c r="G254" s="33" t="s">
        <v>108</v>
      </c>
      <c r="H254" s="34">
        <v>2</v>
      </c>
      <c r="I254" s="35">
        <v>12559</v>
      </c>
      <c r="J254" s="35">
        <v>7114</v>
      </c>
      <c r="K254" s="35">
        <v>0</v>
      </c>
      <c r="L254" s="35">
        <v>893</v>
      </c>
      <c r="M254" s="35">
        <v>20566</v>
      </c>
      <c r="N254" s="24"/>
      <c r="O254" s="34">
        <v>0</v>
      </c>
      <c r="P254" s="34">
        <v>0</v>
      </c>
      <c r="Q254" s="36">
        <v>0.09</v>
      </c>
      <c r="R254" s="36">
        <v>2.5313445452919297E-3</v>
      </c>
      <c r="S254" s="37">
        <v>0</v>
      </c>
      <c r="T254" s="24"/>
      <c r="U254" s="38">
        <v>39346</v>
      </c>
      <c r="V254" s="38">
        <v>0</v>
      </c>
      <c r="W254" s="38">
        <v>0</v>
      </c>
      <c r="X254" s="38">
        <v>1786</v>
      </c>
      <c r="Y254" s="38">
        <v>41132</v>
      </c>
    </row>
    <row r="255" spans="1:25" x14ac:dyDescent="0.25">
      <c r="A255" s="31">
        <v>440</v>
      </c>
      <c r="B255" s="32">
        <v>440149149</v>
      </c>
      <c r="C255" s="33" t="s">
        <v>167</v>
      </c>
      <c r="D255" s="31">
        <v>149</v>
      </c>
      <c r="E255" s="33" t="s">
        <v>103</v>
      </c>
      <c r="F255" s="31">
        <v>149</v>
      </c>
      <c r="G255" s="33" t="s">
        <v>103</v>
      </c>
      <c r="H255" s="34">
        <v>377</v>
      </c>
      <c r="I255" s="35">
        <v>11907</v>
      </c>
      <c r="J255" s="35">
        <v>14</v>
      </c>
      <c r="K255" s="35">
        <v>289.15915119363393</v>
      </c>
      <c r="L255" s="35">
        <v>893</v>
      </c>
      <c r="M255" s="35">
        <v>13103.159151193633</v>
      </c>
      <c r="N255" s="24"/>
      <c r="O255" s="34">
        <v>0</v>
      </c>
      <c r="P255" s="34">
        <v>0</v>
      </c>
      <c r="Q255" s="36">
        <v>0.16</v>
      </c>
      <c r="R255" s="36">
        <v>0.11585385192308002</v>
      </c>
      <c r="S255" s="37">
        <v>0</v>
      </c>
      <c r="T255" s="24"/>
      <c r="U255" s="38">
        <v>4494217</v>
      </c>
      <c r="V255" s="38">
        <v>109013</v>
      </c>
      <c r="W255" s="38">
        <v>0</v>
      </c>
      <c r="X255" s="38">
        <v>336661</v>
      </c>
      <c r="Y255" s="38">
        <v>4939891</v>
      </c>
    </row>
    <row r="256" spans="1:25" x14ac:dyDescent="0.25">
      <c r="A256" s="31">
        <v>440</v>
      </c>
      <c r="B256" s="32">
        <v>440149160</v>
      </c>
      <c r="C256" s="33" t="s">
        <v>167</v>
      </c>
      <c r="D256" s="31">
        <v>149</v>
      </c>
      <c r="E256" s="33" t="s">
        <v>103</v>
      </c>
      <c r="F256" s="31">
        <v>160</v>
      </c>
      <c r="G256" s="33" t="s">
        <v>104</v>
      </c>
      <c r="H256" s="34">
        <v>1</v>
      </c>
      <c r="I256" s="35">
        <v>12255.087011245676</v>
      </c>
      <c r="J256" s="35">
        <v>360</v>
      </c>
      <c r="K256" s="35">
        <v>0</v>
      </c>
      <c r="L256" s="35">
        <v>893</v>
      </c>
      <c r="M256" s="35">
        <v>13508.087011245676</v>
      </c>
      <c r="N256" s="24"/>
      <c r="O256" s="34">
        <v>0</v>
      </c>
      <c r="P256" s="34">
        <v>0</v>
      </c>
      <c r="Q256" s="36">
        <v>0.1273</v>
      </c>
      <c r="R256" s="36">
        <v>0.10932689985773358</v>
      </c>
      <c r="S256" s="37">
        <v>0</v>
      </c>
      <c r="T256" s="24"/>
      <c r="U256" s="38">
        <v>12615</v>
      </c>
      <c r="V256" s="38">
        <v>0</v>
      </c>
      <c r="W256" s="38">
        <v>0</v>
      </c>
      <c r="X256" s="38">
        <v>893</v>
      </c>
      <c r="Y256" s="38">
        <v>13508</v>
      </c>
    </row>
    <row r="257" spans="1:25" x14ac:dyDescent="0.25">
      <c r="A257" s="31">
        <v>440</v>
      </c>
      <c r="B257" s="32">
        <v>440149181</v>
      </c>
      <c r="C257" s="33" t="s">
        <v>167</v>
      </c>
      <c r="D257" s="31">
        <v>149</v>
      </c>
      <c r="E257" s="33" t="s">
        <v>103</v>
      </c>
      <c r="F257" s="31">
        <v>181</v>
      </c>
      <c r="G257" s="33" t="s">
        <v>105</v>
      </c>
      <c r="H257" s="34">
        <v>19</v>
      </c>
      <c r="I257" s="35">
        <v>10710</v>
      </c>
      <c r="J257" s="35">
        <v>722</v>
      </c>
      <c r="K257" s="35">
        <v>0</v>
      </c>
      <c r="L257" s="35">
        <v>893</v>
      </c>
      <c r="M257" s="35">
        <v>12325</v>
      </c>
      <c r="N257" s="24"/>
      <c r="O257" s="34">
        <v>0</v>
      </c>
      <c r="P257" s="34">
        <v>0</v>
      </c>
      <c r="Q257" s="36">
        <v>0.09</v>
      </c>
      <c r="R257" s="36">
        <v>1.7079913104106212E-2</v>
      </c>
      <c r="S257" s="37">
        <v>0</v>
      </c>
      <c r="T257" s="24"/>
      <c r="U257" s="38">
        <v>217208</v>
      </c>
      <c r="V257" s="38">
        <v>0</v>
      </c>
      <c r="W257" s="38">
        <v>0</v>
      </c>
      <c r="X257" s="38">
        <v>16967</v>
      </c>
      <c r="Y257" s="38">
        <v>234175</v>
      </c>
    </row>
    <row r="258" spans="1:25" x14ac:dyDescent="0.25">
      <c r="A258" s="31">
        <v>440</v>
      </c>
      <c r="B258" s="32">
        <v>440149211</v>
      </c>
      <c r="C258" s="33" t="s">
        <v>167</v>
      </c>
      <c r="D258" s="31">
        <v>149</v>
      </c>
      <c r="E258" s="33" t="s">
        <v>103</v>
      </c>
      <c r="F258" s="31">
        <v>211</v>
      </c>
      <c r="G258" s="33" t="s">
        <v>80</v>
      </c>
      <c r="H258" s="34">
        <v>1</v>
      </c>
      <c r="I258" s="35">
        <v>10952</v>
      </c>
      <c r="J258" s="35">
        <v>1964</v>
      </c>
      <c r="K258" s="35">
        <v>0</v>
      </c>
      <c r="L258" s="35">
        <v>893</v>
      </c>
      <c r="M258" s="35">
        <v>13809</v>
      </c>
      <c r="N258" s="24"/>
      <c r="O258" s="34">
        <v>0</v>
      </c>
      <c r="P258" s="34">
        <v>0</v>
      </c>
      <c r="Q258" s="36">
        <v>0.09</v>
      </c>
      <c r="R258" s="36">
        <v>1.9511007571872533E-3</v>
      </c>
      <c r="S258" s="37">
        <v>0</v>
      </c>
      <c r="T258" s="24"/>
      <c r="U258" s="38">
        <v>12916</v>
      </c>
      <c r="V258" s="38">
        <v>0</v>
      </c>
      <c r="W258" s="38">
        <v>0</v>
      </c>
      <c r="X258" s="38">
        <v>893</v>
      </c>
      <c r="Y258" s="38">
        <v>13809</v>
      </c>
    </row>
    <row r="259" spans="1:25" x14ac:dyDescent="0.25">
      <c r="A259" s="31">
        <v>441</v>
      </c>
      <c r="B259" s="32">
        <v>441281005</v>
      </c>
      <c r="C259" s="33" t="s">
        <v>168</v>
      </c>
      <c r="D259" s="31">
        <v>281</v>
      </c>
      <c r="E259" s="33" t="s">
        <v>169</v>
      </c>
      <c r="F259" s="31">
        <v>5</v>
      </c>
      <c r="G259" s="33" t="s">
        <v>219</v>
      </c>
      <c r="H259" s="34">
        <v>2</v>
      </c>
      <c r="I259" s="35">
        <v>10953.106366286775</v>
      </c>
      <c r="J259" s="35">
        <v>4408</v>
      </c>
      <c r="K259" s="35">
        <v>0</v>
      </c>
      <c r="L259" s="35">
        <v>893</v>
      </c>
      <c r="M259" s="35">
        <v>16254.106366286775</v>
      </c>
      <c r="N259" s="24"/>
      <c r="O259" s="34">
        <v>0</v>
      </c>
      <c r="P259" s="34">
        <v>0</v>
      </c>
      <c r="Q259" s="36">
        <v>0.09</v>
      </c>
      <c r="R259" s="36">
        <v>1.2263265454573079E-2</v>
      </c>
      <c r="S259" s="37">
        <v>0</v>
      </c>
      <c r="T259" s="24"/>
      <c r="U259" s="38">
        <v>30722</v>
      </c>
      <c r="V259" s="38">
        <v>0</v>
      </c>
      <c r="W259" s="38">
        <v>0</v>
      </c>
      <c r="X259" s="38">
        <v>1786</v>
      </c>
      <c r="Y259" s="38">
        <v>32508</v>
      </c>
    </row>
    <row r="260" spans="1:25" x14ac:dyDescent="0.25">
      <c r="A260" s="31">
        <v>441</v>
      </c>
      <c r="B260" s="32">
        <v>441281061</v>
      </c>
      <c r="C260" s="33" t="s">
        <v>168</v>
      </c>
      <c r="D260" s="31">
        <v>281</v>
      </c>
      <c r="E260" s="33" t="s">
        <v>169</v>
      </c>
      <c r="F260" s="31">
        <v>61</v>
      </c>
      <c r="G260" s="33" t="s">
        <v>170</v>
      </c>
      <c r="H260" s="34">
        <v>2</v>
      </c>
      <c r="I260" s="35">
        <v>10739</v>
      </c>
      <c r="J260" s="35">
        <v>449</v>
      </c>
      <c r="K260" s="35">
        <v>0</v>
      </c>
      <c r="L260" s="35">
        <v>893</v>
      </c>
      <c r="M260" s="35">
        <v>12081</v>
      </c>
      <c r="N260" s="24"/>
      <c r="O260" s="34">
        <v>0</v>
      </c>
      <c r="P260" s="34">
        <v>0</v>
      </c>
      <c r="Q260" s="36">
        <v>0.09</v>
      </c>
      <c r="R260" s="36">
        <v>3.5497001029096295E-2</v>
      </c>
      <c r="S260" s="37">
        <v>0</v>
      </c>
      <c r="T260" s="24"/>
      <c r="U260" s="38">
        <v>22376</v>
      </c>
      <c r="V260" s="38">
        <v>0</v>
      </c>
      <c r="W260" s="38">
        <v>0</v>
      </c>
      <c r="X260" s="38">
        <v>1786</v>
      </c>
      <c r="Y260" s="38">
        <v>24162</v>
      </c>
    </row>
    <row r="261" spans="1:25" x14ac:dyDescent="0.25">
      <c r="A261" s="31">
        <v>441</v>
      </c>
      <c r="B261" s="32">
        <v>441281087</v>
      </c>
      <c r="C261" s="33" t="s">
        <v>168</v>
      </c>
      <c r="D261" s="31">
        <v>281</v>
      </c>
      <c r="E261" s="33" t="s">
        <v>169</v>
      </c>
      <c r="F261" s="31">
        <v>87</v>
      </c>
      <c r="G261" s="33" t="s">
        <v>171</v>
      </c>
      <c r="H261" s="34">
        <v>2</v>
      </c>
      <c r="I261" s="35">
        <v>10955</v>
      </c>
      <c r="J261" s="35">
        <v>4195</v>
      </c>
      <c r="K261" s="35">
        <v>0</v>
      </c>
      <c r="L261" s="35">
        <v>893</v>
      </c>
      <c r="M261" s="35">
        <v>16043</v>
      </c>
      <c r="N261" s="24"/>
      <c r="O261" s="34">
        <v>0</v>
      </c>
      <c r="P261" s="34">
        <v>0</v>
      </c>
      <c r="Q261" s="36">
        <v>0.09</v>
      </c>
      <c r="R261" s="36">
        <v>3.6568579622699477E-3</v>
      </c>
      <c r="S261" s="37">
        <v>0</v>
      </c>
      <c r="T261" s="24"/>
      <c r="U261" s="38">
        <v>30300</v>
      </c>
      <c r="V261" s="38">
        <v>0</v>
      </c>
      <c r="W261" s="38">
        <v>0</v>
      </c>
      <c r="X261" s="38">
        <v>1786</v>
      </c>
      <c r="Y261" s="38">
        <v>32086</v>
      </c>
    </row>
    <row r="262" spans="1:25" x14ac:dyDescent="0.25">
      <c r="A262" s="31">
        <v>441</v>
      </c>
      <c r="B262" s="32">
        <v>441281137</v>
      </c>
      <c r="C262" s="33" t="s">
        <v>168</v>
      </c>
      <c r="D262" s="31">
        <v>281</v>
      </c>
      <c r="E262" s="33" t="s">
        <v>169</v>
      </c>
      <c r="F262" s="31">
        <v>137</v>
      </c>
      <c r="G262" s="33" t="s">
        <v>210</v>
      </c>
      <c r="H262" s="34">
        <v>1</v>
      </c>
      <c r="I262" s="35">
        <v>13005.842612954186</v>
      </c>
      <c r="J262" s="35">
        <v>22</v>
      </c>
      <c r="K262" s="35">
        <v>0</v>
      </c>
      <c r="L262" s="35">
        <v>893</v>
      </c>
      <c r="M262" s="35">
        <v>13920.842612954186</v>
      </c>
      <c r="N262" s="24"/>
      <c r="O262" s="34">
        <v>0</v>
      </c>
      <c r="P262" s="34">
        <v>0</v>
      </c>
      <c r="Q262" s="36">
        <v>0.18</v>
      </c>
      <c r="R262" s="36">
        <v>0.13203357633904017</v>
      </c>
      <c r="S262" s="37">
        <v>0</v>
      </c>
      <c r="T262" s="24"/>
      <c r="U262" s="38">
        <v>13028</v>
      </c>
      <c r="V262" s="38">
        <v>0</v>
      </c>
      <c r="W262" s="38">
        <v>0</v>
      </c>
      <c r="X262" s="38">
        <v>893</v>
      </c>
      <c r="Y262" s="38">
        <v>13921</v>
      </c>
    </row>
    <row r="263" spans="1:25" x14ac:dyDescent="0.25">
      <c r="A263" s="31">
        <v>441</v>
      </c>
      <c r="B263" s="32">
        <v>441281159</v>
      </c>
      <c r="C263" s="33" t="s">
        <v>168</v>
      </c>
      <c r="D263" s="31">
        <v>281</v>
      </c>
      <c r="E263" s="33" t="s">
        <v>169</v>
      </c>
      <c r="F263" s="31">
        <v>159</v>
      </c>
      <c r="G263" s="33" t="s">
        <v>172</v>
      </c>
      <c r="H263" s="34">
        <v>1</v>
      </c>
      <c r="I263" s="35">
        <v>12390</v>
      </c>
      <c r="J263" s="35">
        <v>5857</v>
      </c>
      <c r="K263" s="35">
        <v>0</v>
      </c>
      <c r="L263" s="35">
        <v>893</v>
      </c>
      <c r="M263" s="35">
        <v>19140</v>
      </c>
      <c r="N263" s="24"/>
      <c r="O263" s="34">
        <v>0</v>
      </c>
      <c r="P263" s="34">
        <v>0</v>
      </c>
      <c r="Q263" s="36">
        <v>0.09</v>
      </c>
      <c r="R263" s="36">
        <v>3.5515023710099834E-3</v>
      </c>
      <c r="S263" s="37">
        <v>0</v>
      </c>
      <c r="T263" s="24"/>
      <c r="U263" s="38">
        <v>18247</v>
      </c>
      <c r="V263" s="38">
        <v>0</v>
      </c>
      <c r="W263" s="38">
        <v>0</v>
      </c>
      <c r="X263" s="38">
        <v>893</v>
      </c>
      <c r="Y263" s="38">
        <v>19140</v>
      </c>
    </row>
    <row r="264" spans="1:25" x14ac:dyDescent="0.25">
      <c r="A264" s="31">
        <v>441</v>
      </c>
      <c r="B264" s="32">
        <v>441281161</v>
      </c>
      <c r="C264" s="33" t="s">
        <v>168</v>
      </c>
      <c r="D264" s="31">
        <v>281</v>
      </c>
      <c r="E264" s="33" t="s">
        <v>169</v>
      </c>
      <c r="F264" s="31">
        <v>161</v>
      </c>
      <c r="G264" s="33" t="s">
        <v>173</v>
      </c>
      <c r="H264" s="34">
        <v>3</v>
      </c>
      <c r="I264" s="35">
        <v>12729</v>
      </c>
      <c r="J264" s="35">
        <v>5430</v>
      </c>
      <c r="K264" s="35">
        <v>0</v>
      </c>
      <c r="L264" s="35">
        <v>893</v>
      </c>
      <c r="M264" s="35">
        <v>19052</v>
      </c>
      <c r="N264" s="24"/>
      <c r="O264" s="34">
        <v>0</v>
      </c>
      <c r="P264" s="34">
        <v>0</v>
      </c>
      <c r="Q264" s="36">
        <v>0.09</v>
      </c>
      <c r="R264" s="36">
        <v>6.8412917513762696E-3</v>
      </c>
      <c r="S264" s="37">
        <v>0</v>
      </c>
      <c r="T264" s="24"/>
      <c r="U264" s="38">
        <v>54477</v>
      </c>
      <c r="V264" s="38">
        <v>0</v>
      </c>
      <c r="W264" s="38">
        <v>0</v>
      </c>
      <c r="X264" s="38">
        <v>2679</v>
      </c>
      <c r="Y264" s="38">
        <v>57156</v>
      </c>
    </row>
    <row r="265" spans="1:25" x14ac:dyDescent="0.25">
      <c r="A265" s="31">
        <v>441</v>
      </c>
      <c r="B265" s="32">
        <v>441281281</v>
      </c>
      <c r="C265" s="33" t="s">
        <v>168</v>
      </c>
      <c r="D265" s="31">
        <v>281</v>
      </c>
      <c r="E265" s="33" t="s">
        <v>169</v>
      </c>
      <c r="F265" s="31">
        <v>281</v>
      </c>
      <c r="G265" s="33" t="s">
        <v>169</v>
      </c>
      <c r="H265" s="34">
        <v>1561</v>
      </c>
      <c r="I265" s="35">
        <v>10930</v>
      </c>
      <c r="J265" s="35">
        <v>17</v>
      </c>
      <c r="K265" s="35">
        <v>0</v>
      </c>
      <c r="L265" s="35">
        <v>893</v>
      </c>
      <c r="M265" s="35">
        <v>11840</v>
      </c>
      <c r="N265" s="24"/>
      <c r="O265" s="34">
        <v>0</v>
      </c>
      <c r="P265" s="34">
        <v>0</v>
      </c>
      <c r="Q265" s="36">
        <v>0.18</v>
      </c>
      <c r="R265" s="36">
        <v>0.12776918009196925</v>
      </c>
      <c r="S265" s="37">
        <v>0</v>
      </c>
      <c r="T265" s="24"/>
      <c r="U265" s="38">
        <v>17088267</v>
      </c>
      <c r="V265" s="38">
        <v>0</v>
      </c>
      <c r="W265" s="38">
        <v>0</v>
      </c>
      <c r="X265" s="38">
        <v>1393973</v>
      </c>
      <c r="Y265" s="38">
        <v>18482240</v>
      </c>
    </row>
    <row r="266" spans="1:25" x14ac:dyDescent="0.25">
      <c r="A266" s="31">
        <v>441</v>
      </c>
      <c r="B266" s="32">
        <v>441281332</v>
      </c>
      <c r="C266" s="33" t="s">
        <v>168</v>
      </c>
      <c r="D266" s="31">
        <v>281</v>
      </c>
      <c r="E266" s="33" t="s">
        <v>169</v>
      </c>
      <c r="F266" s="31">
        <v>332</v>
      </c>
      <c r="G266" s="33" t="s">
        <v>221</v>
      </c>
      <c r="H266" s="34">
        <v>1</v>
      </c>
      <c r="I266" s="35">
        <v>11778.006631758404</v>
      </c>
      <c r="J266" s="35">
        <v>1077</v>
      </c>
      <c r="K266" s="35">
        <v>0</v>
      </c>
      <c r="L266" s="35">
        <v>893</v>
      </c>
      <c r="M266" s="35">
        <v>13748.006631758404</v>
      </c>
      <c r="N266" s="24"/>
      <c r="O266" s="34">
        <v>0</v>
      </c>
      <c r="P266" s="34">
        <v>0</v>
      </c>
      <c r="Q266" s="36">
        <v>0.09</v>
      </c>
      <c r="R266" s="36">
        <v>2.0279271162085118E-2</v>
      </c>
      <c r="S266" s="37">
        <v>0</v>
      </c>
      <c r="T266" s="24"/>
      <c r="U266" s="38">
        <v>12855</v>
      </c>
      <c r="V266" s="38">
        <v>0</v>
      </c>
      <c r="W266" s="38">
        <v>0</v>
      </c>
      <c r="X266" s="38">
        <v>893</v>
      </c>
      <c r="Y266" s="38">
        <v>13748</v>
      </c>
    </row>
    <row r="267" spans="1:25" x14ac:dyDescent="0.25">
      <c r="A267" s="31">
        <v>441</v>
      </c>
      <c r="B267" s="32">
        <v>441281680</v>
      </c>
      <c r="C267" s="33" t="s">
        <v>168</v>
      </c>
      <c r="D267" s="31">
        <v>281</v>
      </c>
      <c r="E267" s="33" t="s">
        <v>169</v>
      </c>
      <c r="F267" s="31">
        <v>680</v>
      </c>
      <c r="G267" s="33" t="s">
        <v>174</v>
      </c>
      <c r="H267" s="34">
        <v>1</v>
      </c>
      <c r="I267" s="35">
        <v>12729</v>
      </c>
      <c r="J267" s="35">
        <v>4434</v>
      </c>
      <c r="K267" s="35">
        <v>0</v>
      </c>
      <c r="L267" s="35">
        <v>893</v>
      </c>
      <c r="M267" s="35">
        <v>18056</v>
      </c>
      <c r="N267" s="24"/>
      <c r="O267" s="34">
        <v>0</v>
      </c>
      <c r="P267" s="34">
        <v>0</v>
      </c>
      <c r="Q267" s="36">
        <v>0.09</v>
      </c>
      <c r="R267" s="36">
        <v>1.776704203831182E-3</v>
      </c>
      <c r="S267" s="37">
        <v>0</v>
      </c>
      <c r="T267" s="24"/>
      <c r="U267" s="38">
        <v>17163</v>
      </c>
      <c r="V267" s="38">
        <v>0</v>
      </c>
      <c r="W267" s="38">
        <v>0</v>
      </c>
      <c r="X267" s="38">
        <v>893</v>
      </c>
      <c r="Y267" s="38">
        <v>18056</v>
      </c>
    </row>
    <row r="268" spans="1:25" x14ac:dyDescent="0.25">
      <c r="A268" s="31">
        <v>444</v>
      </c>
      <c r="B268" s="32">
        <v>444035001</v>
      </c>
      <c r="C268" s="33" t="s">
        <v>175</v>
      </c>
      <c r="D268" s="31">
        <v>35</v>
      </c>
      <c r="E268" s="33" t="s">
        <v>22</v>
      </c>
      <c r="F268" s="31">
        <v>1</v>
      </c>
      <c r="G268" s="33" t="s">
        <v>161</v>
      </c>
      <c r="H268" s="34">
        <v>1</v>
      </c>
      <c r="I268" s="35">
        <v>8944</v>
      </c>
      <c r="J268" s="35">
        <v>2533</v>
      </c>
      <c r="K268" s="35">
        <v>0</v>
      </c>
      <c r="L268" s="35">
        <v>893</v>
      </c>
      <c r="M268" s="35">
        <v>12370</v>
      </c>
      <c r="N268" s="24"/>
      <c r="O268" s="34">
        <v>0</v>
      </c>
      <c r="P268" s="34">
        <v>0</v>
      </c>
      <c r="Q268" s="36">
        <v>0.09</v>
      </c>
      <c r="R268" s="36">
        <v>1.5911840917771296E-2</v>
      </c>
      <c r="S268" s="37">
        <v>0</v>
      </c>
      <c r="T268" s="24"/>
      <c r="U268" s="38">
        <v>11477</v>
      </c>
      <c r="V268" s="38">
        <v>0</v>
      </c>
      <c r="W268" s="38">
        <v>0</v>
      </c>
      <c r="X268" s="38">
        <v>893</v>
      </c>
      <c r="Y268" s="38">
        <v>12370</v>
      </c>
    </row>
    <row r="269" spans="1:25" x14ac:dyDescent="0.25">
      <c r="A269" s="31">
        <v>444</v>
      </c>
      <c r="B269" s="32">
        <v>444035035</v>
      </c>
      <c r="C269" s="33" t="s">
        <v>175</v>
      </c>
      <c r="D269" s="31">
        <v>35</v>
      </c>
      <c r="E269" s="33" t="s">
        <v>22</v>
      </c>
      <c r="F269" s="31">
        <v>35</v>
      </c>
      <c r="G269" s="33" t="s">
        <v>22</v>
      </c>
      <c r="H269" s="34">
        <v>643</v>
      </c>
      <c r="I269" s="35">
        <v>11338</v>
      </c>
      <c r="J269" s="35">
        <v>3986</v>
      </c>
      <c r="K269" s="35">
        <v>0</v>
      </c>
      <c r="L269" s="35">
        <v>893</v>
      </c>
      <c r="M269" s="35">
        <v>16217</v>
      </c>
      <c r="N269" s="24"/>
      <c r="O269" s="34">
        <v>0</v>
      </c>
      <c r="P269" s="34">
        <v>0</v>
      </c>
      <c r="Q269" s="36">
        <v>0.18</v>
      </c>
      <c r="R269" s="36">
        <v>0.1589661347017316</v>
      </c>
      <c r="S269" s="37">
        <v>0</v>
      </c>
      <c r="T269" s="24"/>
      <c r="U269" s="38">
        <v>9853332</v>
      </c>
      <c r="V269" s="38">
        <v>0</v>
      </c>
      <c r="W269" s="38">
        <v>0</v>
      </c>
      <c r="X269" s="38">
        <v>574199</v>
      </c>
      <c r="Y269" s="38">
        <v>10427531</v>
      </c>
    </row>
    <row r="270" spans="1:25" x14ac:dyDescent="0.25">
      <c r="A270" s="31">
        <v>444</v>
      </c>
      <c r="B270" s="32">
        <v>444035044</v>
      </c>
      <c r="C270" s="33" t="s">
        <v>175</v>
      </c>
      <c r="D270" s="31">
        <v>35</v>
      </c>
      <c r="E270" s="33" t="s">
        <v>22</v>
      </c>
      <c r="F270" s="31">
        <v>44</v>
      </c>
      <c r="G270" s="33" t="s">
        <v>35</v>
      </c>
      <c r="H270" s="34">
        <v>4</v>
      </c>
      <c r="I270" s="35">
        <v>10323</v>
      </c>
      <c r="J270" s="35">
        <v>236</v>
      </c>
      <c r="K270" s="35">
        <v>0</v>
      </c>
      <c r="L270" s="35">
        <v>893</v>
      </c>
      <c r="M270" s="35">
        <v>11452</v>
      </c>
      <c r="N270" s="24"/>
      <c r="O270" s="34">
        <v>0</v>
      </c>
      <c r="P270" s="34">
        <v>0</v>
      </c>
      <c r="Q270" s="36">
        <v>0.09</v>
      </c>
      <c r="R270" s="36">
        <v>5.5847301083240118E-2</v>
      </c>
      <c r="S270" s="37">
        <v>0</v>
      </c>
      <c r="T270" s="24"/>
      <c r="U270" s="38">
        <v>42236</v>
      </c>
      <c r="V270" s="38">
        <v>0</v>
      </c>
      <c r="W270" s="38">
        <v>0</v>
      </c>
      <c r="X270" s="38">
        <v>3572</v>
      </c>
      <c r="Y270" s="38">
        <v>45808</v>
      </c>
    </row>
    <row r="271" spans="1:25" x14ac:dyDescent="0.25">
      <c r="A271" s="31">
        <v>444</v>
      </c>
      <c r="B271" s="32">
        <v>444035220</v>
      </c>
      <c r="C271" s="33" t="s">
        <v>175</v>
      </c>
      <c r="D271" s="31">
        <v>35</v>
      </c>
      <c r="E271" s="33" t="s">
        <v>22</v>
      </c>
      <c r="F271" s="31">
        <v>220</v>
      </c>
      <c r="G271" s="33" t="s">
        <v>42</v>
      </c>
      <c r="H271" s="34">
        <v>1</v>
      </c>
      <c r="I271" s="35">
        <v>11093.762837015447</v>
      </c>
      <c r="J271" s="35">
        <v>4516</v>
      </c>
      <c r="K271" s="35">
        <v>0</v>
      </c>
      <c r="L271" s="35">
        <v>893</v>
      </c>
      <c r="M271" s="35">
        <v>16502.762837015449</v>
      </c>
      <c r="N271" s="24"/>
      <c r="O271" s="34">
        <v>0</v>
      </c>
      <c r="P271" s="34">
        <v>0</v>
      </c>
      <c r="Q271" s="36">
        <v>0.09</v>
      </c>
      <c r="R271" s="36">
        <v>1.6324036467687236E-2</v>
      </c>
      <c r="S271" s="37">
        <v>0</v>
      </c>
      <c r="T271" s="24"/>
      <c r="U271" s="38">
        <v>15610</v>
      </c>
      <c r="V271" s="38">
        <v>0</v>
      </c>
      <c r="W271" s="38">
        <v>0</v>
      </c>
      <c r="X271" s="38">
        <v>893</v>
      </c>
      <c r="Y271" s="38">
        <v>16503</v>
      </c>
    </row>
    <row r="272" spans="1:25" x14ac:dyDescent="0.25">
      <c r="A272" s="31">
        <v>444</v>
      </c>
      <c r="B272" s="32">
        <v>444035244</v>
      </c>
      <c r="C272" s="33" t="s">
        <v>175</v>
      </c>
      <c r="D272" s="31">
        <v>35</v>
      </c>
      <c r="E272" s="33" t="s">
        <v>22</v>
      </c>
      <c r="F272" s="31">
        <v>244</v>
      </c>
      <c r="G272" s="33" t="s">
        <v>43</v>
      </c>
      <c r="H272" s="34">
        <v>4</v>
      </c>
      <c r="I272" s="35">
        <v>10673</v>
      </c>
      <c r="J272" s="35">
        <v>4325</v>
      </c>
      <c r="K272" s="35">
        <v>0</v>
      </c>
      <c r="L272" s="35">
        <v>893</v>
      </c>
      <c r="M272" s="35">
        <v>15891</v>
      </c>
      <c r="N272" s="24"/>
      <c r="O272" s="34">
        <v>0</v>
      </c>
      <c r="P272" s="34">
        <v>0</v>
      </c>
      <c r="Q272" s="36">
        <v>0.18</v>
      </c>
      <c r="R272" s="36">
        <v>0.10548220167912307</v>
      </c>
      <c r="S272" s="37">
        <v>0</v>
      </c>
      <c r="T272" s="24"/>
      <c r="U272" s="38">
        <v>59992</v>
      </c>
      <c r="V272" s="38">
        <v>0</v>
      </c>
      <c r="W272" s="38">
        <v>0</v>
      </c>
      <c r="X272" s="38">
        <v>3572</v>
      </c>
      <c r="Y272" s="38">
        <v>63564</v>
      </c>
    </row>
    <row r="273" spans="1:25" x14ac:dyDescent="0.25">
      <c r="A273" s="31">
        <v>444</v>
      </c>
      <c r="B273" s="32">
        <v>444035285</v>
      </c>
      <c r="C273" s="33" t="s">
        <v>175</v>
      </c>
      <c r="D273" s="31">
        <v>35</v>
      </c>
      <c r="E273" s="33" t="s">
        <v>22</v>
      </c>
      <c r="F273" s="31">
        <v>285</v>
      </c>
      <c r="G273" s="33" t="s">
        <v>44</v>
      </c>
      <c r="H273" s="34">
        <v>1</v>
      </c>
      <c r="I273" s="35">
        <v>8944</v>
      </c>
      <c r="J273" s="35">
        <v>2739</v>
      </c>
      <c r="K273" s="35">
        <v>0</v>
      </c>
      <c r="L273" s="35">
        <v>893</v>
      </c>
      <c r="M273" s="35">
        <v>12576</v>
      </c>
      <c r="N273" s="24"/>
      <c r="O273" s="34">
        <v>0</v>
      </c>
      <c r="P273" s="34">
        <v>0</v>
      </c>
      <c r="Q273" s="36">
        <v>0.09</v>
      </c>
      <c r="R273" s="36">
        <v>4.1055014022640106E-2</v>
      </c>
      <c r="S273" s="37">
        <v>0</v>
      </c>
      <c r="T273" s="24"/>
      <c r="U273" s="38">
        <v>11683</v>
      </c>
      <c r="V273" s="38">
        <v>0</v>
      </c>
      <c r="W273" s="38">
        <v>0</v>
      </c>
      <c r="X273" s="38">
        <v>893</v>
      </c>
      <c r="Y273" s="38">
        <v>12576</v>
      </c>
    </row>
    <row r="274" spans="1:25" x14ac:dyDescent="0.25">
      <c r="A274" s="31">
        <v>444</v>
      </c>
      <c r="B274" s="32">
        <v>444035336</v>
      </c>
      <c r="C274" s="33" t="s">
        <v>175</v>
      </c>
      <c r="D274" s="31">
        <v>35</v>
      </c>
      <c r="E274" s="33" t="s">
        <v>22</v>
      </c>
      <c r="F274" s="31">
        <v>336</v>
      </c>
      <c r="G274" s="33" t="s">
        <v>48</v>
      </c>
      <c r="H274" s="34">
        <v>2</v>
      </c>
      <c r="I274" s="35">
        <v>10317</v>
      </c>
      <c r="J274" s="35">
        <v>1948</v>
      </c>
      <c r="K274" s="35">
        <v>0</v>
      </c>
      <c r="L274" s="35">
        <v>893</v>
      </c>
      <c r="M274" s="35">
        <v>13158</v>
      </c>
      <c r="N274" s="24"/>
      <c r="O274" s="34">
        <v>0</v>
      </c>
      <c r="P274" s="34">
        <v>0</v>
      </c>
      <c r="Q274" s="36">
        <v>0.09</v>
      </c>
      <c r="R274" s="36">
        <v>3.8091043761858505E-2</v>
      </c>
      <c r="S274" s="37">
        <v>0</v>
      </c>
      <c r="T274" s="24"/>
      <c r="U274" s="38">
        <v>24530</v>
      </c>
      <c r="V274" s="38">
        <v>0</v>
      </c>
      <c r="W274" s="38">
        <v>0</v>
      </c>
      <c r="X274" s="38">
        <v>1786</v>
      </c>
      <c r="Y274" s="38">
        <v>26316</v>
      </c>
    </row>
    <row r="275" spans="1:25" x14ac:dyDescent="0.25">
      <c r="A275" s="31">
        <v>445</v>
      </c>
      <c r="B275" s="32">
        <v>445348017</v>
      </c>
      <c r="C275" s="33" t="s">
        <v>176</v>
      </c>
      <c r="D275" s="31">
        <v>348</v>
      </c>
      <c r="E275" s="33" t="s">
        <v>132</v>
      </c>
      <c r="F275" s="31">
        <v>17</v>
      </c>
      <c r="G275" s="33" t="s">
        <v>177</v>
      </c>
      <c r="H275" s="34">
        <v>15</v>
      </c>
      <c r="I275" s="35">
        <v>11172</v>
      </c>
      <c r="J275" s="35">
        <v>3217</v>
      </c>
      <c r="K275" s="35">
        <v>0</v>
      </c>
      <c r="L275" s="35">
        <v>893</v>
      </c>
      <c r="M275" s="35">
        <v>15282</v>
      </c>
      <c r="N275" s="24"/>
      <c r="O275" s="34">
        <v>0</v>
      </c>
      <c r="P275" s="34">
        <v>0</v>
      </c>
      <c r="Q275" s="36">
        <v>0.09</v>
      </c>
      <c r="R275" s="36">
        <v>6.5065900766196972E-3</v>
      </c>
      <c r="S275" s="37">
        <v>0</v>
      </c>
      <c r="T275" s="24"/>
      <c r="U275" s="38">
        <v>215835</v>
      </c>
      <c r="V275" s="38">
        <v>0</v>
      </c>
      <c r="W275" s="38">
        <v>0</v>
      </c>
      <c r="X275" s="38">
        <v>13395</v>
      </c>
      <c r="Y275" s="38">
        <v>229230</v>
      </c>
    </row>
    <row r="276" spans="1:25" x14ac:dyDescent="0.25">
      <c r="A276" s="31">
        <v>445</v>
      </c>
      <c r="B276" s="32">
        <v>445348064</v>
      </c>
      <c r="C276" s="33" t="s">
        <v>176</v>
      </c>
      <c r="D276" s="31">
        <v>348</v>
      </c>
      <c r="E276" s="33" t="s">
        <v>132</v>
      </c>
      <c r="F276" s="31">
        <v>64</v>
      </c>
      <c r="G276" s="33" t="s">
        <v>121</v>
      </c>
      <c r="H276" s="34">
        <v>2</v>
      </c>
      <c r="I276" s="35">
        <v>9269</v>
      </c>
      <c r="J276" s="35">
        <v>1479</v>
      </c>
      <c r="K276" s="35">
        <v>0</v>
      </c>
      <c r="L276" s="35">
        <v>893</v>
      </c>
      <c r="M276" s="35">
        <v>11641</v>
      </c>
      <c r="N276" s="24"/>
      <c r="O276" s="34">
        <v>0</v>
      </c>
      <c r="P276" s="34">
        <v>0</v>
      </c>
      <c r="Q276" s="36">
        <v>0.18</v>
      </c>
      <c r="R276" s="36">
        <v>3.2606912147443351E-2</v>
      </c>
      <c r="S276" s="37">
        <v>0</v>
      </c>
      <c r="T276" s="24"/>
      <c r="U276" s="38">
        <v>21496</v>
      </c>
      <c r="V276" s="38">
        <v>0</v>
      </c>
      <c r="W276" s="38">
        <v>0</v>
      </c>
      <c r="X276" s="38">
        <v>1786</v>
      </c>
      <c r="Y276" s="38">
        <v>23282</v>
      </c>
    </row>
    <row r="277" spans="1:25" x14ac:dyDescent="0.25">
      <c r="A277" s="31">
        <v>445</v>
      </c>
      <c r="B277" s="32">
        <v>445348110</v>
      </c>
      <c r="C277" s="33" t="s">
        <v>176</v>
      </c>
      <c r="D277" s="31">
        <v>348</v>
      </c>
      <c r="E277" s="33" t="s">
        <v>132</v>
      </c>
      <c r="F277" s="31">
        <v>110</v>
      </c>
      <c r="G277" s="33" t="s">
        <v>122</v>
      </c>
      <c r="H277" s="34">
        <v>4</v>
      </c>
      <c r="I277" s="35">
        <v>8749</v>
      </c>
      <c r="J277" s="35">
        <v>1624</v>
      </c>
      <c r="K277" s="35">
        <v>0</v>
      </c>
      <c r="L277" s="35">
        <v>893</v>
      </c>
      <c r="M277" s="35">
        <v>11266</v>
      </c>
      <c r="N277" s="24"/>
      <c r="O277" s="34">
        <v>0</v>
      </c>
      <c r="P277" s="34">
        <v>0</v>
      </c>
      <c r="Q277" s="36">
        <v>0.09</v>
      </c>
      <c r="R277" s="36">
        <v>8.5800674218337279E-3</v>
      </c>
      <c r="S277" s="37">
        <v>0</v>
      </c>
      <c r="T277" s="24"/>
      <c r="U277" s="38">
        <v>41492</v>
      </c>
      <c r="V277" s="38">
        <v>0</v>
      </c>
      <c r="W277" s="38">
        <v>0</v>
      </c>
      <c r="X277" s="38">
        <v>3572</v>
      </c>
      <c r="Y277" s="38">
        <v>45064</v>
      </c>
    </row>
    <row r="278" spans="1:25" x14ac:dyDescent="0.25">
      <c r="A278" s="31">
        <v>445</v>
      </c>
      <c r="B278" s="32">
        <v>445348151</v>
      </c>
      <c r="C278" s="33" t="s">
        <v>176</v>
      </c>
      <c r="D278" s="31">
        <v>348</v>
      </c>
      <c r="E278" s="33" t="s">
        <v>132</v>
      </c>
      <c r="F278" s="31">
        <v>151</v>
      </c>
      <c r="G278" s="33" t="s">
        <v>178</v>
      </c>
      <c r="H278" s="34">
        <v>9</v>
      </c>
      <c r="I278" s="35">
        <v>10838</v>
      </c>
      <c r="J278" s="35">
        <v>2318</v>
      </c>
      <c r="K278" s="35">
        <v>0</v>
      </c>
      <c r="L278" s="35">
        <v>893</v>
      </c>
      <c r="M278" s="35">
        <v>14049</v>
      </c>
      <c r="N278" s="24"/>
      <c r="O278" s="34">
        <v>0</v>
      </c>
      <c r="P278" s="34">
        <v>0</v>
      </c>
      <c r="Q278" s="36">
        <v>0.09</v>
      </c>
      <c r="R278" s="36">
        <v>7.0011070635058979E-3</v>
      </c>
      <c r="S278" s="37">
        <v>0</v>
      </c>
      <c r="T278" s="24"/>
      <c r="U278" s="38">
        <v>118404</v>
      </c>
      <c r="V278" s="38">
        <v>0</v>
      </c>
      <c r="W278" s="38">
        <v>0</v>
      </c>
      <c r="X278" s="38">
        <v>8037</v>
      </c>
      <c r="Y278" s="38">
        <v>126441</v>
      </c>
    </row>
    <row r="279" spans="1:25" x14ac:dyDescent="0.25">
      <c r="A279" s="31">
        <v>445</v>
      </c>
      <c r="B279" s="32">
        <v>445348153</v>
      </c>
      <c r="C279" s="33" t="s">
        <v>176</v>
      </c>
      <c r="D279" s="31">
        <v>348</v>
      </c>
      <c r="E279" s="33" t="s">
        <v>132</v>
      </c>
      <c r="F279" s="31">
        <v>153</v>
      </c>
      <c r="G279" s="33" t="s">
        <v>124</v>
      </c>
      <c r="H279" s="34">
        <v>1</v>
      </c>
      <c r="I279" s="35">
        <v>8410</v>
      </c>
      <c r="J279" s="35">
        <v>445</v>
      </c>
      <c r="K279" s="35">
        <v>0</v>
      </c>
      <c r="L279" s="35">
        <v>893</v>
      </c>
      <c r="M279" s="35">
        <v>9748</v>
      </c>
      <c r="N279" s="24"/>
      <c r="O279" s="34">
        <v>0</v>
      </c>
      <c r="P279" s="34">
        <v>0</v>
      </c>
      <c r="Q279" s="36">
        <v>0.09</v>
      </c>
      <c r="R279" s="36">
        <v>1.4280189411397975E-2</v>
      </c>
      <c r="S279" s="37">
        <v>0</v>
      </c>
      <c r="T279" s="24"/>
      <c r="U279" s="38">
        <v>8855</v>
      </c>
      <c r="V279" s="38">
        <v>0</v>
      </c>
      <c r="W279" s="38">
        <v>0</v>
      </c>
      <c r="X279" s="38">
        <v>893</v>
      </c>
      <c r="Y279" s="38">
        <v>9748</v>
      </c>
    </row>
    <row r="280" spans="1:25" x14ac:dyDescent="0.25">
      <c r="A280" s="31">
        <v>445</v>
      </c>
      <c r="B280" s="32">
        <v>445348186</v>
      </c>
      <c r="C280" s="33" t="s">
        <v>176</v>
      </c>
      <c r="D280" s="31">
        <v>348</v>
      </c>
      <c r="E280" s="33" t="s">
        <v>132</v>
      </c>
      <c r="F280" s="31">
        <v>186</v>
      </c>
      <c r="G280" s="33" t="s">
        <v>180</v>
      </c>
      <c r="H280" s="34">
        <v>4</v>
      </c>
      <c r="I280" s="35">
        <v>10361</v>
      </c>
      <c r="J280" s="35">
        <v>4527</v>
      </c>
      <c r="K280" s="35">
        <v>0</v>
      </c>
      <c r="L280" s="35">
        <v>893</v>
      </c>
      <c r="M280" s="35">
        <v>15781</v>
      </c>
      <c r="N280" s="24"/>
      <c r="O280" s="34">
        <v>0</v>
      </c>
      <c r="P280" s="34">
        <v>0</v>
      </c>
      <c r="Q280" s="36">
        <v>0.09</v>
      </c>
      <c r="R280" s="36">
        <v>3.7842511860606987E-3</v>
      </c>
      <c r="S280" s="37">
        <v>0</v>
      </c>
      <c r="T280" s="24"/>
      <c r="U280" s="38">
        <v>59552</v>
      </c>
      <c r="V280" s="38">
        <v>0</v>
      </c>
      <c r="W280" s="38">
        <v>0</v>
      </c>
      <c r="X280" s="38">
        <v>3572</v>
      </c>
      <c r="Y280" s="38">
        <v>63124</v>
      </c>
    </row>
    <row r="281" spans="1:25" x14ac:dyDescent="0.25">
      <c r="A281" s="31">
        <v>445</v>
      </c>
      <c r="B281" s="32">
        <v>445348214</v>
      </c>
      <c r="C281" s="33" t="s">
        <v>176</v>
      </c>
      <c r="D281" s="31">
        <v>348</v>
      </c>
      <c r="E281" s="33" t="s">
        <v>132</v>
      </c>
      <c r="F281" s="31">
        <v>214</v>
      </c>
      <c r="G281" s="33" t="s">
        <v>203</v>
      </c>
      <c r="H281" s="34">
        <v>2</v>
      </c>
      <c r="I281" s="35">
        <v>10575.507690582961</v>
      </c>
      <c r="J281" s="35">
        <v>1945</v>
      </c>
      <c r="K281" s="35">
        <v>0</v>
      </c>
      <c r="L281" s="35">
        <v>893</v>
      </c>
      <c r="M281" s="35">
        <v>13413.507690582961</v>
      </c>
      <c r="N281" s="24"/>
      <c r="O281" s="34">
        <v>0</v>
      </c>
      <c r="P281" s="34">
        <v>0</v>
      </c>
      <c r="Q281" s="36">
        <v>0.09</v>
      </c>
      <c r="R281" s="36">
        <v>1.5911857221576904E-3</v>
      </c>
      <c r="S281" s="37">
        <v>0</v>
      </c>
      <c r="T281" s="24"/>
      <c r="U281" s="38">
        <v>25042</v>
      </c>
      <c r="V281" s="38">
        <v>0</v>
      </c>
      <c r="W281" s="38">
        <v>0</v>
      </c>
      <c r="X281" s="38">
        <v>1786</v>
      </c>
      <c r="Y281" s="38">
        <v>26828</v>
      </c>
    </row>
    <row r="282" spans="1:25" x14ac:dyDescent="0.25">
      <c r="A282" s="31">
        <v>445</v>
      </c>
      <c r="B282" s="32">
        <v>445348226</v>
      </c>
      <c r="C282" s="33" t="s">
        <v>176</v>
      </c>
      <c r="D282" s="31">
        <v>348</v>
      </c>
      <c r="E282" s="33" t="s">
        <v>132</v>
      </c>
      <c r="F282" s="31">
        <v>226</v>
      </c>
      <c r="G282" s="33" t="s">
        <v>181</v>
      </c>
      <c r="H282" s="34">
        <v>18</v>
      </c>
      <c r="I282" s="35">
        <v>10768</v>
      </c>
      <c r="J282" s="35">
        <v>662</v>
      </c>
      <c r="K282" s="35">
        <v>0</v>
      </c>
      <c r="L282" s="35">
        <v>893</v>
      </c>
      <c r="M282" s="35">
        <v>12323</v>
      </c>
      <c r="N282" s="24"/>
      <c r="O282" s="34">
        <v>0</v>
      </c>
      <c r="P282" s="34">
        <v>0</v>
      </c>
      <c r="Q282" s="36">
        <v>0.09</v>
      </c>
      <c r="R282" s="36">
        <v>1.1308711132789417E-2</v>
      </c>
      <c r="S282" s="37">
        <v>0</v>
      </c>
      <c r="T282" s="24"/>
      <c r="U282" s="38">
        <v>205740</v>
      </c>
      <c r="V282" s="38">
        <v>0</v>
      </c>
      <c r="W282" s="38">
        <v>0</v>
      </c>
      <c r="X282" s="38">
        <v>16074</v>
      </c>
      <c r="Y282" s="38">
        <v>221814</v>
      </c>
    </row>
    <row r="283" spans="1:25" x14ac:dyDescent="0.25">
      <c r="A283" s="31">
        <v>445</v>
      </c>
      <c r="B283" s="32">
        <v>445348316</v>
      </c>
      <c r="C283" s="33" t="s">
        <v>176</v>
      </c>
      <c r="D283" s="31">
        <v>348</v>
      </c>
      <c r="E283" s="33" t="s">
        <v>132</v>
      </c>
      <c r="F283" s="31">
        <v>316</v>
      </c>
      <c r="G283" s="33" t="s">
        <v>182</v>
      </c>
      <c r="H283" s="34">
        <v>5</v>
      </c>
      <c r="I283" s="35">
        <v>10458</v>
      </c>
      <c r="J283" s="35">
        <v>1432</v>
      </c>
      <c r="K283" s="35">
        <v>0</v>
      </c>
      <c r="L283" s="35">
        <v>893</v>
      </c>
      <c r="M283" s="35">
        <v>12783</v>
      </c>
      <c r="N283" s="24"/>
      <c r="O283" s="34">
        <v>0</v>
      </c>
      <c r="P283" s="34">
        <v>0</v>
      </c>
      <c r="Q283" s="36">
        <v>0.18</v>
      </c>
      <c r="R283" s="36">
        <v>7.7401177601864393E-3</v>
      </c>
      <c r="S283" s="37">
        <v>0</v>
      </c>
      <c r="T283" s="24"/>
      <c r="U283" s="38">
        <v>59450</v>
      </c>
      <c r="V283" s="38">
        <v>0</v>
      </c>
      <c r="W283" s="38">
        <v>0</v>
      </c>
      <c r="X283" s="38">
        <v>4465</v>
      </c>
      <c r="Y283" s="38">
        <v>63915</v>
      </c>
    </row>
    <row r="284" spans="1:25" x14ac:dyDescent="0.25">
      <c r="A284" s="31">
        <v>445</v>
      </c>
      <c r="B284" s="32">
        <v>445348322</v>
      </c>
      <c r="C284" s="33" t="s">
        <v>176</v>
      </c>
      <c r="D284" s="31">
        <v>348</v>
      </c>
      <c r="E284" s="33" t="s">
        <v>132</v>
      </c>
      <c r="F284" s="31">
        <v>322</v>
      </c>
      <c r="G284" s="33" t="s">
        <v>131</v>
      </c>
      <c r="H284" s="34">
        <v>4</v>
      </c>
      <c r="I284" s="35">
        <v>8749</v>
      </c>
      <c r="J284" s="35">
        <v>4303</v>
      </c>
      <c r="K284" s="35">
        <v>0</v>
      </c>
      <c r="L284" s="35">
        <v>893</v>
      </c>
      <c r="M284" s="35">
        <v>13945</v>
      </c>
      <c r="N284" s="24"/>
      <c r="O284" s="34">
        <v>0</v>
      </c>
      <c r="P284" s="34">
        <v>0</v>
      </c>
      <c r="Q284" s="36">
        <v>0.09</v>
      </c>
      <c r="R284" s="36">
        <v>1.0331498132198217E-2</v>
      </c>
      <c r="S284" s="37">
        <v>0</v>
      </c>
      <c r="T284" s="24"/>
      <c r="U284" s="38">
        <v>52208</v>
      </c>
      <c r="V284" s="38">
        <v>0</v>
      </c>
      <c r="W284" s="38">
        <v>0</v>
      </c>
      <c r="X284" s="38">
        <v>3572</v>
      </c>
      <c r="Y284" s="38">
        <v>55780</v>
      </c>
    </row>
    <row r="285" spans="1:25" x14ac:dyDescent="0.25">
      <c r="A285" s="31">
        <v>445</v>
      </c>
      <c r="B285" s="32">
        <v>445348348</v>
      </c>
      <c r="C285" s="33" t="s">
        <v>176</v>
      </c>
      <c r="D285" s="31">
        <v>348</v>
      </c>
      <c r="E285" s="33" t="s">
        <v>132</v>
      </c>
      <c r="F285" s="31">
        <v>348</v>
      </c>
      <c r="G285" s="33" t="s">
        <v>132</v>
      </c>
      <c r="H285" s="34">
        <v>1342</v>
      </c>
      <c r="I285" s="35">
        <v>11141</v>
      </c>
      <c r="J285" s="35">
        <v>93</v>
      </c>
      <c r="K285" s="35">
        <v>688.10059612518626</v>
      </c>
      <c r="L285" s="35">
        <v>893</v>
      </c>
      <c r="M285" s="35">
        <v>12815.100596125187</v>
      </c>
      <c r="N285" s="24"/>
      <c r="O285" s="34">
        <v>0</v>
      </c>
      <c r="P285" s="34">
        <v>0</v>
      </c>
      <c r="Q285" s="36">
        <v>0.09</v>
      </c>
      <c r="R285" s="36">
        <v>6.5907631065990693E-2</v>
      </c>
      <c r="S285" s="37">
        <v>0</v>
      </c>
      <c r="T285" s="24"/>
      <c r="U285" s="38">
        <v>15076028</v>
      </c>
      <c r="V285" s="38">
        <v>923431</v>
      </c>
      <c r="W285" s="38">
        <v>0</v>
      </c>
      <c r="X285" s="38">
        <v>1198406</v>
      </c>
      <c r="Y285" s="38">
        <v>17197865</v>
      </c>
    </row>
    <row r="286" spans="1:25" x14ac:dyDescent="0.25">
      <c r="A286" s="31">
        <v>445</v>
      </c>
      <c r="B286" s="32">
        <v>445348658</v>
      </c>
      <c r="C286" s="33" t="s">
        <v>176</v>
      </c>
      <c r="D286" s="31">
        <v>348</v>
      </c>
      <c r="E286" s="33" t="s">
        <v>132</v>
      </c>
      <c r="F286" s="31">
        <v>658</v>
      </c>
      <c r="G286" s="33" t="s">
        <v>183</v>
      </c>
      <c r="H286" s="34">
        <v>2</v>
      </c>
      <c r="I286" s="35">
        <v>8749</v>
      </c>
      <c r="J286" s="35">
        <v>1103</v>
      </c>
      <c r="K286" s="35">
        <v>0</v>
      </c>
      <c r="L286" s="35">
        <v>893</v>
      </c>
      <c r="M286" s="35">
        <v>10745</v>
      </c>
      <c r="N286" s="24"/>
      <c r="O286" s="34">
        <v>0</v>
      </c>
      <c r="P286" s="34">
        <v>0</v>
      </c>
      <c r="Q286" s="36">
        <v>0.09</v>
      </c>
      <c r="R286" s="36">
        <v>2.2172338791657362E-3</v>
      </c>
      <c r="S286" s="37">
        <v>0</v>
      </c>
      <c r="T286" s="24"/>
      <c r="U286" s="38">
        <v>19704</v>
      </c>
      <c r="V286" s="38">
        <v>0</v>
      </c>
      <c r="W286" s="38">
        <v>0</v>
      </c>
      <c r="X286" s="38">
        <v>1786</v>
      </c>
      <c r="Y286" s="38">
        <v>21490</v>
      </c>
    </row>
    <row r="287" spans="1:25" x14ac:dyDescent="0.25">
      <c r="A287" s="31">
        <v>445</v>
      </c>
      <c r="B287" s="32">
        <v>445348753</v>
      </c>
      <c r="C287" s="33" t="s">
        <v>176</v>
      </c>
      <c r="D287" s="31">
        <v>348</v>
      </c>
      <c r="E287" s="33" t="s">
        <v>132</v>
      </c>
      <c r="F287" s="31">
        <v>753</v>
      </c>
      <c r="G287" s="33" t="s">
        <v>248</v>
      </c>
      <c r="H287" s="34">
        <v>2</v>
      </c>
      <c r="I287" s="35">
        <v>10576.332244208495</v>
      </c>
      <c r="J287" s="35">
        <v>4132</v>
      </c>
      <c r="K287" s="35">
        <v>0</v>
      </c>
      <c r="L287" s="35">
        <v>893</v>
      </c>
      <c r="M287" s="35">
        <v>15601.332244208495</v>
      </c>
      <c r="N287" s="24"/>
      <c r="O287" s="34">
        <v>0</v>
      </c>
      <c r="P287" s="34">
        <v>0</v>
      </c>
      <c r="Q287" s="36">
        <v>0.09</v>
      </c>
      <c r="R287" s="36">
        <v>1.1348729168125953E-2</v>
      </c>
      <c r="S287" s="37">
        <v>0</v>
      </c>
      <c r="T287" s="24"/>
      <c r="U287" s="38">
        <v>29416</v>
      </c>
      <c r="V287" s="38">
        <v>0</v>
      </c>
      <c r="W287" s="38">
        <v>0</v>
      </c>
      <c r="X287" s="38">
        <v>1786</v>
      </c>
      <c r="Y287" s="38">
        <v>31202</v>
      </c>
    </row>
    <row r="288" spans="1:25" x14ac:dyDescent="0.25">
      <c r="A288" s="31">
        <v>445</v>
      </c>
      <c r="B288" s="32">
        <v>445348767</v>
      </c>
      <c r="C288" s="33" t="s">
        <v>176</v>
      </c>
      <c r="D288" s="31">
        <v>348</v>
      </c>
      <c r="E288" s="33" t="s">
        <v>132</v>
      </c>
      <c r="F288" s="31">
        <v>767</v>
      </c>
      <c r="G288" s="33" t="s">
        <v>184</v>
      </c>
      <c r="H288" s="34">
        <v>3</v>
      </c>
      <c r="I288" s="35">
        <v>9009</v>
      </c>
      <c r="J288" s="35">
        <v>2080</v>
      </c>
      <c r="K288" s="35">
        <v>0</v>
      </c>
      <c r="L288" s="35">
        <v>893</v>
      </c>
      <c r="M288" s="35">
        <v>11982</v>
      </c>
      <c r="N288" s="24"/>
      <c r="O288" s="34">
        <v>0</v>
      </c>
      <c r="P288" s="34">
        <v>0</v>
      </c>
      <c r="Q288" s="36">
        <v>0.09</v>
      </c>
      <c r="R288" s="36">
        <v>2.5184414064304547E-2</v>
      </c>
      <c r="S288" s="37">
        <v>0</v>
      </c>
      <c r="T288" s="24"/>
      <c r="U288" s="38">
        <v>33267</v>
      </c>
      <c r="V288" s="38">
        <v>0</v>
      </c>
      <c r="W288" s="38">
        <v>0</v>
      </c>
      <c r="X288" s="38">
        <v>2679</v>
      </c>
      <c r="Y288" s="38">
        <v>35946</v>
      </c>
    </row>
    <row r="289" spans="1:25" x14ac:dyDescent="0.25">
      <c r="A289" s="31">
        <v>445</v>
      </c>
      <c r="B289" s="32">
        <v>445348775</v>
      </c>
      <c r="C289" s="33" t="s">
        <v>176</v>
      </c>
      <c r="D289" s="31">
        <v>348</v>
      </c>
      <c r="E289" s="33" t="s">
        <v>132</v>
      </c>
      <c r="F289" s="31">
        <v>775</v>
      </c>
      <c r="G289" s="33" t="s">
        <v>77</v>
      </c>
      <c r="H289" s="34">
        <v>13</v>
      </c>
      <c r="I289" s="35">
        <v>10048</v>
      </c>
      <c r="J289" s="35">
        <v>1906</v>
      </c>
      <c r="K289" s="35">
        <v>0</v>
      </c>
      <c r="L289" s="35">
        <v>893</v>
      </c>
      <c r="M289" s="35">
        <v>12847</v>
      </c>
      <c r="N289" s="24"/>
      <c r="O289" s="34">
        <v>0</v>
      </c>
      <c r="P289" s="34">
        <v>0</v>
      </c>
      <c r="Q289" s="36">
        <v>0.09</v>
      </c>
      <c r="R289" s="36">
        <v>5.1544450617328971E-3</v>
      </c>
      <c r="S289" s="37">
        <v>0</v>
      </c>
      <c r="T289" s="24"/>
      <c r="U289" s="38">
        <v>155402</v>
      </c>
      <c r="V289" s="38">
        <v>0</v>
      </c>
      <c r="W289" s="38">
        <v>0</v>
      </c>
      <c r="X289" s="38">
        <v>11609</v>
      </c>
      <c r="Y289" s="38">
        <v>167011</v>
      </c>
    </row>
    <row r="290" spans="1:25" x14ac:dyDescent="0.25">
      <c r="A290" s="31">
        <v>446</v>
      </c>
      <c r="B290" s="32">
        <v>446099016</v>
      </c>
      <c r="C290" s="33" t="s">
        <v>185</v>
      </c>
      <c r="D290" s="31">
        <v>99</v>
      </c>
      <c r="E290" s="33" t="s">
        <v>186</v>
      </c>
      <c r="F290" s="31">
        <v>16</v>
      </c>
      <c r="G290" s="33" t="s">
        <v>187</v>
      </c>
      <c r="H290" s="34">
        <v>345</v>
      </c>
      <c r="I290" s="35">
        <v>10089</v>
      </c>
      <c r="J290" s="35">
        <v>426</v>
      </c>
      <c r="K290" s="35">
        <v>0</v>
      </c>
      <c r="L290" s="35">
        <v>893</v>
      </c>
      <c r="M290" s="35">
        <v>11408</v>
      </c>
      <c r="N290" s="24"/>
      <c r="O290" s="34">
        <v>0</v>
      </c>
      <c r="P290" s="34">
        <v>0</v>
      </c>
      <c r="Q290" s="36">
        <v>0.09</v>
      </c>
      <c r="R290" s="36">
        <v>4.8711495545593904E-2</v>
      </c>
      <c r="S290" s="37">
        <v>0</v>
      </c>
      <c r="T290" s="24"/>
      <c r="U290" s="38">
        <v>3627675</v>
      </c>
      <c r="V290" s="38">
        <v>0</v>
      </c>
      <c r="W290" s="38">
        <v>0</v>
      </c>
      <c r="X290" s="38">
        <v>308085</v>
      </c>
      <c r="Y290" s="38">
        <v>3935760</v>
      </c>
    </row>
    <row r="291" spans="1:25" x14ac:dyDescent="0.25">
      <c r="A291" s="31">
        <v>446</v>
      </c>
      <c r="B291" s="32">
        <v>446099018</v>
      </c>
      <c r="C291" s="33" t="s">
        <v>185</v>
      </c>
      <c r="D291" s="31">
        <v>99</v>
      </c>
      <c r="E291" s="33" t="s">
        <v>186</v>
      </c>
      <c r="F291" s="31">
        <v>18</v>
      </c>
      <c r="G291" s="33" t="s">
        <v>188</v>
      </c>
      <c r="H291" s="34">
        <v>8</v>
      </c>
      <c r="I291" s="35">
        <v>11283</v>
      </c>
      <c r="J291" s="35">
        <v>10727</v>
      </c>
      <c r="K291" s="35">
        <v>0</v>
      </c>
      <c r="L291" s="35">
        <v>893</v>
      </c>
      <c r="M291" s="35">
        <v>22903</v>
      </c>
      <c r="N291" s="24"/>
      <c r="O291" s="34">
        <v>0</v>
      </c>
      <c r="P291" s="34">
        <v>0</v>
      </c>
      <c r="Q291" s="36">
        <v>0.09</v>
      </c>
      <c r="R291" s="36">
        <v>1.8134546104197267E-2</v>
      </c>
      <c r="S291" s="37">
        <v>0</v>
      </c>
      <c r="T291" s="24"/>
      <c r="U291" s="38">
        <v>176080</v>
      </c>
      <c r="V291" s="38">
        <v>0</v>
      </c>
      <c r="W291" s="38">
        <v>0</v>
      </c>
      <c r="X291" s="38">
        <v>7144</v>
      </c>
      <c r="Y291" s="38">
        <v>183224</v>
      </c>
    </row>
    <row r="292" spans="1:25" x14ac:dyDescent="0.25">
      <c r="A292" s="31">
        <v>446</v>
      </c>
      <c r="B292" s="32">
        <v>446099035</v>
      </c>
      <c r="C292" s="33" t="s">
        <v>185</v>
      </c>
      <c r="D292" s="31">
        <v>99</v>
      </c>
      <c r="E292" s="33" t="s">
        <v>186</v>
      </c>
      <c r="F292" s="31">
        <v>35</v>
      </c>
      <c r="G292" s="33" t="s">
        <v>22</v>
      </c>
      <c r="H292" s="34">
        <v>4</v>
      </c>
      <c r="I292" s="35">
        <v>12504</v>
      </c>
      <c r="J292" s="35">
        <v>4396</v>
      </c>
      <c r="K292" s="35">
        <v>0</v>
      </c>
      <c r="L292" s="35">
        <v>893</v>
      </c>
      <c r="M292" s="35">
        <v>17793</v>
      </c>
      <c r="N292" s="24"/>
      <c r="O292" s="34">
        <v>0</v>
      </c>
      <c r="P292" s="34">
        <v>0</v>
      </c>
      <c r="Q292" s="36">
        <v>0.18</v>
      </c>
      <c r="R292" s="36">
        <v>0.1589661347017316</v>
      </c>
      <c r="S292" s="37">
        <v>0</v>
      </c>
      <c r="T292" s="24"/>
      <c r="U292" s="38">
        <v>67600</v>
      </c>
      <c r="V292" s="38">
        <v>0</v>
      </c>
      <c r="W292" s="38">
        <v>0</v>
      </c>
      <c r="X292" s="38">
        <v>3572</v>
      </c>
      <c r="Y292" s="38">
        <v>71172</v>
      </c>
    </row>
    <row r="293" spans="1:25" x14ac:dyDescent="0.25">
      <c r="A293" s="31">
        <v>446</v>
      </c>
      <c r="B293" s="32">
        <v>446099044</v>
      </c>
      <c r="C293" s="33" t="s">
        <v>185</v>
      </c>
      <c r="D293" s="31">
        <v>99</v>
      </c>
      <c r="E293" s="33" t="s">
        <v>186</v>
      </c>
      <c r="F293" s="31">
        <v>44</v>
      </c>
      <c r="G293" s="33" t="s">
        <v>35</v>
      </c>
      <c r="H293" s="34">
        <v>466</v>
      </c>
      <c r="I293" s="35">
        <v>11413</v>
      </c>
      <c r="J293" s="35">
        <v>261</v>
      </c>
      <c r="K293" s="35">
        <v>0</v>
      </c>
      <c r="L293" s="35">
        <v>893</v>
      </c>
      <c r="M293" s="35">
        <v>12567</v>
      </c>
      <c r="N293" s="24"/>
      <c r="O293" s="34">
        <v>0</v>
      </c>
      <c r="P293" s="34">
        <v>0</v>
      </c>
      <c r="Q293" s="36">
        <v>0.09</v>
      </c>
      <c r="R293" s="36">
        <v>5.5847301083240118E-2</v>
      </c>
      <c r="S293" s="37">
        <v>0</v>
      </c>
      <c r="T293" s="24"/>
      <c r="U293" s="38">
        <v>5440084</v>
      </c>
      <c r="V293" s="38">
        <v>0</v>
      </c>
      <c r="W293" s="38">
        <v>0</v>
      </c>
      <c r="X293" s="38">
        <v>416138</v>
      </c>
      <c r="Y293" s="38">
        <v>5856222</v>
      </c>
    </row>
    <row r="294" spans="1:25" x14ac:dyDescent="0.25">
      <c r="A294" s="31">
        <v>446</v>
      </c>
      <c r="B294" s="32">
        <v>446099050</v>
      </c>
      <c r="C294" s="33" t="s">
        <v>185</v>
      </c>
      <c r="D294" s="31">
        <v>99</v>
      </c>
      <c r="E294" s="33" t="s">
        <v>186</v>
      </c>
      <c r="F294" s="31">
        <v>50</v>
      </c>
      <c r="G294" s="33" t="s">
        <v>112</v>
      </c>
      <c r="H294" s="34">
        <v>8</v>
      </c>
      <c r="I294" s="35">
        <v>10383</v>
      </c>
      <c r="J294" s="35">
        <v>4891</v>
      </c>
      <c r="K294" s="35">
        <v>0</v>
      </c>
      <c r="L294" s="35">
        <v>893</v>
      </c>
      <c r="M294" s="35">
        <v>16167</v>
      </c>
      <c r="N294" s="24"/>
      <c r="O294" s="34">
        <v>0</v>
      </c>
      <c r="P294" s="34">
        <v>0</v>
      </c>
      <c r="Q294" s="36">
        <v>0.09</v>
      </c>
      <c r="R294" s="36">
        <v>4.2071476538995982E-3</v>
      </c>
      <c r="S294" s="37">
        <v>0</v>
      </c>
      <c r="T294" s="24"/>
      <c r="U294" s="38">
        <v>122192</v>
      </c>
      <c r="V294" s="38">
        <v>0</v>
      </c>
      <c r="W294" s="38">
        <v>0</v>
      </c>
      <c r="X294" s="38">
        <v>7144</v>
      </c>
      <c r="Y294" s="38">
        <v>129336</v>
      </c>
    </row>
    <row r="295" spans="1:25" x14ac:dyDescent="0.25">
      <c r="A295" s="31">
        <v>446</v>
      </c>
      <c r="B295" s="32">
        <v>446099083</v>
      </c>
      <c r="C295" s="33" t="s">
        <v>185</v>
      </c>
      <c r="D295" s="31">
        <v>99</v>
      </c>
      <c r="E295" s="33" t="s">
        <v>186</v>
      </c>
      <c r="F295" s="31">
        <v>83</v>
      </c>
      <c r="G295" s="33" t="s">
        <v>189</v>
      </c>
      <c r="H295" s="34">
        <v>4</v>
      </c>
      <c r="I295" s="35">
        <v>11147</v>
      </c>
      <c r="J295" s="35">
        <v>1928</v>
      </c>
      <c r="K295" s="35">
        <v>0</v>
      </c>
      <c r="L295" s="35">
        <v>893</v>
      </c>
      <c r="M295" s="35">
        <v>13968</v>
      </c>
      <c r="N295" s="24"/>
      <c r="O295" s="34">
        <v>0</v>
      </c>
      <c r="P295" s="34">
        <v>0</v>
      </c>
      <c r="Q295" s="36">
        <v>0.09</v>
      </c>
      <c r="R295" s="36">
        <v>5.3932724508857274E-3</v>
      </c>
      <c r="S295" s="37">
        <v>0</v>
      </c>
      <c r="T295" s="24"/>
      <c r="U295" s="38">
        <v>52300</v>
      </c>
      <c r="V295" s="38">
        <v>0</v>
      </c>
      <c r="W295" s="38">
        <v>0</v>
      </c>
      <c r="X295" s="38">
        <v>3572</v>
      </c>
      <c r="Y295" s="38">
        <v>55872</v>
      </c>
    </row>
    <row r="296" spans="1:25" x14ac:dyDescent="0.25">
      <c r="A296" s="31">
        <v>446</v>
      </c>
      <c r="B296" s="32">
        <v>446099088</v>
      </c>
      <c r="C296" s="33" t="s">
        <v>185</v>
      </c>
      <c r="D296" s="31">
        <v>99</v>
      </c>
      <c r="E296" s="33" t="s">
        <v>186</v>
      </c>
      <c r="F296" s="31">
        <v>88</v>
      </c>
      <c r="G296" s="33" t="s">
        <v>190</v>
      </c>
      <c r="H296" s="34">
        <v>5</v>
      </c>
      <c r="I296" s="35">
        <v>10879</v>
      </c>
      <c r="J296" s="35">
        <v>3271</v>
      </c>
      <c r="K296" s="35">
        <v>0</v>
      </c>
      <c r="L296" s="35">
        <v>893</v>
      </c>
      <c r="M296" s="35">
        <v>15043</v>
      </c>
      <c r="N296" s="24"/>
      <c r="O296" s="34">
        <v>0</v>
      </c>
      <c r="P296" s="34">
        <v>0</v>
      </c>
      <c r="Q296" s="36">
        <v>0.09</v>
      </c>
      <c r="R296" s="36">
        <v>1.4890060448128357E-3</v>
      </c>
      <c r="S296" s="37">
        <v>0</v>
      </c>
      <c r="T296" s="24"/>
      <c r="U296" s="38">
        <v>70750</v>
      </c>
      <c r="V296" s="38">
        <v>0</v>
      </c>
      <c r="W296" s="38">
        <v>0</v>
      </c>
      <c r="X296" s="38">
        <v>4465</v>
      </c>
      <c r="Y296" s="38">
        <v>75215</v>
      </c>
    </row>
    <row r="297" spans="1:25" x14ac:dyDescent="0.25">
      <c r="A297" s="31">
        <v>446</v>
      </c>
      <c r="B297" s="32">
        <v>446099099</v>
      </c>
      <c r="C297" s="33" t="s">
        <v>185</v>
      </c>
      <c r="D297" s="31">
        <v>99</v>
      </c>
      <c r="E297" s="33" t="s">
        <v>186</v>
      </c>
      <c r="F297" s="31">
        <v>99</v>
      </c>
      <c r="G297" s="33" t="s">
        <v>186</v>
      </c>
      <c r="H297" s="34">
        <v>135</v>
      </c>
      <c r="I297" s="35">
        <v>10319</v>
      </c>
      <c r="J297" s="35">
        <v>5950</v>
      </c>
      <c r="K297" s="35">
        <v>0</v>
      </c>
      <c r="L297" s="35">
        <v>893</v>
      </c>
      <c r="M297" s="35">
        <v>17162</v>
      </c>
      <c r="N297" s="24"/>
      <c r="O297" s="34">
        <v>0</v>
      </c>
      <c r="P297" s="34">
        <v>0</v>
      </c>
      <c r="Q297" s="36">
        <v>0.09</v>
      </c>
      <c r="R297" s="36">
        <v>5.0826003227307029E-2</v>
      </c>
      <c r="S297" s="37">
        <v>0</v>
      </c>
      <c r="T297" s="24"/>
      <c r="U297" s="38">
        <v>2196315</v>
      </c>
      <c r="V297" s="38">
        <v>0</v>
      </c>
      <c r="W297" s="38">
        <v>0</v>
      </c>
      <c r="X297" s="38">
        <v>120555</v>
      </c>
      <c r="Y297" s="38">
        <v>2316870</v>
      </c>
    </row>
    <row r="298" spans="1:25" x14ac:dyDescent="0.25">
      <c r="A298" s="31">
        <v>446</v>
      </c>
      <c r="B298" s="32">
        <v>446099133</v>
      </c>
      <c r="C298" s="33" t="s">
        <v>185</v>
      </c>
      <c r="D298" s="31">
        <v>99</v>
      </c>
      <c r="E298" s="33" t="s">
        <v>186</v>
      </c>
      <c r="F298" s="31">
        <v>133</v>
      </c>
      <c r="G298" s="33" t="s">
        <v>73</v>
      </c>
      <c r="H298" s="34">
        <v>4</v>
      </c>
      <c r="I298" s="35">
        <v>15241</v>
      </c>
      <c r="J298" s="35">
        <v>4777</v>
      </c>
      <c r="K298" s="35">
        <v>0</v>
      </c>
      <c r="L298" s="35">
        <v>893</v>
      </c>
      <c r="M298" s="35">
        <v>20911</v>
      </c>
      <c r="N298" s="24"/>
      <c r="O298" s="34">
        <v>0</v>
      </c>
      <c r="P298" s="34">
        <v>0</v>
      </c>
      <c r="Q298" s="36">
        <v>0.09</v>
      </c>
      <c r="R298" s="36">
        <v>3.0315170963572013E-2</v>
      </c>
      <c r="S298" s="37">
        <v>0</v>
      </c>
      <c r="T298" s="24"/>
      <c r="U298" s="38">
        <v>80072</v>
      </c>
      <c r="V298" s="38">
        <v>0</v>
      </c>
      <c r="W298" s="38">
        <v>0</v>
      </c>
      <c r="X298" s="38">
        <v>3572</v>
      </c>
      <c r="Y298" s="38">
        <v>83644</v>
      </c>
    </row>
    <row r="299" spans="1:25" x14ac:dyDescent="0.25">
      <c r="A299" s="31">
        <v>446</v>
      </c>
      <c r="B299" s="32">
        <v>446099167</v>
      </c>
      <c r="C299" s="33" t="s">
        <v>185</v>
      </c>
      <c r="D299" s="31">
        <v>99</v>
      </c>
      <c r="E299" s="33" t="s">
        <v>186</v>
      </c>
      <c r="F299" s="31">
        <v>167</v>
      </c>
      <c r="G299" s="33" t="s">
        <v>191</v>
      </c>
      <c r="H299" s="34">
        <v>106</v>
      </c>
      <c r="I299" s="35">
        <v>10398</v>
      </c>
      <c r="J299" s="35">
        <v>3844</v>
      </c>
      <c r="K299" s="35">
        <v>0</v>
      </c>
      <c r="L299" s="35">
        <v>893</v>
      </c>
      <c r="M299" s="35">
        <v>15135</v>
      </c>
      <c r="N299" s="24"/>
      <c r="O299" s="34">
        <v>0</v>
      </c>
      <c r="P299" s="34">
        <v>0</v>
      </c>
      <c r="Q299" s="36">
        <v>0.09</v>
      </c>
      <c r="R299" s="36">
        <v>2.6530666882198586E-2</v>
      </c>
      <c r="S299" s="37">
        <v>0</v>
      </c>
      <c r="T299" s="24"/>
      <c r="U299" s="38">
        <v>1509652</v>
      </c>
      <c r="V299" s="38">
        <v>0</v>
      </c>
      <c r="W299" s="38">
        <v>0</v>
      </c>
      <c r="X299" s="38">
        <v>94658</v>
      </c>
      <c r="Y299" s="38">
        <v>1604310</v>
      </c>
    </row>
    <row r="300" spans="1:25" x14ac:dyDescent="0.25">
      <c r="A300" s="31">
        <v>446</v>
      </c>
      <c r="B300" s="32">
        <v>446099170</v>
      </c>
      <c r="C300" s="33" t="s">
        <v>185</v>
      </c>
      <c r="D300" s="31">
        <v>99</v>
      </c>
      <c r="E300" s="33" t="s">
        <v>186</v>
      </c>
      <c r="F300" s="31">
        <v>170</v>
      </c>
      <c r="G300" s="33" t="s">
        <v>87</v>
      </c>
      <c r="H300" s="34">
        <v>1</v>
      </c>
      <c r="I300" s="35">
        <v>9138</v>
      </c>
      <c r="J300" s="35">
        <v>3570</v>
      </c>
      <c r="K300" s="35">
        <v>0</v>
      </c>
      <c r="L300" s="35">
        <v>893</v>
      </c>
      <c r="M300" s="35">
        <v>13601</v>
      </c>
      <c r="N300" s="24"/>
      <c r="O300" s="34">
        <v>0</v>
      </c>
      <c r="P300" s="34">
        <v>0</v>
      </c>
      <c r="Q300" s="36">
        <v>0.09</v>
      </c>
      <c r="R300" s="36">
        <v>9.0518479754969475E-2</v>
      </c>
      <c r="S300" s="37">
        <v>0</v>
      </c>
      <c r="T300" s="24"/>
      <c r="U300" s="38">
        <v>12708</v>
      </c>
      <c r="V300" s="38">
        <v>0</v>
      </c>
      <c r="W300" s="38">
        <v>0</v>
      </c>
      <c r="X300" s="38">
        <v>893</v>
      </c>
      <c r="Y300" s="38">
        <v>13601</v>
      </c>
    </row>
    <row r="301" spans="1:25" x14ac:dyDescent="0.25">
      <c r="A301" s="31">
        <v>446</v>
      </c>
      <c r="B301" s="32">
        <v>446099177</v>
      </c>
      <c r="C301" s="33" t="s">
        <v>185</v>
      </c>
      <c r="D301" s="31">
        <v>99</v>
      </c>
      <c r="E301" s="33" t="s">
        <v>186</v>
      </c>
      <c r="F301" s="31">
        <v>177</v>
      </c>
      <c r="G301" s="33" t="s">
        <v>127</v>
      </c>
      <c r="H301" s="34">
        <v>5</v>
      </c>
      <c r="I301" s="35">
        <v>12336</v>
      </c>
      <c r="J301" s="35">
        <v>4537</v>
      </c>
      <c r="K301" s="35">
        <v>0</v>
      </c>
      <c r="L301" s="35">
        <v>893</v>
      </c>
      <c r="M301" s="35">
        <v>17766</v>
      </c>
      <c r="N301" s="24"/>
      <c r="O301" s="34">
        <v>0</v>
      </c>
      <c r="P301" s="34">
        <v>0</v>
      </c>
      <c r="Q301" s="36">
        <v>0.09</v>
      </c>
      <c r="R301" s="36">
        <v>6.94348169721987E-3</v>
      </c>
      <c r="S301" s="37">
        <v>0</v>
      </c>
      <c r="T301" s="24"/>
      <c r="U301" s="38">
        <v>84365</v>
      </c>
      <c r="V301" s="38">
        <v>0</v>
      </c>
      <c r="W301" s="38">
        <v>0</v>
      </c>
      <c r="X301" s="38">
        <v>4465</v>
      </c>
      <c r="Y301" s="38">
        <v>88830</v>
      </c>
    </row>
    <row r="302" spans="1:25" x14ac:dyDescent="0.25">
      <c r="A302" s="31">
        <v>446</v>
      </c>
      <c r="B302" s="32">
        <v>446099208</v>
      </c>
      <c r="C302" s="33" t="s">
        <v>185</v>
      </c>
      <c r="D302" s="31">
        <v>99</v>
      </c>
      <c r="E302" s="33" t="s">
        <v>186</v>
      </c>
      <c r="F302" s="31">
        <v>208</v>
      </c>
      <c r="G302" s="33" t="s">
        <v>192</v>
      </c>
      <c r="H302" s="34">
        <v>4</v>
      </c>
      <c r="I302" s="35">
        <v>9090</v>
      </c>
      <c r="J302" s="35">
        <v>5617</v>
      </c>
      <c r="K302" s="35">
        <v>0</v>
      </c>
      <c r="L302" s="35">
        <v>893</v>
      </c>
      <c r="M302" s="35">
        <v>15600</v>
      </c>
      <c r="N302" s="24"/>
      <c r="O302" s="34">
        <v>0</v>
      </c>
      <c r="P302" s="34">
        <v>0</v>
      </c>
      <c r="Q302" s="36">
        <v>0.09</v>
      </c>
      <c r="R302" s="36">
        <v>4.2580409899055016E-3</v>
      </c>
      <c r="S302" s="37">
        <v>0</v>
      </c>
      <c r="T302" s="24"/>
      <c r="U302" s="38">
        <v>58828</v>
      </c>
      <c r="V302" s="38">
        <v>0</v>
      </c>
      <c r="W302" s="38">
        <v>0</v>
      </c>
      <c r="X302" s="38">
        <v>3572</v>
      </c>
      <c r="Y302" s="38">
        <v>62400</v>
      </c>
    </row>
    <row r="303" spans="1:25" x14ac:dyDescent="0.25">
      <c r="A303" s="31">
        <v>446</v>
      </c>
      <c r="B303" s="32">
        <v>446099212</v>
      </c>
      <c r="C303" s="33" t="s">
        <v>185</v>
      </c>
      <c r="D303" s="31">
        <v>99</v>
      </c>
      <c r="E303" s="33" t="s">
        <v>186</v>
      </c>
      <c r="F303" s="31">
        <v>212</v>
      </c>
      <c r="G303" s="33" t="s">
        <v>41</v>
      </c>
      <c r="H303" s="34">
        <v>154</v>
      </c>
      <c r="I303" s="35">
        <v>10322</v>
      </c>
      <c r="J303" s="35">
        <v>1708</v>
      </c>
      <c r="K303" s="35">
        <v>0</v>
      </c>
      <c r="L303" s="35">
        <v>893</v>
      </c>
      <c r="M303" s="35">
        <v>12923</v>
      </c>
      <c r="N303" s="24"/>
      <c r="O303" s="34">
        <v>0</v>
      </c>
      <c r="P303" s="34">
        <v>0</v>
      </c>
      <c r="Q303" s="36">
        <v>0.09</v>
      </c>
      <c r="R303" s="36">
        <v>3.7343491324493133E-2</v>
      </c>
      <c r="S303" s="37">
        <v>0</v>
      </c>
      <c r="T303" s="24"/>
      <c r="U303" s="38">
        <v>1852620</v>
      </c>
      <c r="V303" s="38">
        <v>0</v>
      </c>
      <c r="W303" s="38">
        <v>0</v>
      </c>
      <c r="X303" s="38">
        <v>137522</v>
      </c>
      <c r="Y303" s="38">
        <v>1990142</v>
      </c>
    </row>
    <row r="304" spans="1:25" x14ac:dyDescent="0.25">
      <c r="A304" s="31">
        <v>446</v>
      </c>
      <c r="B304" s="32">
        <v>446099218</v>
      </c>
      <c r="C304" s="33" t="s">
        <v>185</v>
      </c>
      <c r="D304" s="31">
        <v>99</v>
      </c>
      <c r="E304" s="33" t="s">
        <v>186</v>
      </c>
      <c r="F304" s="31">
        <v>218</v>
      </c>
      <c r="G304" s="33" t="s">
        <v>193</v>
      </c>
      <c r="H304" s="34">
        <v>111</v>
      </c>
      <c r="I304" s="35">
        <v>9827</v>
      </c>
      <c r="J304" s="35">
        <v>3247</v>
      </c>
      <c r="K304" s="35">
        <v>0</v>
      </c>
      <c r="L304" s="35">
        <v>893</v>
      </c>
      <c r="M304" s="35">
        <v>13967</v>
      </c>
      <c r="N304" s="24"/>
      <c r="O304" s="34">
        <v>0</v>
      </c>
      <c r="P304" s="34">
        <v>0</v>
      </c>
      <c r="Q304" s="36">
        <v>0.09</v>
      </c>
      <c r="R304" s="36">
        <v>4.3848349563035863E-2</v>
      </c>
      <c r="S304" s="37">
        <v>0</v>
      </c>
      <c r="T304" s="24"/>
      <c r="U304" s="38">
        <v>1451214</v>
      </c>
      <c r="V304" s="38">
        <v>0</v>
      </c>
      <c r="W304" s="38">
        <v>0</v>
      </c>
      <c r="X304" s="38">
        <v>99123</v>
      </c>
      <c r="Y304" s="38">
        <v>1550337</v>
      </c>
    </row>
    <row r="305" spans="1:25" x14ac:dyDescent="0.25">
      <c r="A305" s="31">
        <v>446</v>
      </c>
      <c r="B305" s="32">
        <v>446099220</v>
      </c>
      <c r="C305" s="33" t="s">
        <v>185</v>
      </c>
      <c r="D305" s="31">
        <v>99</v>
      </c>
      <c r="E305" s="33" t="s">
        <v>186</v>
      </c>
      <c r="F305" s="31">
        <v>220</v>
      </c>
      <c r="G305" s="33" t="s">
        <v>42</v>
      </c>
      <c r="H305" s="34">
        <v>39</v>
      </c>
      <c r="I305" s="35">
        <v>10636</v>
      </c>
      <c r="J305" s="35">
        <v>4330</v>
      </c>
      <c r="K305" s="35">
        <v>0</v>
      </c>
      <c r="L305" s="35">
        <v>893</v>
      </c>
      <c r="M305" s="35">
        <v>15859</v>
      </c>
      <c r="N305" s="24"/>
      <c r="O305" s="34">
        <v>0</v>
      </c>
      <c r="P305" s="34">
        <v>0</v>
      </c>
      <c r="Q305" s="36">
        <v>0.09</v>
      </c>
      <c r="R305" s="36">
        <v>1.6324036467687236E-2</v>
      </c>
      <c r="S305" s="37">
        <v>0</v>
      </c>
      <c r="T305" s="24"/>
      <c r="U305" s="38">
        <v>583674</v>
      </c>
      <c r="V305" s="38">
        <v>0</v>
      </c>
      <c r="W305" s="38">
        <v>0</v>
      </c>
      <c r="X305" s="38">
        <v>34827</v>
      </c>
      <c r="Y305" s="38">
        <v>618501</v>
      </c>
    </row>
    <row r="306" spans="1:25" x14ac:dyDescent="0.25">
      <c r="A306" s="31">
        <v>446</v>
      </c>
      <c r="B306" s="32">
        <v>446099238</v>
      </c>
      <c r="C306" s="33" t="s">
        <v>185</v>
      </c>
      <c r="D306" s="31">
        <v>99</v>
      </c>
      <c r="E306" s="33" t="s">
        <v>186</v>
      </c>
      <c r="F306" s="31">
        <v>238</v>
      </c>
      <c r="G306" s="33" t="s">
        <v>194</v>
      </c>
      <c r="H306" s="34">
        <v>24</v>
      </c>
      <c r="I306" s="35">
        <v>10546</v>
      </c>
      <c r="J306" s="35">
        <v>6552</v>
      </c>
      <c r="K306" s="35">
        <v>0</v>
      </c>
      <c r="L306" s="35">
        <v>893</v>
      </c>
      <c r="M306" s="35">
        <v>17991</v>
      </c>
      <c r="N306" s="24"/>
      <c r="O306" s="34">
        <v>0</v>
      </c>
      <c r="P306" s="34">
        <v>0</v>
      </c>
      <c r="Q306" s="36">
        <v>0.09</v>
      </c>
      <c r="R306" s="36">
        <v>4.6129737161400314E-2</v>
      </c>
      <c r="S306" s="37">
        <v>0</v>
      </c>
      <c r="T306" s="24"/>
      <c r="U306" s="38">
        <v>410352</v>
      </c>
      <c r="V306" s="38">
        <v>0</v>
      </c>
      <c r="W306" s="38">
        <v>0</v>
      </c>
      <c r="X306" s="38">
        <v>21432</v>
      </c>
      <c r="Y306" s="38">
        <v>431784</v>
      </c>
    </row>
    <row r="307" spans="1:25" x14ac:dyDescent="0.25">
      <c r="A307" s="31">
        <v>446</v>
      </c>
      <c r="B307" s="32">
        <v>446099244</v>
      </c>
      <c r="C307" s="33" t="s">
        <v>185</v>
      </c>
      <c r="D307" s="31">
        <v>99</v>
      </c>
      <c r="E307" s="33" t="s">
        <v>186</v>
      </c>
      <c r="F307" s="31">
        <v>244</v>
      </c>
      <c r="G307" s="33" t="s">
        <v>43</v>
      </c>
      <c r="H307" s="34">
        <v>17</v>
      </c>
      <c r="I307" s="35">
        <v>12455</v>
      </c>
      <c r="J307" s="35">
        <v>5047</v>
      </c>
      <c r="K307" s="35">
        <v>0</v>
      </c>
      <c r="L307" s="35">
        <v>893</v>
      </c>
      <c r="M307" s="35">
        <v>18395</v>
      </c>
      <c r="N307" s="24"/>
      <c r="O307" s="34">
        <v>0</v>
      </c>
      <c r="P307" s="34">
        <v>0</v>
      </c>
      <c r="Q307" s="36">
        <v>0.18</v>
      </c>
      <c r="R307" s="36">
        <v>0.10548220167912307</v>
      </c>
      <c r="S307" s="37">
        <v>0</v>
      </c>
      <c r="T307" s="24"/>
      <c r="U307" s="38">
        <v>297534</v>
      </c>
      <c r="V307" s="38">
        <v>0</v>
      </c>
      <c r="W307" s="38">
        <v>0</v>
      </c>
      <c r="X307" s="38">
        <v>15181</v>
      </c>
      <c r="Y307" s="38">
        <v>312715</v>
      </c>
    </row>
    <row r="308" spans="1:25" x14ac:dyDescent="0.25">
      <c r="A308" s="31">
        <v>446</v>
      </c>
      <c r="B308" s="32">
        <v>446099266</v>
      </c>
      <c r="C308" s="33" t="s">
        <v>185</v>
      </c>
      <c r="D308" s="31">
        <v>99</v>
      </c>
      <c r="E308" s="33" t="s">
        <v>186</v>
      </c>
      <c r="F308" s="31">
        <v>266</v>
      </c>
      <c r="G308" s="33" t="s">
        <v>195</v>
      </c>
      <c r="H308" s="34">
        <v>5</v>
      </c>
      <c r="I308" s="35">
        <v>9018</v>
      </c>
      <c r="J308" s="35">
        <v>4770</v>
      </c>
      <c r="K308" s="35">
        <v>0</v>
      </c>
      <c r="L308" s="35">
        <v>893</v>
      </c>
      <c r="M308" s="35">
        <v>14681</v>
      </c>
      <c r="N308" s="24"/>
      <c r="O308" s="34">
        <v>0</v>
      </c>
      <c r="P308" s="34">
        <v>0</v>
      </c>
      <c r="Q308" s="36">
        <v>0.09</v>
      </c>
      <c r="R308" s="36">
        <v>1.3065531914164569E-3</v>
      </c>
      <c r="S308" s="37">
        <v>0</v>
      </c>
      <c r="T308" s="24"/>
      <c r="U308" s="38">
        <v>68940</v>
      </c>
      <c r="V308" s="38">
        <v>0</v>
      </c>
      <c r="W308" s="38">
        <v>0</v>
      </c>
      <c r="X308" s="38">
        <v>4465</v>
      </c>
      <c r="Y308" s="38">
        <v>73405</v>
      </c>
    </row>
    <row r="309" spans="1:25" x14ac:dyDescent="0.25">
      <c r="A309" s="31">
        <v>446</v>
      </c>
      <c r="B309" s="32">
        <v>446099285</v>
      </c>
      <c r="C309" s="33" t="s">
        <v>185</v>
      </c>
      <c r="D309" s="31">
        <v>99</v>
      </c>
      <c r="E309" s="33" t="s">
        <v>186</v>
      </c>
      <c r="F309" s="31">
        <v>285</v>
      </c>
      <c r="G309" s="33" t="s">
        <v>44</v>
      </c>
      <c r="H309" s="34">
        <v>131</v>
      </c>
      <c r="I309" s="35">
        <v>10605</v>
      </c>
      <c r="J309" s="35">
        <v>3248</v>
      </c>
      <c r="K309" s="35">
        <v>0</v>
      </c>
      <c r="L309" s="35">
        <v>893</v>
      </c>
      <c r="M309" s="35">
        <v>14746</v>
      </c>
      <c r="N309" s="24"/>
      <c r="O309" s="34">
        <v>0</v>
      </c>
      <c r="P309" s="34">
        <v>0</v>
      </c>
      <c r="Q309" s="36">
        <v>0.09</v>
      </c>
      <c r="R309" s="36">
        <v>4.1055014022640106E-2</v>
      </c>
      <c r="S309" s="37">
        <v>0</v>
      </c>
      <c r="T309" s="24"/>
      <c r="U309" s="38">
        <v>1814743</v>
      </c>
      <c r="V309" s="38">
        <v>0</v>
      </c>
      <c r="W309" s="38">
        <v>0</v>
      </c>
      <c r="X309" s="38">
        <v>116983</v>
      </c>
      <c r="Y309" s="38">
        <v>1931726</v>
      </c>
    </row>
    <row r="310" spans="1:25" x14ac:dyDescent="0.25">
      <c r="A310" s="31">
        <v>446</v>
      </c>
      <c r="B310" s="32">
        <v>446099293</v>
      </c>
      <c r="C310" s="33" t="s">
        <v>185</v>
      </c>
      <c r="D310" s="31">
        <v>99</v>
      </c>
      <c r="E310" s="33" t="s">
        <v>186</v>
      </c>
      <c r="F310" s="31">
        <v>293</v>
      </c>
      <c r="G310" s="33" t="s">
        <v>45</v>
      </c>
      <c r="H310" s="34">
        <v>9</v>
      </c>
      <c r="I310" s="35">
        <v>11452</v>
      </c>
      <c r="J310" s="35">
        <v>983</v>
      </c>
      <c r="K310" s="35">
        <v>0</v>
      </c>
      <c r="L310" s="35">
        <v>893</v>
      </c>
      <c r="M310" s="35">
        <v>13328</v>
      </c>
      <c r="N310" s="24"/>
      <c r="O310" s="34">
        <v>0</v>
      </c>
      <c r="P310" s="34">
        <v>0</v>
      </c>
      <c r="Q310" s="36">
        <v>0.18</v>
      </c>
      <c r="R310" s="36">
        <v>4.360999795301755E-3</v>
      </c>
      <c r="S310" s="37">
        <v>0</v>
      </c>
      <c r="T310" s="24"/>
      <c r="U310" s="38">
        <v>111915</v>
      </c>
      <c r="V310" s="38">
        <v>0</v>
      </c>
      <c r="W310" s="38">
        <v>0</v>
      </c>
      <c r="X310" s="38">
        <v>8037</v>
      </c>
      <c r="Y310" s="38">
        <v>119952</v>
      </c>
    </row>
    <row r="311" spans="1:25" x14ac:dyDescent="0.25">
      <c r="A311" s="31">
        <v>446</v>
      </c>
      <c r="B311" s="32">
        <v>446099307</v>
      </c>
      <c r="C311" s="33" t="s">
        <v>185</v>
      </c>
      <c r="D311" s="31">
        <v>99</v>
      </c>
      <c r="E311" s="33" t="s">
        <v>186</v>
      </c>
      <c r="F311" s="31">
        <v>307</v>
      </c>
      <c r="G311" s="33" t="s">
        <v>76</v>
      </c>
      <c r="H311" s="34">
        <v>29</v>
      </c>
      <c r="I311" s="35">
        <v>11016</v>
      </c>
      <c r="J311" s="35">
        <v>4220</v>
      </c>
      <c r="K311" s="35">
        <v>0</v>
      </c>
      <c r="L311" s="35">
        <v>893</v>
      </c>
      <c r="M311" s="35">
        <v>16129</v>
      </c>
      <c r="N311" s="24"/>
      <c r="O311" s="34">
        <v>0</v>
      </c>
      <c r="P311" s="34">
        <v>0</v>
      </c>
      <c r="Q311" s="36">
        <v>0.09</v>
      </c>
      <c r="R311" s="36">
        <v>1.0371226414224945E-2</v>
      </c>
      <c r="S311" s="37">
        <v>0</v>
      </c>
      <c r="T311" s="24"/>
      <c r="U311" s="38">
        <v>441844</v>
      </c>
      <c r="V311" s="38">
        <v>0</v>
      </c>
      <c r="W311" s="38">
        <v>0</v>
      </c>
      <c r="X311" s="38">
        <v>25897</v>
      </c>
      <c r="Y311" s="38">
        <v>467741</v>
      </c>
    </row>
    <row r="312" spans="1:25" x14ac:dyDescent="0.25">
      <c r="A312" s="31">
        <v>446</v>
      </c>
      <c r="B312" s="32">
        <v>446099323</v>
      </c>
      <c r="C312" s="33" t="s">
        <v>185</v>
      </c>
      <c r="D312" s="31">
        <v>99</v>
      </c>
      <c r="E312" s="33" t="s">
        <v>186</v>
      </c>
      <c r="F312" s="31">
        <v>323</v>
      </c>
      <c r="G312" s="33" t="s">
        <v>196</v>
      </c>
      <c r="H312" s="34">
        <v>2</v>
      </c>
      <c r="I312" s="35">
        <v>13181</v>
      </c>
      <c r="J312" s="35">
        <v>4704</v>
      </c>
      <c r="K312" s="35">
        <v>0</v>
      </c>
      <c r="L312" s="35">
        <v>893</v>
      </c>
      <c r="M312" s="35">
        <v>18778</v>
      </c>
      <c r="N312" s="24"/>
      <c r="O312" s="34">
        <v>0</v>
      </c>
      <c r="P312" s="34">
        <v>0</v>
      </c>
      <c r="Q312" s="36">
        <v>0.09</v>
      </c>
      <c r="R312" s="36">
        <v>2.4277575853588287E-3</v>
      </c>
      <c r="S312" s="37">
        <v>0</v>
      </c>
      <c r="T312" s="24"/>
      <c r="U312" s="38">
        <v>35770</v>
      </c>
      <c r="V312" s="38">
        <v>0</v>
      </c>
      <c r="W312" s="38">
        <v>0</v>
      </c>
      <c r="X312" s="38">
        <v>1786</v>
      </c>
      <c r="Y312" s="38">
        <v>37556</v>
      </c>
    </row>
    <row r="313" spans="1:25" x14ac:dyDescent="0.25">
      <c r="A313" s="31">
        <v>446</v>
      </c>
      <c r="B313" s="32">
        <v>446099336</v>
      </c>
      <c r="C313" s="33" t="s">
        <v>185</v>
      </c>
      <c r="D313" s="31">
        <v>99</v>
      </c>
      <c r="E313" s="33" t="s">
        <v>186</v>
      </c>
      <c r="F313" s="31">
        <v>336</v>
      </c>
      <c r="G313" s="33" t="s">
        <v>48</v>
      </c>
      <c r="H313" s="34">
        <v>2</v>
      </c>
      <c r="I313" s="35">
        <v>13315</v>
      </c>
      <c r="J313" s="35">
        <v>2514</v>
      </c>
      <c r="K313" s="35">
        <v>0</v>
      </c>
      <c r="L313" s="35">
        <v>893</v>
      </c>
      <c r="M313" s="35">
        <v>16722</v>
      </c>
      <c r="N313" s="24"/>
      <c r="O313" s="34">
        <v>0</v>
      </c>
      <c r="P313" s="34">
        <v>0</v>
      </c>
      <c r="Q313" s="36">
        <v>0.09</v>
      </c>
      <c r="R313" s="36">
        <v>3.8091043761858505E-2</v>
      </c>
      <c r="S313" s="37">
        <v>0</v>
      </c>
      <c r="T313" s="24"/>
      <c r="U313" s="38">
        <v>31658</v>
      </c>
      <c r="V313" s="38">
        <v>0</v>
      </c>
      <c r="W313" s="38">
        <v>0</v>
      </c>
      <c r="X313" s="38">
        <v>1786</v>
      </c>
      <c r="Y313" s="38">
        <v>33444</v>
      </c>
    </row>
    <row r="314" spans="1:25" x14ac:dyDescent="0.25">
      <c r="A314" s="31">
        <v>446</v>
      </c>
      <c r="B314" s="32">
        <v>446099350</v>
      </c>
      <c r="C314" s="33" t="s">
        <v>185</v>
      </c>
      <c r="D314" s="31">
        <v>99</v>
      </c>
      <c r="E314" s="33" t="s">
        <v>186</v>
      </c>
      <c r="F314" s="31">
        <v>350</v>
      </c>
      <c r="G314" s="33" t="s">
        <v>197</v>
      </c>
      <c r="H314" s="34">
        <v>6</v>
      </c>
      <c r="I314" s="35">
        <v>11923</v>
      </c>
      <c r="J314" s="35">
        <v>6990</v>
      </c>
      <c r="K314" s="35">
        <v>0</v>
      </c>
      <c r="L314" s="35">
        <v>893</v>
      </c>
      <c r="M314" s="35">
        <v>19806</v>
      </c>
      <c r="N314" s="24"/>
      <c r="O314" s="34">
        <v>0</v>
      </c>
      <c r="P314" s="34">
        <v>0</v>
      </c>
      <c r="Q314" s="36">
        <v>0.09</v>
      </c>
      <c r="R314" s="36">
        <v>2.8606239620873667E-2</v>
      </c>
      <c r="S314" s="37">
        <v>0</v>
      </c>
      <c r="T314" s="24"/>
      <c r="U314" s="38">
        <v>113478</v>
      </c>
      <c r="V314" s="38">
        <v>0</v>
      </c>
      <c r="W314" s="38">
        <v>0</v>
      </c>
      <c r="X314" s="38">
        <v>5358</v>
      </c>
      <c r="Y314" s="38">
        <v>118836</v>
      </c>
    </row>
    <row r="315" spans="1:25" x14ac:dyDescent="0.25">
      <c r="A315" s="31">
        <v>446</v>
      </c>
      <c r="B315" s="32">
        <v>446099625</v>
      </c>
      <c r="C315" s="33" t="s">
        <v>185</v>
      </c>
      <c r="D315" s="31">
        <v>99</v>
      </c>
      <c r="E315" s="33" t="s">
        <v>186</v>
      </c>
      <c r="F315" s="31">
        <v>625</v>
      </c>
      <c r="G315" s="33" t="s">
        <v>49</v>
      </c>
      <c r="H315" s="34">
        <v>9</v>
      </c>
      <c r="I315" s="35">
        <v>11528</v>
      </c>
      <c r="J315" s="35">
        <v>2176</v>
      </c>
      <c r="K315" s="35">
        <v>0</v>
      </c>
      <c r="L315" s="35">
        <v>893</v>
      </c>
      <c r="M315" s="35">
        <v>14597</v>
      </c>
      <c r="N315" s="24"/>
      <c r="O315" s="34">
        <v>0</v>
      </c>
      <c r="P315" s="34">
        <v>0</v>
      </c>
      <c r="Q315" s="36">
        <v>0.09</v>
      </c>
      <c r="R315" s="36">
        <v>2.8006211849814838E-3</v>
      </c>
      <c r="S315" s="37">
        <v>0</v>
      </c>
      <c r="T315" s="24"/>
      <c r="U315" s="38">
        <v>123336</v>
      </c>
      <c r="V315" s="38">
        <v>0</v>
      </c>
      <c r="W315" s="38">
        <v>0</v>
      </c>
      <c r="X315" s="38">
        <v>8037</v>
      </c>
      <c r="Y315" s="38">
        <v>131373</v>
      </c>
    </row>
    <row r="316" spans="1:25" x14ac:dyDescent="0.25">
      <c r="A316" s="31">
        <v>446</v>
      </c>
      <c r="B316" s="32">
        <v>446099650</v>
      </c>
      <c r="C316" s="33" t="s">
        <v>185</v>
      </c>
      <c r="D316" s="31">
        <v>99</v>
      </c>
      <c r="E316" s="33" t="s">
        <v>186</v>
      </c>
      <c r="F316" s="31">
        <v>650</v>
      </c>
      <c r="G316" s="33" t="s">
        <v>199</v>
      </c>
      <c r="H316" s="34">
        <v>1</v>
      </c>
      <c r="I316" s="35">
        <v>13315</v>
      </c>
      <c r="J316" s="35">
        <v>3760</v>
      </c>
      <c r="K316" s="35">
        <v>0</v>
      </c>
      <c r="L316" s="35">
        <v>893</v>
      </c>
      <c r="M316" s="35">
        <v>17968</v>
      </c>
      <c r="N316" s="24"/>
      <c r="O316" s="34">
        <v>0</v>
      </c>
      <c r="P316" s="34">
        <v>0</v>
      </c>
      <c r="Q316" s="36">
        <v>0.09</v>
      </c>
      <c r="R316" s="36">
        <v>7.9833836871880278E-4</v>
      </c>
      <c r="S316" s="37">
        <v>0</v>
      </c>
      <c r="T316" s="24"/>
      <c r="U316" s="38">
        <v>17075</v>
      </c>
      <c r="V316" s="38">
        <v>0</v>
      </c>
      <c r="W316" s="38">
        <v>0</v>
      </c>
      <c r="X316" s="38">
        <v>893</v>
      </c>
      <c r="Y316" s="38">
        <v>17968</v>
      </c>
    </row>
    <row r="317" spans="1:25" x14ac:dyDescent="0.25">
      <c r="A317" s="31">
        <v>446</v>
      </c>
      <c r="B317" s="32">
        <v>446099690</v>
      </c>
      <c r="C317" s="33" t="s">
        <v>185</v>
      </c>
      <c r="D317" s="31">
        <v>99</v>
      </c>
      <c r="E317" s="33" t="s">
        <v>186</v>
      </c>
      <c r="F317" s="31">
        <v>690</v>
      </c>
      <c r="G317" s="33" t="s">
        <v>200</v>
      </c>
      <c r="H317" s="34">
        <v>7</v>
      </c>
      <c r="I317" s="35">
        <v>11075</v>
      </c>
      <c r="J317" s="35">
        <v>3220</v>
      </c>
      <c r="K317" s="35">
        <v>0</v>
      </c>
      <c r="L317" s="35">
        <v>893</v>
      </c>
      <c r="M317" s="35">
        <v>15188</v>
      </c>
      <c r="N317" s="24"/>
      <c r="O317" s="34">
        <v>0</v>
      </c>
      <c r="P317" s="34">
        <v>0</v>
      </c>
      <c r="Q317" s="36">
        <v>0.09</v>
      </c>
      <c r="R317" s="36">
        <v>6.6464416729206475E-3</v>
      </c>
      <c r="S317" s="37">
        <v>0</v>
      </c>
      <c r="T317" s="24"/>
      <c r="U317" s="38">
        <v>100065</v>
      </c>
      <c r="V317" s="38">
        <v>0</v>
      </c>
      <c r="W317" s="38">
        <v>0</v>
      </c>
      <c r="X317" s="38">
        <v>6251</v>
      </c>
      <c r="Y317" s="38">
        <v>106316</v>
      </c>
    </row>
    <row r="318" spans="1:25" x14ac:dyDescent="0.25">
      <c r="A318" s="31">
        <v>447</v>
      </c>
      <c r="B318" s="32">
        <v>447101025</v>
      </c>
      <c r="C318" s="33" t="s">
        <v>201</v>
      </c>
      <c r="D318" s="31">
        <v>101</v>
      </c>
      <c r="E318" s="33" t="s">
        <v>84</v>
      </c>
      <c r="F318" s="31">
        <v>25</v>
      </c>
      <c r="G318" s="33" t="s">
        <v>120</v>
      </c>
      <c r="H318" s="34">
        <v>46</v>
      </c>
      <c r="I318" s="35">
        <v>9978</v>
      </c>
      <c r="J318" s="35">
        <v>3455</v>
      </c>
      <c r="K318" s="35">
        <v>0</v>
      </c>
      <c r="L318" s="35">
        <v>893</v>
      </c>
      <c r="M318" s="35">
        <v>14326</v>
      </c>
      <c r="N318" s="24"/>
      <c r="O318" s="34">
        <v>0</v>
      </c>
      <c r="P318" s="34">
        <v>0</v>
      </c>
      <c r="Q318" s="36">
        <v>0.09</v>
      </c>
      <c r="R318" s="36">
        <v>2.0271966989432996E-2</v>
      </c>
      <c r="S318" s="37">
        <v>0</v>
      </c>
      <c r="T318" s="24"/>
      <c r="U318" s="38">
        <v>617918</v>
      </c>
      <c r="V318" s="38">
        <v>0</v>
      </c>
      <c r="W318" s="38">
        <v>0</v>
      </c>
      <c r="X318" s="38">
        <v>41078</v>
      </c>
      <c r="Y318" s="38">
        <v>658996</v>
      </c>
    </row>
    <row r="319" spans="1:25" x14ac:dyDescent="0.25">
      <c r="A319" s="31">
        <v>447</v>
      </c>
      <c r="B319" s="32">
        <v>447101050</v>
      </c>
      <c r="C319" s="33" t="s">
        <v>201</v>
      </c>
      <c r="D319" s="31">
        <v>101</v>
      </c>
      <c r="E319" s="33" t="s">
        <v>84</v>
      </c>
      <c r="F319" s="31">
        <v>50</v>
      </c>
      <c r="G319" s="33" t="s">
        <v>112</v>
      </c>
      <c r="H319" s="34">
        <v>2</v>
      </c>
      <c r="I319" s="35">
        <v>10507.816296890631</v>
      </c>
      <c r="J319" s="35">
        <v>4950</v>
      </c>
      <c r="K319" s="35">
        <v>0</v>
      </c>
      <c r="L319" s="35">
        <v>893</v>
      </c>
      <c r="M319" s="35">
        <v>16350.816296890631</v>
      </c>
      <c r="N319" s="24"/>
      <c r="O319" s="34">
        <v>0</v>
      </c>
      <c r="P319" s="34">
        <v>0</v>
      </c>
      <c r="Q319" s="36">
        <v>0.09</v>
      </c>
      <c r="R319" s="36">
        <v>4.2071476538995982E-3</v>
      </c>
      <c r="S319" s="37">
        <v>0</v>
      </c>
      <c r="T319" s="24"/>
      <c r="U319" s="38">
        <v>30916</v>
      </c>
      <c r="V319" s="38">
        <v>0</v>
      </c>
      <c r="W319" s="38">
        <v>0</v>
      </c>
      <c r="X319" s="38">
        <v>1786</v>
      </c>
      <c r="Y319" s="38">
        <v>32702</v>
      </c>
    </row>
    <row r="320" spans="1:25" x14ac:dyDescent="0.25">
      <c r="A320" s="31">
        <v>447</v>
      </c>
      <c r="B320" s="32">
        <v>447101101</v>
      </c>
      <c r="C320" s="33" t="s">
        <v>201</v>
      </c>
      <c r="D320" s="31">
        <v>101</v>
      </c>
      <c r="E320" s="33" t="s">
        <v>84</v>
      </c>
      <c r="F320" s="31">
        <v>101</v>
      </c>
      <c r="G320" s="33" t="s">
        <v>84</v>
      </c>
      <c r="H320" s="34">
        <v>320</v>
      </c>
      <c r="I320" s="35">
        <v>9344</v>
      </c>
      <c r="J320" s="35">
        <v>2139</v>
      </c>
      <c r="K320" s="35">
        <v>0</v>
      </c>
      <c r="L320" s="35">
        <v>893</v>
      </c>
      <c r="M320" s="35">
        <v>12376</v>
      </c>
      <c r="N320" s="24"/>
      <c r="O320" s="34">
        <v>0</v>
      </c>
      <c r="P320" s="34">
        <v>0</v>
      </c>
      <c r="Q320" s="36">
        <v>0.09</v>
      </c>
      <c r="R320" s="36">
        <v>5.08261211535865E-2</v>
      </c>
      <c r="S320" s="37">
        <v>0</v>
      </c>
      <c r="T320" s="24"/>
      <c r="U320" s="38">
        <v>3674560</v>
      </c>
      <c r="V320" s="38">
        <v>0</v>
      </c>
      <c r="W320" s="38">
        <v>0</v>
      </c>
      <c r="X320" s="38">
        <v>285760</v>
      </c>
      <c r="Y320" s="38">
        <v>3960320</v>
      </c>
    </row>
    <row r="321" spans="1:25" x14ac:dyDescent="0.25">
      <c r="A321" s="31">
        <v>447</v>
      </c>
      <c r="B321" s="32">
        <v>447101136</v>
      </c>
      <c r="C321" s="33" t="s">
        <v>201</v>
      </c>
      <c r="D321" s="31">
        <v>101</v>
      </c>
      <c r="E321" s="33" t="s">
        <v>84</v>
      </c>
      <c r="F321" s="31">
        <v>136</v>
      </c>
      <c r="G321" s="33" t="s">
        <v>85</v>
      </c>
      <c r="H321" s="34">
        <v>1</v>
      </c>
      <c r="I321" s="35">
        <v>10097.50430895213</v>
      </c>
      <c r="J321" s="35">
        <v>3313</v>
      </c>
      <c r="K321" s="35">
        <v>0</v>
      </c>
      <c r="L321" s="35">
        <v>893</v>
      </c>
      <c r="M321" s="35">
        <v>14303.50430895213</v>
      </c>
      <c r="N321" s="24"/>
      <c r="O321" s="34">
        <v>0</v>
      </c>
      <c r="P321" s="34">
        <v>0</v>
      </c>
      <c r="Q321" s="36">
        <v>0.09</v>
      </c>
      <c r="R321" s="36">
        <v>4.555728502263357E-3</v>
      </c>
      <c r="S321" s="37">
        <v>0</v>
      </c>
      <c r="T321" s="24"/>
      <c r="U321" s="38">
        <v>13411</v>
      </c>
      <c r="V321" s="38">
        <v>0</v>
      </c>
      <c r="W321" s="38">
        <v>0</v>
      </c>
      <c r="X321" s="38">
        <v>893</v>
      </c>
      <c r="Y321" s="38">
        <v>14304</v>
      </c>
    </row>
    <row r="322" spans="1:25" x14ac:dyDescent="0.25">
      <c r="A322" s="31">
        <v>447</v>
      </c>
      <c r="B322" s="32">
        <v>447101138</v>
      </c>
      <c r="C322" s="33" t="s">
        <v>201</v>
      </c>
      <c r="D322" s="31">
        <v>101</v>
      </c>
      <c r="E322" s="33" t="s">
        <v>84</v>
      </c>
      <c r="F322" s="31">
        <v>138</v>
      </c>
      <c r="G322" s="33" t="s">
        <v>202</v>
      </c>
      <c r="H322" s="34">
        <v>4</v>
      </c>
      <c r="I322" s="35">
        <v>9041</v>
      </c>
      <c r="J322" s="35">
        <v>3944</v>
      </c>
      <c r="K322" s="35">
        <v>0</v>
      </c>
      <c r="L322" s="35">
        <v>893</v>
      </c>
      <c r="M322" s="35">
        <v>13878</v>
      </c>
      <c r="N322" s="24"/>
      <c r="O322" s="34">
        <v>0</v>
      </c>
      <c r="P322" s="34">
        <v>0</v>
      </c>
      <c r="Q322" s="36">
        <v>0.09</v>
      </c>
      <c r="R322" s="36">
        <v>3.5569935162285743E-3</v>
      </c>
      <c r="S322" s="37">
        <v>0</v>
      </c>
      <c r="T322" s="24"/>
      <c r="U322" s="38">
        <v>51940</v>
      </c>
      <c r="V322" s="38">
        <v>0</v>
      </c>
      <c r="W322" s="38">
        <v>0</v>
      </c>
      <c r="X322" s="38">
        <v>3572</v>
      </c>
      <c r="Y322" s="38">
        <v>55512</v>
      </c>
    </row>
    <row r="323" spans="1:25" x14ac:dyDescent="0.25">
      <c r="A323" s="31">
        <v>447</v>
      </c>
      <c r="B323" s="32">
        <v>447101177</v>
      </c>
      <c r="C323" s="33" t="s">
        <v>201</v>
      </c>
      <c r="D323" s="31">
        <v>101</v>
      </c>
      <c r="E323" s="33" t="s">
        <v>84</v>
      </c>
      <c r="F323" s="31">
        <v>177</v>
      </c>
      <c r="G323" s="33" t="s">
        <v>127</v>
      </c>
      <c r="H323" s="34">
        <v>9</v>
      </c>
      <c r="I323" s="35">
        <v>9480</v>
      </c>
      <c r="J323" s="35">
        <v>3486</v>
      </c>
      <c r="K323" s="35">
        <v>0</v>
      </c>
      <c r="L323" s="35">
        <v>893</v>
      </c>
      <c r="M323" s="35">
        <v>13859</v>
      </c>
      <c r="N323" s="24"/>
      <c r="O323" s="34">
        <v>0</v>
      </c>
      <c r="P323" s="34">
        <v>0</v>
      </c>
      <c r="Q323" s="36">
        <v>0.09</v>
      </c>
      <c r="R323" s="36">
        <v>6.94348169721987E-3</v>
      </c>
      <c r="S323" s="37">
        <v>0</v>
      </c>
      <c r="T323" s="24"/>
      <c r="U323" s="38">
        <v>116694</v>
      </c>
      <c r="V323" s="38">
        <v>0</v>
      </c>
      <c r="W323" s="38">
        <v>0</v>
      </c>
      <c r="X323" s="38">
        <v>8037</v>
      </c>
      <c r="Y323" s="38">
        <v>124731</v>
      </c>
    </row>
    <row r="324" spans="1:25" x14ac:dyDescent="0.25">
      <c r="A324" s="31">
        <v>447</v>
      </c>
      <c r="B324" s="32">
        <v>447101185</v>
      </c>
      <c r="C324" s="33" t="s">
        <v>201</v>
      </c>
      <c r="D324" s="31">
        <v>101</v>
      </c>
      <c r="E324" s="33" t="s">
        <v>84</v>
      </c>
      <c r="F324" s="31">
        <v>185</v>
      </c>
      <c r="G324" s="33" t="s">
        <v>88</v>
      </c>
      <c r="H324" s="34">
        <v>25</v>
      </c>
      <c r="I324" s="35">
        <v>10134</v>
      </c>
      <c r="J324" s="35">
        <v>1899</v>
      </c>
      <c r="K324" s="35">
        <v>0</v>
      </c>
      <c r="L324" s="35">
        <v>893</v>
      </c>
      <c r="M324" s="35">
        <v>12926</v>
      </c>
      <c r="N324" s="24"/>
      <c r="O324" s="34">
        <v>0</v>
      </c>
      <c r="P324" s="34">
        <v>0</v>
      </c>
      <c r="Q324" s="36">
        <v>0.09</v>
      </c>
      <c r="R324" s="36">
        <v>5.4046708805820069E-3</v>
      </c>
      <c r="S324" s="37">
        <v>0</v>
      </c>
      <c r="T324" s="24"/>
      <c r="U324" s="38">
        <v>300825</v>
      </c>
      <c r="V324" s="38">
        <v>0</v>
      </c>
      <c r="W324" s="38">
        <v>0</v>
      </c>
      <c r="X324" s="38">
        <v>22325</v>
      </c>
      <c r="Y324" s="38">
        <v>323150</v>
      </c>
    </row>
    <row r="325" spans="1:25" x14ac:dyDescent="0.25">
      <c r="A325" s="31">
        <v>447</v>
      </c>
      <c r="B325" s="32">
        <v>447101187</v>
      </c>
      <c r="C325" s="33" t="s">
        <v>201</v>
      </c>
      <c r="D325" s="31">
        <v>101</v>
      </c>
      <c r="E325" s="33" t="s">
        <v>84</v>
      </c>
      <c r="F325" s="31">
        <v>187</v>
      </c>
      <c r="G325" s="33" t="s">
        <v>89</v>
      </c>
      <c r="H325" s="34">
        <v>4</v>
      </c>
      <c r="I325" s="35">
        <v>9853</v>
      </c>
      <c r="J325" s="35">
        <v>4688</v>
      </c>
      <c r="K325" s="35">
        <v>0</v>
      </c>
      <c r="L325" s="35">
        <v>893</v>
      </c>
      <c r="M325" s="35">
        <v>15434</v>
      </c>
      <c r="N325" s="24"/>
      <c r="O325" s="34">
        <v>0</v>
      </c>
      <c r="P325" s="34">
        <v>0</v>
      </c>
      <c r="Q325" s="36">
        <v>0.09</v>
      </c>
      <c r="R325" s="36">
        <v>3.9712119067263924E-3</v>
      </c>
      <c r="S325" s="37">
        <v>0</v>
      </c>
      <c r="T325" s="24"/>
      <c r="U325" s="38">
        <v>58164</v>
      </c>
      <c r="V325" s="38">
        <v>0</v>
      </c>
      <c r="W325" s="38">
        <v>0</v>
      </c>
      <c r="X325" s="38">
        <v>3572</v>
      </c>
      <c r="Y325" s="38">
        <v>61736</v>
      </c>
    </row>
    <row r="326" spans="1:25" x14ac:dyDescent="0.25">
      <c r="A326" s="31">
        <v>447</v>
      </c>
      <c r="B326" s="32">
        <v>447101212</v>
      </c>
      <c r="C326" s="33" t="s">
        <v>201</v>
      </c>
      <c r="D326" s="31">
        <v>101</v>
      </c>
      <c r="E326" s="33" t="s">
        <v>84</v>
      </c>
      <c r="F326" s="31">
        <v>212</v>
      </c>
      <c r="G326" s="33" t="s">
        <v>41</v>
      </c>
      <c r="H326" s="34">
        <v>1</v>
      </c>
      <c r="I326" s="35">
        <v>9131</v>
      </c>
      <c r="J326" s="35">
        <v>1511</v>
      </c>
      <c r="K326" s="35">
        <v>0</v>
      </c>
      <c r="L326" s="35">
        <v>893</v>
      </c>
      <c r="M326" s="35">
        <v>11535</v>
      </c>
      <c r="N326" s="24"/>
      <c r="O326" s="34">
        <v>0</v>
      </c>
      <c r="P326" s="34">
        <v>0</v>
      </c>
      <c r="Q326" s="36">
        <v>0.09</v>
      </c>
      <c r="R326" s="36">
        <v>3.7343491324493133E-2</v>
      </c>
      <c r="S326" s="37">
        <v>0</v>
      </c>
      <c r="T326" s="24"/>
      <c r="U326" s="38">
        <v>10642</v>
      </c>
      <c r="V326" s="38">
        <v>0</v>
      </c>
      <c r="W326" s="38">
        <v>0</v>
      </c>
      <c r="X326" s="38">
        <v>893</v>
      </c>
      <c r="Y326" s="38">
        <v>11535</v>
      </c>
    </row>
    <row r="327" spans="1:25" x14ac:dyDescent="0.25">
      <c r="A327" s="31">
        <v>447</v>
      </c>
      <c r="B327" s="32">
        <v>447101214</v>
      </c>
      <c r="C327" s="33" t="s">
        <v>201</v>
      </c>
      <c r="D327" s="31">
        <v>101</v>
      </c>
      <c r="E327" s="33" t="s">
        <v>84</v>
      </c>
      <c r="F327" s="31">
        <v>214</v>
      </c>
      <c r="G327" s="33" t="s">
        <v>203</v>
      </c>
      <c r="H327" s="34">
        <v>1</v>
      </c>
      <c r="I327" s="35">
        <v>8773</v>
      </c>
      <c r="J327" s="35">
        <v>1613</v>
      </c>
      <c r="K327" s="35">
        <v>0</v>
      </c>
      <c r="L327" s="35">
        <v>893</v>
      </c>
      <c r="M327" s="35">
        <v>11279</v>
      </c>
      <c r="N327" s="24"/>
      <c r="O327" s="34">
        <v>0</v>
      </c>
      <c r="P327" s="34">
        <v>0</v>
      </c>
      <c r="Q327" s="36">
        <v>0.09</v>
      </c>
      <c r="R327" s="36">
        <v>1.5911857221576904E-3</v>
      </c>
      <c r="S327" s="37">
        <v>0</v>
      </c>
      <c r="T327" s="24"/>
      <c r="U327" s="38">
        <v>10386</v>
      </c>
      <c r="V327" s="38">
        <v>0</v>
      </c>
      <c r="W327" s="38">
        <v>0</v>
      </c>
      <c r="X327" s="38">
        <v>893</v>
      </c>
      <c r="Y327" s="38">
        <v>11279</v>
      </c>
    </row>
    <row r="328" spans="1:25" x14ac:dyDescent="0.25">
      <c r="A328" s="31">
        <v>447</v>
      </c>
      <c r="B328" s="32">
        <v>447101220</v>
      </c>
      <c r="C328" s="33" t="s">
        <v>201</v>
      </c>
      <c r="D328" s="31">
        <v>101</v>
      </c>
      <c r="E328" s="33" t="s">
        <v>84</v>
      </c>
      <c r="F328" s="31">
        <v>220</v>
      </c>
      <c r="G328" s="33" t="s">
        <v>42</v>
      </c>
      <c r="H328" s="34">
        <v>2</v>
      </c>
      <c r="I328" s="35">
        <v>11093.762837015447</v>
      </c>
      <c r="J328" s="35">
        <v>4516</v>
      </c>
      <c r="K328" s="35">
        <v>0</v>
      </c>
      <c r="L328" s="35">
        <v>893</v>
      </c>
      <c r="M328" s="35">
        <v>16502.762837015449</v>
      </c>
      <c r="N328" s="24"/>
      <c r="O328" s="34">
        <v>0</v>
      </c>
      <c r="P328" s="34">
        <v>0</v>
      </c>
      <c r="Q328" s="36">
        <v>0.09</v>
      </c>
      <c r="R328" s="36">
        <v>1.6324036467687236E-2</v>
      </c>
      <c r="S328" s="37">
        <v>0</v>
      </c>
      <c r="T328" s="24"/>
      <c r="U328" s="38">
        <v>31220</v>
      </c>
      <c r="V328" s="38">
        <v>0</v>
      </c>
      <c r="W328" s="38">
        <v>0</v>
      </c>
      <c r="X328" s="38">
        <v>1786</v>
      </c>
      <c r="Y328" s="38">
        <v>33006</v>
      </c>
    </row>
    <row r="329" spans="1:25" x14ac:dyDescent="0.25">
      <c r="A329" s="31">
        <v>447</v>
      </c>
      <c r="B329" s="32">
        <v>447101238</v>
      </c>
      <c r="C329" s="33" t="s">
        <v>201</v>
      </c>
      <c r="D329" s="31">
        <v>101</v>
      </c>
      <c r="E329" s="33" t="s">
        <v>84</v>
      </c>
      <c r="F329" s="31">
        <v>238</v>
      </c>
      <c r="G329" s="33" t="s">
        <v>194</v>
      </c>
      <c r="H329" s="34">
        <v>7</v>
      </c>
      <c r="I329" s="35">
        <v>9710</v>
      </c>
      <c r="J329" s="35">
        <v>6033</v>
      </c>
      <c r="K329" s="35">
        <v>0</v>
      </c>
      <c r="L329" s="35">
        <v>893</v>
      </c>
      <c r="M329" s="35">
        <v>16636</v>
      </c>
      <c r="N329" s="24"/>
      <c r="O329" s="34">
        <v>0</v>
      </c>
      <c r="P329" s="34">
        <v>0</v>
      </c>
      <c r="Q329" s="36">
        <v>0.09</v>
      </c>
      <c r="R329" s="36">
        <v>4.6129737161400314E-2</v>
      </c>
      <c r="S329" s="37">
        <v>0</v>
      </c>
      <c r="T329" s="24"/>
      <c r="U329" s="38">
        <v>110201</v>
      </c>
      <c r="V329" s="38">
        <v>0</v>
      </c>
      <c r="W329" s="38">
        <v>0</v>
      </c>
      <c r="X329" s="38">
        <v>6251</v>
      </c>
      <c r="Y329" s="38">
        <v>116452</v>
      </c>
    </row>
    <row r="330" spans="1:25" x14ac:dyDescent="0.25">
      <c r="A330" s="31">
        <v>447</v>
      </c>
      <c r="B330" s="32">
        <v>447101307</v>
      </c>
      <c r="C330" s="33" t="s">
        <v>201</v>
      </c>
      <c r="D330" s="31">
        <v>101</v>
      </c>
      <c r="E330" s="33" t="s">
        <v>84</v>
      </c>
      <c r="F330" s="31">
        <v>307</v>
      </c>
      <c r="G330" s="33" t="s">
        <v>76</v>
      </c>
      <c r="H330" s="34">
        <v>4</v>
      </c>
      <c r="I330" s="35">
        <v>9429</v>
      </c>
      <c r="J330" s="35">
        <v>3612</v>
      </c>
      <c r="K330" s="35">
        <v>0</v>
      </c>
      <c r="L330" s="35">
        <v>893</v>
      </c>
      <c r="M330" s="35">
        <v>13934</v>
      </c>
      <c r="N330" s="24"/>
      <c r="O330" s="34">
        <v>0</v>
      </c>
      <c r="P330" s="34">
        <v>0</v>
      </c>
      <c r="Q330" s="36">
        <v>0.09</v>
      </c>
      <c r="R330" s="36">
        <v>1.0371226414224945E-2</v>
      </c>
      <c r="S330" s="37">
        <v>0</v>
      </c>
      <c r="T330" s="24"/>
      <c r="U330" s="38">
        <v>52164</v>
      </c>
      <c r="V330" s="38">
        <v>0</v>
      </c>
      <c r="W330" s="38">
        <v>0</v>
      </c>
      <c r="X330" s="38">
        <v>3572</v>
      </c>
      <c r="Y330" s="38">
        <v>55736</v>
      </c>
    </row>
    <row r="331" spans="1:25" x14ac:dyDescent="0.25">
      <c r="A331" s="31">
        <v>447</v>
      </c>
      <c r="B331" s="32">
        <v>447101350</v>
      </c>
      <c r="C331" s="33" t="s">
        <v>201</v>
      </c>
      <c r="D331" s="31">
        <v>101</v>
      </c>
      <c r="E331" s="33" t="s">
        <v>84</v>
      </c>
      <c r="F331" s="31">
        <v>350</v>
      </c>
      <c r="G331" s="33" t="s">
        <v>197</v>
      </c>
      <c r="H331" s="34">
        <v>17</v>
      </c>
      <c r="I331" s="35">
        <v>9318</v>
      </c>
      <c r="J331" s="35">
        <v>5463</v>
      </c>
      <c r="K331" s="35">
        <v>0</v>
      </c>
      <c r="L331" s="35">
        <v>893</v>
      </c>
      <c r="M331" s="35">
        <v>15674</v>
      </c>
      <c r="N331" s="24"/>
      <c r="O331" s="34">
        <v>0</v>
      </c>
      <c r="P331" s="34">
        <v>0</v>
      </c>
      <c r="Q331" s="36">
        <v>0.09</v>
      </c>
      <c r="R331" s="36">
        <v>2.8606239620873667E-2</v>
      </c>
      <c r="S331" s="37">
        <v>0</v>
      </c>
      <c r="T331" s="24"/>
      <c r="U331" s="38">
        <v>251277</v>
      </c>
      <c r="V331" s="38">
        <v>0</v>
      </c>
      <c r="W331" s="38">
        <v>0</v>
      </c>
      <c r="X331" s="38">
        <v>15181</v>
      </c>
      <c r="Y331" s="38">
        <v>266458</v>
      </c>
    </row>
    <row r="332" spans="1:25" x14ac:dyDescent="0.25">
      <c r="A332" s="31">
        <v>447</v>
      </c>
      <c r="B332" s="32">
        <v>447101622</v>
      </c>
      <c r="C332" s="33" t="s">
        <v>201</v>
      </c>
      <c r="D332" s="31">
        <v>101</v>
      </c>
      <c r="E332" s="33" t="s">
        <v>84</v>
      </c>
      <c r="F332" s="31">
        <v>622</v>
      </c>
      <c r="G332" s="33" t="s">
        <v>204</v>
      </c>
      <c r="H332" s="34">
        <v>5</v>
      </c>
      <c r="I332" s="35">
        <v>9107</v>
      </c>
      <c r="J332" s="35">
        <v>1693</v>
      </c>
      <c r="K332" s="35">
        <v>0</v>
      </c>
      <c r="L332" s="35">
        <v>893</v>
      </c>
      <c r="M332" s="35">
        <v>11693</v>
      </c>
      <c r="N332" s="24"/>
      <c r="O332" s="34">
        <v>0</v>
      </c>
      <c r="P332" s="34">
        <v>0</v>
      </c>
      <c r="Q332" s="36">
        <v>0.09</v>
      </c>
      <c r="R332" s="36">
        <v>2.5052573103018609E-3</v>
      </c>
      <c r="S332" s="37">
        <v>0</v>
      </c>
      <c r="T332" s="24"/>
      <c r="U332" s="38">
        <v>54000</v>
      </c>
      <c r="V332" s="38">
        <v>0</v>
      </c>
      <c r="W332" s="38">
        <v>0</v>
      </c>
      <c r="X332" s="38">
        <v>4465</v>
      </c>
      <c r="Y332" s="38">
        <v>58465</v>
      </c>
    </row>
    <row r="333" spans="1:25" x14ac:dyDescent="0.25">
      <c r="A333" s="31">
        <v>447</v>
      </c>
      <c r="B333" s="32">
        <v>447101690</v>
      </c>
      <c r="C333" s="33" t="s">
        <v>201</v>
      </c>
      <c r="D333" s="31">
        <v>101</v>
      </c>
      <c r="E333" s="33" t="s">
        <v>84</v>
      </c>
      <c r="F333" s="31">
        <v>690</v>
      </c>
      <c r="G333" s="33" t="s">
        <v>200</v>
      </c>
      <c r="H333" s="34">
        <v>8</v>
      </c>
      <c r="I333" s="35">
        <v>9565</v>
      </c>
      <c r="J333" s="35">
        <v>2781</v>
      </c>
      <c r="K333" s="35">
        <v>0</v>
      </c>
      <c r="L333" s="35">
        <v>893</v>
      </c>
      <c r="M333" s="35">
        <v>13239</v>
      </c>
      <c r="N333" s="24"/>
      <c r="O333" s="34">
        <v>0</v>
      </c>
      <c r="P333" s="34">
        <v>0</v>
      </c>
      <c r="Q333" s="36">
        <v>0.09</v>
      </c>
      <c r="R333" s="36">
        <v>6.6464416729206475E-3</v>
      </c>
      <c r="S333" s="37">
        <v>0</v>
      </c>
      <c r="T333" s="24"/>
      <c r="U333" s="38">
        <v>98768</v>
      </c>
      <c r="V333" s="38">
        <v>0</v>
      </c>
      <c r="W333" s="38">
        <v>0</v>
      </c>
      <c r="X333" s="38">
        <v>7144</v>
      </c>
      <c r="Y333" s="38">
        <v>105912</v>
      </c>
    </row>
    <row r="334" spans="1:25" x14ac:dyDescent="0.25">
      <c r="A334" s="31">
        <v>449</v>
      </c>
      <c r="B334" s="32">
        <v>449035035</v>
      </c>
      <c r="C334" s="33" t="s">
        <v>205</v>
      </c>
      <c r="D334" s="31">
        <v>35</v>
      </c>
      <c r="E334" s="33" t="s">
        <v>22</v>
      </c>
      <c r="F334" s="31">
        <v>35</v>
      </c>
      <c r="G334" s="33" t="s">
        <v>22</v>
      </c>
      <c r="H334" s="34">
        <v>680</v>
      </c>
      <c r="I334" s="35">
        <v>11388</v>
      </c>
      <c r="J334" s="35">
        <v>4003</v>
      </c>
      <c r="K334" s="35">
        <v>0</v>
      </c>
      <c r="L334" s="35">
        <v>893</v>
      </c>
      <c r="M334" s="35">
        <v>16284</v>
      </c>
      <c r="N334" s="24"/>
      <c r="O334" s="34">
        <v>0</v>
      </c>
      <c r="P334" s="34">
        <v>0</v>
      </c>
      <c r="Q334" s="36">
        <v>0.18</v>
      </c>
      <c r="R334" s="36">
        <v>0.1589661347017316</v>
      </c>
      <c r="S334" s="37">
        <v>0</v>
      </c>
      <c r="T334" s="24"/>
      <c r="U334" s="38">
        <v>10465880</v>
      </c>
      <c r="V334" s="38">
        <v>0</v>
      </c>
      <c r="W334" s="38">
        <v>0</v>
      </c>
      <c r="X334" s="38">
        <v>607240</v>
      </c>
      <c r="Y334" s="38">
        <v>11073120</v>
      </c>
    </row>
    <row r="335" spans="1:25" x14ac:dyDescent="0.25">
      <c r="A335" s="31">
        <v>449</v>
      </c>
      <c r="B335" s="32">
        <v>449035044</v>
      </c>
      <c r="C335" s="33" t="s">
        <v>205</v>
      </c>
      <c r="D335" s="31">
        <v>35</v>
      </c>
      <c r="E335" s="33" t="s">
        <v>22</v>
      </c>
      <c r="F335" s="31">
        <v>44</v>
      </c>
      <c r="G335" s="33" t="s">
        <v>35</v>
      </c>
      <c r="H335" s="34">
        <v>1</v>
      </c>
      <c r="I335" s="35">
        <v>12284.372571797174</v>
      </c>
      <c r="J335" s="35">
        <v>281</v>
      </c>
      <c r="K335" s="35">
        <v>0</v>
      </c>
      <c r="L335" s="35">
        <v>893</v>
      </c>
      <c r="M335" s="35">
        <v>13458.372571797174</v>
      </c>
      <c r="N335" s="24"/>
      <c r="O335" s="34">
        <v>0</v>
      </c>
      <c r="P335" s="34">
        <v>0</v>
      </c>
      <c r="Q335" s="36">
        <v>0.09</v>
      </c>
      <c r="R335" s="36">
        <v>5.5847301083240118E-2</v>
      </c>
      <c r="S335" s="37">
        <v>0</v>
      </c>
      <c r="T335" s="24"/>
      <c r="U335" s="38">
        <v>12565</v>
      </c>
      <c r="V335" s="38">
        <v>0</v>
      </c>
      <c r="W335" s="38">
        <v>0</v>
      </c>
      <c r="X335" s="38">
        <v>893</v>
      </c>
      <c r="Y335" s="38">
        <v>13458</v>
      </c>
    </row>
    <row r="336" spans="1:25" x14ac:dyDescent="0.25">
      <c r="A336" s="31">
        <v>449</v>
      </c>
      <c r="B336" s="32">
        <v>449035073</v>
      </c>
      <c r="C336" s="33" t="s">
        <v>205</v>
      </c>
      <c r="D336" s="31">
        <v>35</v>
      </c>
      <c r="E336" s="33" t="s">
        <v>22</v>
      </c>
      <c r="F336" s="31">
        <v>73</v>
      </c>
      <c r="G336" s="33" t="s">
        <v>37</v>
      </c>
      <c r="H336" s="34">
        <v>1</v>
      </c>
      <c r="I336" s="35">
        <v>10755.2580295355</v>
      </c>
      <c r="J336" s="35">
        <v>8369</v>
      </c>
      <c r="K336" s="35">
        <v>0</v>
      </c>
      <c r="L336" s="35">
        <v>893</v>
      </c>
      <c r="M336" s="35">
        <v>20017.2580295355</v>
      </c>
      <c r="N336" s="24"/>
      <c r="O336" s="34">
        <v>0</v>
      </c>
      <c r="P336" s="34">
        <v>0</v>
      </c>
      <c r="Q336" s="36">
        <v>0.09</v>
      </c>
      <c r="R336" s="36">
        <v>5.5289615286728301E-3</v>
      </c>
      <c r="S336" s="37">
        <v>0</v>
      </c>
      <c r="T336" s="24"/>
      <c r="U336" s="38">
        <v>19124</v>
      </c>
      <c r="V336" s="38">
        <v>0</v>
      </c>
      <c r="W336" s="38">
        <v>0</v>
      </c>
      <c r="X336" s="38">
        <v>893</v>
      </c>
      <c r="Y336" s="38">
        <v>20017</v>
      </c>
    </row>
    <row r="337" spans="1:25" x14ac:dyDescent="0.25">
      <c r="A337" s="31">
        <v>449</v>
      </c>
      <c r="B337" s="32">
        <v>449035099</v>
      </c>
      <c r="C337" s="33" t="s">
        <v>205</v>
      </c>
      <c r="D337" s="31">
        <v>35</v>
      </c>
      <c r="E337" s="33" t="s">
        <v>22</v>
      </c>
      <c r="F337" s="31">
        <v>99</v>
      </c>
      <c r="G337" s="33" t="s">
        <v>186</v>
      </c>
      <c r="H337" s="34">
        <v>1</v>
      </c>
      <c r="I337" s="35">
        <v>10489.150662906624</v>
      </c>
      <c r="J337" s="35">
        <v>6048</v>
      </c>
      <c r="K337" s="35">
        <v>0</v>
      </c>
      <c r="L337" s="35">
        <v>893</v>
      </c>
      <c r="M337" s="35">
        <v>17430.150662906624</v>
      </c>
      <c r="N337" s="24"/>
      <c r="O337" s="34">
        <v>0</v>
      </c>
      <c r="P337" s="34">
        <v>0</v>
      </c>
      <c r="Q337" s="36">
        <v>0.09</v>
      </c>
      <c r="R337" s="36">
        <v>5.0826003227307029E-2</v>
      </c>
      <c r="S337" s="37">
        <v>0</v>
      </c>
      <c r="T337" s="24"/>
      <c r="U337" s="38">
        <v>16537</v>
      </c>
      <c r="V337" s="38">
        <v>0</v>
      </c>
      <c r="W337" s="38">
        <v>0</v>
      </c>
      <c r="X337" s="38">
        <v>893</v>
      </c>
      <c r="Y337" s="38">
        <v>17430</v>
      </c>
    </row>
    <row r="338" spans="1:25" x14ac:dyDescent="0.25">
      <c r="A338" s="31">
        <v>449</v>
      </c>
      <c r="B338" s="32">
        <v>449035243</v>
      </c>
      <c r="C338" s="33" t="s">
        <v>205</v>
      </c>
      <c r="D338" s="31">
        <v>35</v>
      </c>
      <c r="E338" s="33" t="s">
        <v>22</v>
      </c>
      <c r="F338" s="31">
        <v>243</v>
      </c>
      <c r="G338" s="33" t="s">
        <v>74</v>
      </c>
      <c r="H338" s="34">
        <v>6</v>
      </c>
      <c r="I338" s="35">
        <v>13477</v>
      </c>
      <c r="J338" s="35">
        <v>3181</v>
      </c>
      <c r="K338" s="35">
        <v>0</v>
      </c>
      <c r="L338" s="35">
        <v>893</v>
      </c>
      <c r="M338" s="35">
        <v>17551</v>
      </c>
      <c r="N338" s="24"/>
      <c r="O338" s="34">
        <v>0</v>
      </c>
      <c r="P338" s="34">
        <v>0</v>
      </c>
      <c r="Q338" s="36">
        <v>0.09</v>
      </c>
      <c r="R338" s="36">
        <v>5.5784760480062055E-3</v>
      </c>
      <c r="S338" s="37">
        <v>0</v>
      </c>
      <c r="T338" s="24"/>
      <c r="U338" s="38">
        <v>99948</v>
      </c>
      <c r="V338" s="38">
        <v>0</v>
      </c>
      <c r="W338" s="38">
        <v>0</v>
      </c>
      <c r="X338" s="38">
        <v>5358</v>
      </c>
      <c r="Y338" s="38">
        <v>105306</v>
      </c>
    </row>
    <row r="339" spans="1:25" x14ac:dyDescent="0.25">
      <c r="A339" s="31">
        <v>449</v>
      </c>
      <c r="B339" s="32">
        <v>449035244</v>
      </c>
      <c r="C339" s="33" t="s">
        <v>205</v>
      </c>
      <c r="D339" s="31">
        <v>35</v>
      </c>
      <c r="E339" s="33" t="s">
        <v>22</v>
      </c>
      <c r="F339" s="31">
        <v>244</v>
      </c>
      <c r="G339" s="33" t="s">
        <v>43</v>
      </c>
      <c r="H339" s="34">
        <v>4</v>
      </c>
      <c r="I339" s="35">
        <v>10321</v>
      </c>
      <c r="J339" s="35">
        <v>4182</v>
      </c>
      <c r="K339" s="35">
        <v>0</v>
      </c>
      <c r="L339" s="35">
        <v>893</v>
      </c>
      <c r="M339" s="35">
        <v>15396</v>
      </c>
      <c r="N339" s="24"/>
      <c r="O339" s="34">
        <v>0</v>
      </c>
      <c r="P339" s="34">
        <v>0</v>
      </c>
      <c r="Q339" s="36">
        <v>0.18</v>
      </c>
      <c r="R339" s="36">
        <v>0.10548220167912307</v>
      </c>
      <c r="S339" s="37">
        <v>0</v>
      </c>
      <c r="T339" s="24"/>
      <c r="U339" s="38">
        <v>58012</v>
      </c>
      <c r="V339" s="38">
        <v>0</v>
      </c>
      <c r="W339" s="38">
        <v>0</v>
      </c>
      <c r="X339" s="38">
        <v>3572</v>
      </c>
      <c r="Y339" s="38">
        <v>61584</v>
      </c>
    </row>
    <row r="340" spans="1:25" x14ac:dyDescent="0.25">
      <c r="A340" s="31">
        <v>449</v>
      </c>
      <c r="B340" s="32">
        <v>449035285</v>
      </c>
      <c r="C340" s="33" t="s">
        <v>205</v>
      </c>
      <c r="D340" s="31">
        <v>35</v>
      </c>
      <c r="E340" s="33" t="s">
        <v>22</v>
      </c>
      <c r="F340" s="31">
        <v>285</v>
      </c>
      <c r="G340" s="33" t="s">
        <v>44</v>
      </c>
      <c r="H340" s="34">
        <v>6</v>
      </c>
      <c r="I340" s="35">
        <v>9862</v>
      </c>
      <c r="J340" s="35">
        <v>3020</v>
      </c>
      <c r="K340" s="35">
        <v>0</v>
      </c>
      <c r="L340" s="35">
        <v>893</v>
      </c>
      <c r="M340" s="35">
        <v>13775</v>
      </c>
      <c r="N340" s="24"/>
      <c r="O340" s="34">
        <v>0</v>
      </c>
      <c r="P340" s="34">
        <v>0</v>
      </c>
      <c r="Q340" s="36">
        <v>0.09</v>
      </c>
      <c r="R340" s="36">
        <v>4.1055014022640106E-2</v>
      </c>
      <c r="S340" s="37">
        <v>0</v>
      </c>
      <c r="T340" s="24"/>
      <c r="U340" s="38">
        <v>77292</v>
      </c>
      <c r="V340" s="38">
        <v>0</v>
      </c>
      <c r="W340" s="38">
        <v>0</v>
      </c>
      <c r="X340" s="38">
        <v>5358</v>
      </c>
      <c r="Y340" s="38">
        <v>82650</v>
      </c>
    </row>
    <row r="341" spans="1:25" x14ac:dyDescent="0.25">
      <c r="A341" s="31">
        <v>449</v>
      </c>
      <c r="B341" s="32">
        <v>449035336</v>
      </c>
      <c r="C341" s="33" t="s">
        <v>205</v>
      </c>
      <c r="D341" s="31">
        <v>35</v>
      </c>
      <c r="E341" s="33" t="s">
        <v>22</v>
      </c>
      <c r="F341" s="31">
        <v>336</v>
      </c>
      <c r="G341" s="33" t="s">
        <v>48</v>
      </c>
      <c r="H341" s="34">
        <v>1</v>
      </c>
      <c r="I341" s="35">
        <v>15045</v>
      </c>
      <c r="J341" s="35">
        <v>2840</v>
      </c>
      <c r="K341" s="35">
        <v>0</v>
      </c>
      <c r="L341" s="35">
        <v>893</v>
      </c>
      <c r="M341" s="35">
        <v>18778</v>
      </c>
      <c r="N341" s="24"/>
      <c r="O341" s="34">
        <v>0</v>
      </c>
      <c r="P341" s="34">
        <v>0</v>
      </c>
      <c r="Q341" s="36">
        <v>0.09</v>
      </c>
      <c r="R341" s="36">
        <v>3.8091043761858505E-2</v>
      </c>
      <c r="S341" s="37">
        <v>0</v>
      </c>
      <c r="T341" s="24"/>
      <c r="U341" s="38">
        <v>17885</v>
      </c>
      <c r="V341" s="38">
        <v>0</v>
      </c>
      <c r="W341" s="38">
        <v>0</v>
      </c>
      <c r="X341" s="38">
        <v>893</v>
      </c>
      <c r="Y341" s="38">
        <v>18778</v>
      </c>
    </row>
    <row r="342" spans="1:25" x14ac:dyDescent="0.25">
      <c r="A342" s="31">
        <v>450</v>
      </c>
      <c r="B342" s="32">
        <v>450086008</v>
      </c>
      <c r="C342" s="33" t="s">
        <v>206</v>
      </c>
      <c r="D342" s="31">
        <v>86</v>
      </c>
      <c r="E342" s="33" t="s">
        <v>207</v>
      </c>
      <c r="F342" s="31">
        <v>8</v>
      </c>
      <c r="G342" s="33" t="s">
        <v>208</v>
      </c>
      <c r="H342" s="34">
        <v>6</v>
      </c>
      <c r="I342" s="35">
        <v>8640</v>
      </c>
      <c r="J342" s="35">
        <v>8790</v>
      </c>
      <c r="K342" s="35">
        <v>0</v>
      </c>
      <c r="L342" s="35">
        <v>893</v>
      </c>
      <c r="M342" s="35">
        <v>18323</v>
      </c>
      <c r="N342" s="24"/>
      <c r="O342" s="34">
        <v>0</v>
      </c>
      <c r="P342" s="34">
        <v>0</v>
      </c>
      <c r="Q342" s="36">
        <v>0.09</v>
      </c>
      <c r="R342" s="36">
        <v>6.6559001264081222E-2</v>
      </c>
      <c r="S342" s="37">
        <v>0</v>
      </c>
      <c r="T342" s="24"/>
      <c r="U342" s="38">
        <v>104580</v>
      </c>
      <c r="V342" s="38">
        <v>0</v>
      </c>
      <c r="W342" s="38">
        <v>0</v>
      </c>
      <c r="X342" s="38">
        <v>5358</v>
      </c>
      <c r="Y342" s="38">
        <v>109938</v>
      </c>
    </row>
    <row r="343" spans="1:25" x14ac:dyDescent="0.25">
      <c r="A343" s="31">
        <v>450</v>
      </c>
      <c r="B343" s="32">
        <v>450086086</v>
      </c>
      <c r="C343" s="33" t="s">
        <v>206</v>
      </c>
      <c r="D343" s="31">
        <v>86</v>
      </c>
      <c r="E343" s="33" t="s">
        <v>207</v>
      </c>
      <c r="F343" s="31">
        <v>86</v>
      </c>
      <c r="G343" s="33" t="s">
        <v>207</v>
      </c>
      <c r="H343" s="34">
        <v>66</v>
      </c>
      <c r="I343" s="35">
        <v>9685</v>
      </c>
      <c r="J343" s="35">
        <v>1501</v>
      </c>
      <c r="K343" s="35">
        <v>0</v>
      </c>
      <c r="L343" s="35">
        <v>893</v>
      </c>
      <c r="M343" s="35">
        <v>12079</v>
      </c>
      <c r="N343" s="24"/>
      <c r="O343" s="34">
        <v>0</v>
      </c>
      <c r="P343" s="34">
        <v>0</v>
      </c>
      <c r="Q343" s="36">
        <v>0.09</v>
      </c>
      <c r="R343" s="36">
        <v>5.7493950032473637E-2</v>
      </c>
      <c r="S343" s="37">
        <v>0</v>
      </c>
      <c r="T343" s="24"/>
      <c r="U343" s="38">
        <v>738276</v>
      </c>
      <c r="V343" s="38">
        <v>0</v>
      </c>
      <c r="W343" s="38">
        <v>0</v>
      </c>
      <c r="X343" s="38">
        <v>58938</v>
      </c>
      <c r="Y343" s="38">
        <v>797214</v>
      </c>
    </row>
    <row r="344" spans="1:25" x14ac:dyDescent="0.25">
      <c r="A344" s="31">
        <v>450</v>
      </c>
      <c r="B344" s="32">
        <v>450086117</v>
      </c>
      <c r="C344" s="33" t="s">
        <v>206</v>
      </c>
      <c r="D344" s="31">
        <v>86</v>
      </c>
      <c r="E344" s="33" t="s">
        <v>207</v>
      </c>
      <c r="F344" s="31">
        <v>117</v>
      </c>
      <c r="G344" s="33" t="s">
        <v>53</v>
      </c>
      <c r="H344" s="34">
        <v>1</v>
      </c>
      <c r="I344" s="35">
        <v>10570</v>
      </c>
      <c r="J344" s="35">
        <v>4940</v>
      </c>
      <c r="K344" s="35">
        <v>0</v>
      </c>
      <c r="L344" s="35">
        <v>893</v>
      </c>
      <c r="M344" s="35">
        <v>16403</v>
      </c>
      <c r="N344" s="24"/>
      <c r="O344" s="34">
        <v>0</v>
      </c>
      <c r="P344" s="34">
        <v>0</v>
      </c>
      <c r="Q344" s="36">
        <v>0.09</v>
      </c>
      <c r="R344" s="36">
        <v>6.8951219382557091E-2</v>
      </c>
      <c r="S344" s="37">
        <v>0</v>
      </c>
      <c r="T344" s="24"/>
      <c r="U344" s="38">
        <v>15510</v>
      </c>
      <c r="V344" s="38">
        <v>0</v>
      </c>
      <c r="W344" s="38">
        <v>0</v>
      </c>
      <c r="X344" s="38">
        <v>893</v>
      </c>
      <c r="Y344" s="38">
        <v>16403</v>
      </c>
    </row>
    <row r="345" spans="1:25" x14ac:dyDescent="0.25">
      <c r="A345" s="31">
        <v>450</v>
      </c>
      <c r="B345" s="32">
        <v>450086127</v>
      </c>
      <c r="C345" s="33" t="s">
        <v>206</v>
      </c>
      <c r="D345" s="31">
        <v>86</v>
      </c>
      <c r="E345" s="33" t="s">
        <v>207</v>
      </c>
      <c r="F345" s="31">
        <v>127</v>
      </c>
      <c r="G345" s="33" t="s">
        <v>209</v>
      </c>
      <c r="H345" s="34">
        <v>7</v>
      </c>
      <c r="I345" s="35">
        <v>9127</v>
      </c>
      <c r="J345" s="35">
        <v>3836</v>
      </c>
      <c r="K345" s="35">
        <v>0</v>
      </c>
      <c r="L345" s="35">
        <v>893</v>
      </c>
      <c r="M345" s="35">
        <v>13856</v>
      </c>
      <c r="N345" s="24"/>
      <c r="O345" s="34">
        <v>0</v>
      </c>
      <c r="P345" s="34">
        <v>0</v>
      </c>
      <c r="Q345" s="36">
        <v>0.09</v>
      </c>
      <c r="R345" s="36">
        <v>2.6618184550383461E-2</v>
      </c>
      <c r="S345" s="37">
        <v>0</v>
      </c>
      <c r="T345" s="24"/>
      <c r="U345" s="38">
        <v>90741</v>
      </c>
      <c r="V345" s="38">
        <v>0</v>
      </c>
      <c r="W345" s="38">
        <v>0</v>
      </c>
      <c r="X345" s="38">
        <v>6251</v>
      </c>
      <c r="Y345" s="38">
        <v>96992</v>
      </c>
    </row>
    <row r="346" spans="1:25" x14ac:dyDescent="0.25">
      <c r="A346" s="31">
        <v>450</v>
      </c>
      <c r="B346" s="32">
        <v>450086137</v>
      </c>
      <c r="C346" s="33" t="s">
        <v>206</v>
      </c>
      <c r="D346" s="31">
        <v>86</v>
      </c>
      <c r="E346" s="33" t="s">
        <v>207</v>
      </c>
      <c r="F346" s="31">
        <v>137</v>
      </c>
      <c r="G346" s="33" t="s">
        <v>210</v>
      </c>
      <c r="H346" s="34">
        <v>1</v>
      </c>
      <c r="I346" s="35">
        <v>12390</v>
      </c>
      <c r="J346" s="35">
        <v>21</v>
      </c>
      <c r="K346" s="35">
        <v>0</v>
      </c>
      <c r="L346" s="35">
        <v>893</v>
      </c>
      <c r="M346" s="35">
        <v>13304</v>
      </c>
      <c r="N346" s="24"/>
      <c r="O346" s="34">
        <v>0</v>
      </c>
      <c r="P346" s="34">
        <v>0</v>
      </c>
      <c r="Q346" s="36">
        <v>0.18</v>
      </c>
      <c r="R346" s="36">
        <v>0.13203357633904017</v>
      </c>
      <c r="S346" s="37">
        <v>0</v>
      </c>
      <c r="T346" s="24"/>
      <c r="U346" s="38">
        <v>12411</v>
      </c>
      <c r="V346" s="38">
        <v>0</v>
      </c>
      <c r="W346" s="38">
        <v>0</v>
      </c>
      <c r="X346" s="38">
        <v>893</v>
      </c>
      <c r="Y346" s="38">
        <v>13304</v>
      </c>
    </row>
    <row r="347" spans="1:25" x14ac:dyDescent="0.25">
      <c r="A347" s="31">
        <v>450</v>
      </c>
      <c r="B347" s="32">
        <v>450086210</v>
      </c>
      <c r="C347" s="33" t="s">
        <v>206</v>
      </c>
      <c r="D347" s="31">
        <v>86</v>
      </c>
      <c r="E347" s="33" t="s">
        <v>207</v>
      </c>
      <c r="F347" s="31">
        <v>210</v>
      </c>
      <c r="G347" s="33" t="s">
        <v>54</v>
      </c>
      <c r="H347" s="34">
        <v>93</v>
      </c>
      <c r="I347" s="35">
        <v>9270</v>
      </c>
      <c r="J347" s="35">
        <v>3138</v>
      </c>
      <c r="K347" s="35">
        <v>0</v>
      </c>
      <c r="L347" s="35">
        <v>893</v>
      </c>
      <c r="M347" s="35">
        <v>13301</v>
      </c>
      <c r="N347" s="24"/>
      <c r="O347" s="34">
        <v>0</v>
      </c>
      <c r="P347" s="34">
        <v>0</v>
      </c>
      <c r="Q347" s="36">
        <v>0.09</v>
      </c>
      <c r="R347" s="36">
        <v>6.4058701199130069E-2</v>
      </c>
      <c r="S347" s="37">
        <v>0</v>
      </c>
      <c r="T347" s="24"/>
      <c r="U347" s="38">
        <v>1153944</v>
      </c>
      <c r="V347" s="38">
        <v>0</v>
      </c>
      <c r="W347" s="38">
        <v>0</v>
      </c>
      <c r="X347" s="38">
        <v>83049</v>
      </c>
      <c r="Y347" s="38">
        <v>1236993</v>
      </c>
    </row>
    <row r="348" spans="1:25" x14ac:dyDescent="0.25">
      <c r="A348" s="31">
        <v>450</v>
      </c>
      <c r="B348" s="32">
        <v>450086275</v>
      </c>
      <c r="C348" s="33" t="s">
        <v>206</v>
      </c>
      <c r="D348" s="31">
        <v>86</v>
      </c>
      <c r="E348" s="33" t="s">
        <v>207</v>
      </c>
      <c r="F348" s="31">
        <v>275</v>
      </c>
      <c r="G348" s="33" t="s">
        <v>211</v>
      </c>
      <c r="H348" s="34">
        <v>4</v>
      </c>
      <c r="I348" s="35">
        <v>8749</v>
      </c>
      <c r="J348" s="35">
        <v>1977</v>
      </c>
      <c r="K348" s="35">
        <v>0</v>
      </c>
      <c r="L348" s="35">
        <v>893</v>
      </c>
      <c r="M348" s="35">
        <v>11619</v>
      </c>
      <c r="N348" s="24"/>
      <c r="O348" s="34">
        <v>0</v>
      </c>
      <c r="P348" s="34">
        <v>0</v>
      </c>
      <c r="Q348" s="36">
        <v>0.09</v>
      </c>
      <c r="R348" s="36">
        <v>7.0468871594691644E-3</v>
      </c>
      <c r="S348" s="37">
        <v>0</v>
      </c>
      <c r="T348" s="24"/>
      <c r="U348" s="38">
        <v>42904</v>
      </c>
      <c r="V348" s="38">
        <v>0</v>
      </c>
      <c r="W348" s="38">
        <v>0</v>
      </c>
      <c r="X348" s="38">
        <v>3572</v>
      </c>
      <c r="Y348" s="38">
        <v>46476</v>
      </c>
    </row>
    <row r="349" spans="1:25" x14ac:dyDescent="0.25">
      <c r="A349" s="31">
        <v>450</v>
      </c>
      <c r="B349" s="32">
        <v>450086278</v>
      </c>
      <c r="C349" s="33" t="s">
        <v>206</v>
      </c>
      <c r="D349" s="31">
        <v>86</v>
      </c>
      <c r="E349" s="33" t="s">
        <v>207</v>
      </c>
      <c r="F349" s="31">
        <v>278</v>
      </c>
      <c r="G349" s="33" t="s">
        <v>212</v>
      </c>
      <c r="H349" s="34">
        <v>12</v>
      </c>
      <c r="I349" s="35">
        <v>9084</v>
      </c>
      <c r="J349" s="35">
        <v>2617</v>
      </c>
      <c r="K349" s="35">
        <v>0</v>
      </c>
      <c r="L349" s="35">
        <v>893</v>
      </c>
      <c r="M349" s="35">
        <v>12594</v>
      </c>
      <c r="N349" s="24"/>
      <c r="O349" s="34">
        <v>0</v>
      </c>
      <c r="P349" s="34">
        <v>0</v>
      </c>
      <c r="Q349" s="36">
        <v>0.09</v>
      </c>
      <c r="R349" s="36">
        <v>5.5149009298828926E-2</v>
      </c>
      <c r="S349" s="37">
        <v>0</v>
      </c>
      <c r="T349" s="24"/>
      <c r="U349" s="38">
        <v>140412</v>
      </c>
      <c r="V349" s="38">
        <v>0</v>
      </c>
      <c r="W349" s="38">
        <v>0</v>
      </c>
      <c r="X349" s="38">
        <v>10716</v>
      </c>
      <c r="Y349" s="38">
        <v>151128</v>
      </c>
    </row>
    <row r="350" spans="1:25" x14ac:dyDescent="0.25">
      <c r="A350" s="31">
        <v>450</v>
      </c>
      <c r="B350" s="32">
        <v>450086327</v>
      </c>
      <c r="C350" s="33" t="s">
        <v>206</v>
      </c>
      <c r="D350" s="31">
        <v>86</v>
      </c>
      <c r="E350" s="33" t="s">
        <v>207</v>
      </c>
      <c r="F350" s="31">
        <v>327</v>
      </c>
      <c r="G350" s="33" t="s">
        <v>213</v>
      </c>
      <c r="H350" s="34">
        <v>2</v>
      </c>
      <c r="I350" s="35">
        <v>8636</v>
      </c>
      <c r="J350" s="35">
        <v>7114</v>
      </c>
      <c r="K350" s="35">
        <v>0</v>
      </c>
      <c r="L350" s="35">
        <v>893</v>
      </c>
      <c r="M350" s="35">
        <v>16643</v>
      </c>
      <c r="N350" s="24"/>
      <c r="O350" s="34">
        <v>0</v>
      </c>
      <c r="P350" s="34">
        <v>0</v>
      </c>
      <c r="Q350" s="36">
        <v>0.09</v>
      </c>
      <c r="R350" s="36">
        <v>2.55245238412189E-2</v>
      </c>
      <c r="S350" s="37">
        <v>0</v>
      </c>
      <c r="T350" s="24"/>
      <c r="U350" s="38">
        <v>31500</v>
      </c>
      <c r="V350" s="38">
        <v>0</v>
      </c>
      <c r="W350" s="38">
        <v>0</v>
      </c>
      <c r="X350" s="38">
        <v>1786</v>
      </c>
      <c r="Y350" s="38">
        <v>33286</v>
      </c>
    </row>
    <row r="351" spans="1:25" x14ac:dyDescent="0.25">
      <c r="A351" s="31">
        <v>450</v>
      </c>
      <c r="B351" s="32">
        <v>450086337</v>
      </c>
      <c r="C351" s="33" t="s">
        <v>206</v>
      </c>
      <c r="D351" s="31">
        <v>86</v>
      </c>
      <c r="E351" s="33" t="s">
        <v>207</v>
      </c>
      <c r="F351" s="31">
        <v>337</v>
      </c>
      <c r="G351" s="33" t="s">
        <v>214</v>
      </c>
      <c r="H351" s="34">
        <v>2</v>
      </c>
      <c r="I351" s="35">
        <v>12729</v>
      </c>
      <c r="J351" s="35">
        <v>15938</v>
      </c>
      <c r="K351" s="35">
        <v>0</v>
      </c>
      <c r="L351" s="35">
        <v>893</v>
      </c>
      <c r="M351" s="35">
        <v>29560</v>
      </c>
      <c r="N351" s="24"/>
      <c r="O351" s="34">
        <v>0</v>
      </c>
      <c r="P351" s="34">
        <v>0</v>
      </c>
      <c r="Q351" s="36">
        <v>0.09</v>
      </c>
      <c r="R351" s="36">
        <v>2.838214262553878E-2</v>
      </c>
      <c r="S351" s="37">
        <v>0</v>
      </c>
      <c r="T351" s="24"/>
      <c r="U351" s="38">
        <v>57334</v>
      </c>
      <c r="V351" s="38">
        <v>0</v>
      </c>
      <c r="W351" s="38">
        <v>0</v>
      </c>
      <c r="X351" s="38">
        <v>1786</v>
      </c>
      <c r="Y351" s="38">
        <v>59120</v>
      </c>
    </row>
    <row r="352" spans="1:25" x14ac:dyDescent="0.25">
      <c r="A352" s="31">
        <v>450</v>
      </c>
      <c r="B352" s="32">
        <v>450086340</v>
      </c>
      <c r="C352" s="33" t="s">
        <v>206</v>
      </c>
      <c r="D352" s="31">
        <v>86</v>
      </c>
      <c r="E352" s="33" t="s">
        <v>207</v>
      </c>
      <c r="F352" s="31">
        <v>340</v>
      </c>
      <c r="G352" s="33" t="s">
        <v>215</v>
      </c>
      <c r="H352" s="34">
        <v>11</v>
      </c>
      <c r="I352" s="35">
        <v>8714</v>
      </c>
      <c r="J352" s="35">
        <v>6990</v>
      </c>
      <c r="K352" s="35">
        <v>0</v>
      </c>
      <c r="L352" s="35">
        <v>893</v>
      </c>
      <c r="M352" s="35">
        <v>16597</v>
      </c>
      <c r="N352" s="24"/>
      <c r="O352" s="34">
        <v>0</v>
      </c>
      <c r="P352" s="34">
        <v>0</v>
      </c>
      <c r="Q352" s="36">
        <v>0.09</v>
      </c>
      <c r="R352" s="36">
        <v>8.2308319461457127E-2</v>
      </c>
      <c r="S352" s="37">
        <v>0</v>
      </c>
      <c r="T352" s="24"/>
      <c r="U352" s="38">
        <v>172744</v>
      </c>
      <c r="V352" s="38">
        <v>0</v>
      </c>
      <c r="W352" s="38">
        <v>0</v>
      </c>
      <c r="X352" s="38">
        <v>9823</v>
      </c>
      <c r="Y352" s="38">
        <v>182567</v>
      </c>
    </row>
    <row r="353" spans="1:25" x14ac:dyDescent="0.25">
      <c r="A353" s="31">
        <v>450</v>
      </c>
      <c r="B353" s="32">
        <v>450086605</v>
      </c>
      <c r="C353" s="33" t="s">
        <v>206</v>
      </c>
      <c r="D353" s="31">
        <v>86</v>
      </c>
      <c r="E353" s="33" t="s">
        <v>207</v>
      </c>
      <c r="F353" s="31">
        <v>605</v>
      </c>
      <c r="G353" s="33" t="s">
        <v>216</v>
      </c>
      <c r="H353" s="34">
        <v>3</v>
      </c>
      <c r="I353" s="35">
        <v>8410</v>
      </c>
      <c r="J353" s="35">
        <v>6274</v>
      </c>
      <c r="K353" s="35">
        <v>0</v>
      </c>
      <c r="L353" s="35">
        <v>893</v>
      </c>
      <c r="M353" s="35">
        <v>15577</v>
      </c>
      <c r="N353" s="24"/>
      <c r="O353" s="34">
        <v>0</v>
      </c>
      <c r="P353" s="34">
        <v>0</v>
      </c>
      <c r="Q353" s="36">
        <v>0.09</v>
      </c>
      <c r="R353" s="36">
        <v>5.96362242396479E-2</v>
      </c>
      <c r="S353" s="37">
        <v>0</v>
      </c>
      <c r="T353" s="24"/>
      <c r="U353" s="38">
        <v>44052</v>
      </c>
      <c r="V353" s="38">
        <v>0</v>
      </c>
      <c r="W353" s="38">
        <v>0</v>
      </c>
      <c r="X353" s="38">
        <v>2679</v>
      </c>
      <c r="Y353" s="38">
        <v>46731</v>
      </c>
    </row>
    <row r="354" spans="1:25" x14ac:dyDescent="0.25">
      <c r="A354" s="31">
        <v>450</v>
      </c>
      <c r="B354" s="32">
        <v>450086632</v>
      </c>
      <c r="C354" s="33" t="s">
        <v>206</v>
      </c>
      <c r="D354" s="31">
        <v>86</v>
      </c>
      <c r="E354" s="33" t="s">
        <v>207</v>
      </c>
      <c r="F354" s="31">
        <v>632</v>
      </c>
      <c r="G354" s="33" t="s">
        <v>217</v>
      </c>
      <c r="H354" s="34">
        <v>2</v>
      </c>
      <c r="I354" s="35">
        <v>8749</v>
      </c>
      <c r="J354" s="35">
        <v>8409</v>
      </c>
      <c r="K354" s="35">
        <v>0</v>
      </c>
      <c r="L354" s="35">
        <v>893</v>
      </c>
      <c r="M354" s="35">
        <v>18051</v>
      </c>
      <c r="N354" s="24"/>
      <c r="O354" s="34">
        <v>0</v>
      </c>
      <c r="P354" s="34">
        <v>0</v>
      </c>
      <c r="Q354" s="36">
        <v>0.09</v>
      </c>
      <c r="R354" s="36">
        <v>2.2378004572625988E-2</v>
      </c>
      <c r="S354" s="37">
        <v>0</v>
      </c>
      <c r="T354" s="24"/>
      <c r="U354" s="38">
        <v>34316</v>
      </c>
      <c r="V354" s="38">
        <v>0</v>
      </c>
      <c r="W354" s="38">
        <v>0</v>
      </c>
      <c r="X354" s="38">
        <v>1786</v>
      </c>
      <c r="Y354" s="38">
        <v>36102</v>
      </c>
    </row>
    <row r="355" spans="1:25" x14ac:dyDescent="0.25">
      <c r="A355" s="31">
        <v>450</v>
      </c>
      <c r="B355" s="32">
        <v>450086683</v>
      </c>
      <c r="C355" s="33" t="s">
        <v>206</v>
      </c>
      <c r="D355" s="31">
        <v>86</v>
      </c>
      <c r="E355" s="33" t="s">
        <v>207</v>
      </c>
      <c r="F355" s="31">
        <v>683</v>
      </c>
      <c r="G355" s="33" t="s">
        <v>58</v>
      </c>
      <c r="H355" s="34">
        <v>8</v>
      </c>
      <c r="I355" s="35">
        <v>8743</v>
      </c>
      <c r="J355" s="35">
        <v>6104</v>
      </c>
      <c r="K355" s="35">
        <v>0</v>
      </c>
      <c r="L355" s="35">
        <v>893</v>
      </c>
      <c r="M355" s="35">
        <v>15740</v>
      </c>
      <c r="N355" s="24"/>
      <c r="O355" s="34">
        <v>0</v>
      </c>
      <c r="P355" s="34">
        <v>0</v>
      </c>
      <c r="Q355" s="36">
        <v>0.09</v>
      </c>
      <c r="R355" s="36">
        <v>2.7557262961022694E-2</v>
      </c>
      <c r="S355" s="37">
        <v>0</v>
      </c>
      <c r="T355" s="24"/>
      <c r="U355" s="38">
        <v>118776</v>
      </c>
      <c r="V355" s="38">
        <v>0</v>
      </c>
      <c r="W355" s="38">
        <v>0</v>
      </c>
      <c r="X355" s="38">
        <v>7144</v>
      </c>
      <c r="Y355" s="38">
        <v>125920</v>
      </c>
    </row>
    <row r="356" spans="1:25" x14ac:dyDescent="0.25">
      <c r="A356" s="31">
        <v>453</v>
      </c>
      <c r="B356" s="32">
        <v>453137005</v>
      </c>
      <c r="C356" s="33" t="s">
        <v>218</v>
      </c>
      <c r="D356" s="31">
        <v>137</v>
      </c>
      <c r="E356" s="33" t="s">
        <v>210</v>
      </c>
      <c r="F356" s="31">
        <v>5</v>
      </c>
      <c r="G356" s="33" t="s">
        <v>219</v>
      </c>
      <c r="H356" s="34">
        <v>1</v>
      </c>
      <c r="I356" s="35">
        <v>12729</v>
      </c>
      <c r="J356" s="35">
        <v>5123</v>
      </c>
      <c r="K356" s="35">
        <v>0</v>
      </c>
      <c r="L356" s="35">
        <v>893</v>
      </c>
      <c r="M356" s="35">
        <v>18745</v>
      </c>
      <c r="N356" s="24"/>
      <c r="O356" s="34">
        <v>0</v>
      </c>
      <c r="P356" s="34">
        <v>0</v>
      </c>
      <c r="Q356" s="36">
        <v>0.09</v>
      </c>
      <c r="R356" s="36">
        <v>1.2263265454573079E-2</v>
      </c>
      <c r="S356" s="37">
        <v>0</v>
      </c>
      <c r="T356" s="24"/>
      <c r="U356" s="38">
        <v>17852</v>
      </c>
      <c r="V356" s="38">
        <v>0</v>
      </c>
      <c r="W356" s="38">
        <v>0</v>
      </c>
      <c r="X356" s="38">
        <v>893</v>
      </c>
      <c r="Y356" s="38">
        <v>18745</v>
      </c>
    </row>
    <row r="357" spans="1:25" x14ac:dyDescent="0.25">
      <c r="A357" s="31">
        <v>453</v>
      </c>
      <c r="B357" s="32">
        <v>453137061</v>
      </c>
      <c r="C357" s="33" t="s">
        <v>218</v>
      </c>
      <c r="D357" s="31">
        <v>137</v>
      </c>
      <c r="E357" s="33" t="s">
        <v>210</v>
      </c>
      <c r="F357" s="31">
        <v>61</v>
      </c>
      <c r="G357" s="33" t="s">
        <v>170</v>
      </c>
      <c r="H357" s="34">
        <v>51</v>
      </c>
      <c r="I357" s="35">
        <v>11809</v>
      </c>
      <c r="J357" s="35">
        <v>493</v>
      </c>
      <c r="K357" s="35">
        <v>0</v>
      </c>
      <c r="L357" s="35">
        <v>893</v>
      </c>
      <c r="M357" s="35">
        <v>13195</v>
      </c>
      <c r="N357" s="24"/>
      <c r="O357" s="34">
        <v>0</v>
      </c>
      <c r="P357" s="34">
        <v>0</v>
      </c>
      <c r="Q357" s="36">
        <v>0.09</v>
      </c>
      <c r="R357" s="36">
        <v>3.5497001029096295E-2</v>
      </c>
      <c r="S357" s="37">
        <v>0</v>
      </c>
      <c r="T357" s="24"/>
      <c r="U357" s="38">
        <v>627402</v>
      </c>
      <c r="V357" s="38">
        <v>0</v>
      </c>
      <c r="W357" s="38">
        <v>0</v>
      </c>
      <c r="X357" s="38">
        <v>45543</v>
      </c>
      <c r="Y357" s="38">
        <v>672945</v>
      </c>
    </row>
    <row r="358" spans="1:25" x14ac:dyDescent="0.25">
      <c r="A358" s="31">
        <v>453</v>
      </c>
      <c r="B358" s="32">
        <v>453137086</v>
      </c>
      <c r="C358" s="33" t="s">
        <v>218</v>
      </c>
      <c r="D358" s="31">
        <v>137</v>
      </c>
      <c r="E358" s="33" t="s">
        <v>210</v>
      </c>
      <c r="F358" s="31">
        <v>86</v>
      </c>
      <c r="G358" s="33" t="s">
        <v>207</v>
      </c>
      <c r="H358" s="34">
        <v>4</v>
      </c>
      <c r="I358" s="35">
        <v>11213</v>
      </c>
      <c r="J358" s="35">
        <v>1738</v>
      </c>
      <c r="K358" s="35">
        <v>0</v>
      </c>
      <c r="L358" s="35">
        <v>893</v>
      </c>
      <c r="M358" s="35">
        <v>13844</v>
      </c>
      <c r="N358" s="24"/>
      <c r="O358" s="34">
        <v>0</v>
      </c>
      <c r="P358" s="34">
        <v>0</v>
      </c>
      <c r="Q358" s="36">
        <v>0.09</v>
      </c>
      <c r="R358" s="36">
        <v>5.7493950032473637E-2</v>
      </c>
      <c r="S358" s="37">
        <v>0</v>
      </c>
      <c r="T358" s="24"/>
      <c r="U358" s="38">
        <v>51804</v>
      </c>
      <c r="V358" s="38">
        <v>0</v>
      </c>
      <c r="W358" s="38">
        <v>0</v>
      </c>
      <c r="X358" s="38">
        <v>3572</v>
      </c>
      <c r="Y358" s="38">
        <v>55376</v>
      </c>
    </row>
    <row r="359" spans="1:25" x14ac:dyDescent="0.25">
      <c r="A359" s="31">
        <v>453</v>
      </c>
      <c r="B359" s="32">
        <v>453137137</v>
      </c>
      <c r="C359" s="33" t="s">
        <v>218</v>
      </c>
      <c r="D359" s="31">
        <v>137</v>
      </c>
      <c r="E359" s="33" t="s">
        <v>210</v>
      </c>
      <c r="F359" s="31">
        <v>137</v>
      </c>
      <c r="G359" s="33" t="s">
        <v>210</v>
      </c>
      <c r="H359" s="34">
        <v>563</v>
      </c>
      <c r="I359" s="35">
        <v>12107</v>
      </c>
      <c r="J359" s="35">
        <v>20</v>
      </c>
      <c r="K359" s="35">
        <v>872.69804618117234</v>
      </c>
      <c r="L359" s="35">
        <v>893</v>
      </c>
      <c r="M359" s="35">
        <v>13892.698046181173</v>
      </c>
      <c r="N359" s="24"/>
      <c r="O359" s="34">
        <v>0</v>
      </c>
      <c r="P359" s="34">
        <v>0</v>
      </c>
      <c r="Q359" s="36">
        <v>0.18</v>
      </c>
      <c r="R359" s="36">
        <v>0.13203357633904017</v>
      </c>
      <c r="S359" s="37">
        <v>0</v>
      </c>
      <c r="T359" s="24"/>
      <c r="U359" s="38">
        <v>6827501</v>
      </c>
      <c r="V359" s="38">
        <v>491329</v>
      </c>
      <c r="W359" s="38">
        <v>0</v>
      </c>
      <c r="X359" s="38">
        <v>502759</v>
      </c>
      <c r="Y359" s="38">
        <v>7821589</v>
      </c>
    </row>
    <row r="360" spans="1:25" x14ac:dyDescent="0.25">
      <c r="A360" s="31">
        <v>453</v>
      </c>
      <c r="B360" s="32">
        <v>453137210</v>
      </c>
      <c r="C360" s="33" t="s">
        <v>218</v>
      </c>
      <c r="D360" s="31">
        <v>137</v>
      </c>
      <c r="E360" s="33" t="s">
        <v>210</v>
      </c>
      <c r="F360" s="31">
        <v>210</v>
      </c>
      <c r="G360" s="33" t="s">
        <v>54</v>
      </c>
      <c r="H360" s="34">
        <v>3</v>
      </c>
      <c r="I360" s="35">
        <v>11402</v>
      </c>
      <c r="J360" s="35">
        <v>3860</v>
      </c>
      <c r="K360" s="35">
        <v>0</v>
      </c>
      <c r="L360" s="35">
        <v>893</v>
      </c>
      <c r="M360" s="35">
        <v>16155</v>
      </c>
      <c r="N360" s="24"/>
      <c r="O360" s="34">
        <v>0</v>
      </c>
      <c r="P360" s="34">
        <v>0</v>
      </c>
      <c r="Q360" s="36">
        <v>0.09</v>
      </c>
      <c r="R360" s="36">
        <v>6.4058701199130069E-2</v>
      </c>
      <c r="S360" s="37">
        <v>0</v>
      </c>
      <c r="T360" s="24"/>
      <c r="U360" s="38">
        <v>45786</v>
      </c>
      <c r="V360" s="38">
        <v>0</v>
      </c>
      <c r="W360" s="38">
        <v>0</v>
      </c>
      <c r="X360" s="38">
        <v>2679</v>
      </c>
      <c r="Y360" s="38">
        <v>48465</v>
      </c>
    </row>
    <row r="361" spans="1:25" x14ac:dyDescent="0.25">
      <c r="A361" s="31">
        <v>453</v>
      </c>
      <c r="B361" s="32">
        <v>453137227</v>
      </c>
      <c r="C361" s="33" t="s">
        <v>218</v>
      </c>
      <c r="D361" s="31">
        <v>137</v>
      </c>
      <c r="E361" s="33" t="s">
        <v>210</v>
      </c>
      <c r="F361" s="31">
        <v>227</v>
      </c>
      <c r="G361" s="33" t="s">
        <v>255</v>
      </c>
      <c r="H361" s="34">
        <v>3</v>
      </c>
      <c r="I361" s="35">
        <v>11118.78403806934</v>
      </c>
      <c r="J361" s="35">
        <v>2488</v>
      </c>
      <c r="K361" s="35">
        <v>0</v>
      </c>
      <c r="L361" s="35">
        <v>893</v>
      </c>
      <c r="M361" s="35">
        <v>14499.78403806934</v>
      </c>
      <c r="N361" s="24"/>
      <c r="O361" s="34">
        <v>0</v>
      </c>
      <c r="P361" s="34">
        <v>0</v>
      </c>
      <c r="Q361" s="36">
        <v>0.18</v>
      </c>
      <c r="R361" s="36">
        <v>9.4366805937517138E-3</v>
      </c>
      <c r="S361" s="37">
        <v>0</v>
      </c>
      <c r="T361" s="24"/>
      <c r="U361" s="38">
        <v>40821</v>
      </c>
      <c r="V361" s="38">
        <v>0</v>
      </c>
      <c r="W361" s="38">
        <v>0</v>
      </c>
      <c r="X361" s="38">
        <v>2679</v>
      </c>
      <c r="Y361" s="38">
        <v>43500</v>
      </c>
    </row>
    <row r="362" spans="1:25" x14ac:dyDescent="0.25">
      <c r="A362" s="31">
        <v>453</v>
      </c>
      <c r="B362" s="32">
        <v>453137278</v>
      </c>
      <c r="C362" s="33" t="s">
        <v>218</v>
      </c>
      <c r="D362" s="31">
        <v>137</v>
      </c>
      <c r="E362" s="33" t="s">
        <v>210</v>
      </c>
      <c r="F362" s="31">
        <v>278</v>
      </c>
      <c r="G362" s="33" t="s">
        <v>212</v>
      </c>
      <c r="H362" s="34">
        <v>8</v>
      </c>
      <c r="I362" s="35">
        <v>12220</v>
      </c>
      <c r="J362" s="35">
        <v>3521</v>
      </c>
      <c r="K362" s="35">
        <v>0</v>
      </c>
      <c r="L362" s="35">
        <v>893</v>
      </c>
      <c r="M362" s="35">
        <v>16634</v>
      </c>
      <c r="N362" s="24"/>
      <c r="O362" s="34">
        <v>0</v>
      </c>
      <c r="P362" s="34">
        <v>0</v>
      </c>
      <c r="Q362" s="36">
        <v>0.09</v>
      </c>
      <c r="R362" s="36">
        <v>5.5149009298828926E-2</v>
      </c>
      <c r="S362" s="37">
        <v>0</v>
      </c>
      <c r="T362" s="24"/>
      <c r="U362" s="38">
        <v>125928</v>
      </c>
      <c r="V362" s="38">
        <v>0</v>
      </c>
      <c r="W362" s="38">
        <v>0</v>
      </c>
      <c r="X362" s="38">
        <v>7144</v>
      </c>
      <c r="Y362" s="38">
        <v>133072</v>
      </c>
    </row>
    <row r="363" spans="1:25" x14ac:dyDescent="0.25">
      <c r="A363" s="31">
        <v>453</v>
      </c>
      <c r="B363" s="32">
        <v>453137281</v>
      </c>
      <c r="C363" s="33" t="s">
        <v>218</v>
      </c>
      <c r="D363" s="31">
        <v>137</v>
      </c>
      <c r="E363" s="33" t="s">
        <v>210</v>
      </c>
      <c r="F363" s="31">
        <v>281</v>
      </c>
      <c r="G363" s="33" t="s">
        <v>169</v>
      </c>
      <c r="H363" s="34">
        <v>61</v>
      </c>
      <c r="I363" s="35">
        <v>12116</v>
      </c>
      <c r="J363" s="35">
        <v>19</v>
      </c>
      <c r="K363" s="35">
        <v>0</v>
      </c>
      <c r="L363" s="35">
        <v>893</v>
      </c>
      <c r="M363" s="35">
        <v>13028</v>
      </c>
      <c r="N363" s="24"/>
      <c r="O363" s="34">
        <v>0</v>
      </c>
      <c r="P363" s="34">
        <v>0</v>
      </c>
      <c r="Q363" s="36">
        <v>0.18</v>
      </c>
      <c r="R363" s="36">
        <v>0.12776918009196925</v>
      </c>
      <c r="S363" s="37">
        <v>0</v>
      </c>
      <c r="T363" s="24"/>
      <c r="U363" s="38">
        <v>740235</v>
      </c>
      <c r="V363" s="38">
        <v>0</v>
      </c>
      <c r="W363" s="38">
        <v>0</v>
      </c>
      <c r="X363" s="38">
        <v>54473</v>
      </c>
      <c r="Y363" s="38">
        <v>794708</v>
      </c>
    </row>
    <row r="364" spans="1:25" x14ac:dyDescent="0.25">
      <c r="A364" s="31">
        <v>453</v>
      </c>
      <c r="B364" s="32">
        <v>453137325</v>
      </c>
      <c r="C364" s="33" t="s">
        <v>218</v>
      </c>
      <c r="D364" s="31">
        <v>137</v>
      </c>
      <c r="E364" s="33" t="s">
        <v>210</v>
      </c>
      <c r="F364" s="31">
        <v>325</v>
      </c>
      <c r="G364" s="33" t="s">
        <v>220</v>
      </c>
      <c r="H364" s="34">
        <v>1</v>
      </c>
      <c r="I364" s="35">
        <v>8749</v>
      </c>
      <c r="J364" s="35">
        <v>1094</v>
      </c>
      <c r="K364" s="35">
        <v>0</v>
      </c>
      <c r="L364" s="35">
        <v>893</v>
      </c>
      <c r="M364" s="35">
        <v>10736</v>
      </c>
      <c r="N364" s="24"/>
      <c r="O364" s="34">
        <v>0</v>
      </c>
      <c r="P364" s="34">
        <v>0</v>
      </c>
      <c r="Q364" s="36">
        <v>0.09</v>
      </c>
      <c r="R364" s="36">
        <v>1.5562148573539049E-2</v>
      </c>
      <c r="S364" s="37">
        <v>0</v>
      </c>
      <c r="T364" s="24"/>
      <c r="U364" s="38">
        <v>9843</v>
      </c>
      <c r="V364" s="38">
        <v>0</v>
      </c>
      <c r="W364" s="38">
        <v>0</v>
      </c>
      <c r="X364" s="38">
        <v>893</v>
      </c>
      <c r="Y364" s="38">
        <v>10736</v>
      </c>
    </row>
    <row r="365" spans="1:25" x14ac:dyDescent="0.25">
      <c r="A365" s="31">
        <v>453</v>
      </c>
      <c r="B365" s="32">
        <v>453137332</v>
      </c>
      <c r="C365" s="33" t="s">
        <v>218</v>
      </c>
      <c r="D365" s="31">
        <v>137</v>
      </c>
      <c r="E365" s="33" t="s">
        <v>210</v>
      </c>
      <c r="F365" s="31">
        <v>332</v>
      </c>
      <c r="G365" s="33" t="s">
        <v>221</v>
      </c>
      <c r="H365" s="34">
        <v>7</v>
      </c>
      <c r="I365" s="35">
        <v>11510</v>
      </c>
      <c r="J365" s="35">
        <v>1052</v>
      </c>
      <c r="K365" s="35">
        <v>0</v>
      </c>
      <c r="L365" s="35">
        <v>893</v>
      </c>
      <c r="M365" s="35">
        <v>13455</v>
      </c>
      <c r="N365" s="24"/>
      <c r="O365" s="34">
        <v>0</v>
      </c>
      <c r="P365" s="34">
        <v>0</v>
      </c>
      <c r="Q365" s="36">
        <v>0.09</v>
      </c>
      <c r="R365" s="36">
        <v>2.0279271162085118E-2</v>
      </c>
      <c r="S365" s="37">
        <v>0</v>
      </c>
      <c r="T365" s="24"/>
      <c r="U365" s="38">
        <v>87934</v>
      </c>
      <c r="V365" s="38">
        <v>0</v>
      </c>
      <c r="W365" s="38">
        <v>0</v>
      </c>
      <c r="X365" s="38">
        <v>6251</v>
      </c>
      <c r="Y365" s="38">
        <v>94185</v>
      </c>
    </row>
    <row r="366" spans="1:25" x14ac:dyDescent="0.25">
      <c r="A366" s="31">
        <v>454</v>
      </c>
      <c r="B366" s="32">
        <v>454149009</v>
      </c>
      <c r="C366" s="33" t="s">
        <v>222</v>
      </c>
      <c r="D366" s="31">
        <v>149</v>
      </c>
      <c r="E366" s="33" t="s">
        <v>103</v>
      </c>
      <c r="F366" s="31">
        <v>9</v>
      </c>
      <c r="G366" s="33" t="s">
        <v>108</v>
      </c>
      <c r="H366" s="34">
        <v>2</v>
      </c>
      <c r="I366" s="35">
        <v>11395</v>
      </c>
      <c r="J366" s="35">
        <v>6455</v>
      </c>
      <c r="K366" s="35">
        <v>0</v>
      </c>
      <c r="L366" s="35">
        <v>893</v>
      </c>
      <c r="M366" s="35">
        <v>18743</v>
      </c>
      <c r="N366" s="24"/>
      <c r="O366" s="34">
        <v>0</v>
      </c>
      <c r="P366" s="34">
        <v>0</v>
      </c>
      <c r="Q366" s="36">
        <v>0.09</v>
      </c>
      <c r="R366" s="36">
        <v>2.5313445452919297E-3</v>
      </c>
      <c r="S366" s="37">
        <v>0</v>
      </c>
      <c r="T366" s="24"/>
      <c r="U366" s="38">
        <v>35700</v>
      </c>
      <c r="V366" s="38">
        <v>0</v>
      </c>
      <c r="W366" s="38">
        <v>0</v>
      </c>
      <c r="X366" s="38">
        <v>1786</v>
      </c>
      <c r="Y366" s="38">
        <v>37486</v>
      </c>
    </row>
    <row r="367" spans="1:25" x14ac:dyDescent="0.25">
      <c r="A367" s="31">
        <v>454</v>
      </c>
      <c r="B367" s="32">
        <v>454149128</v>
      </c>
      <c r="C367" s="33" t="s">
        <v>222</v>
      </c>
      <c r="D367" s="31">
        <v>149</v>
      </c>
      <c r="E367" s="33" t="s">
        <v>103</v>
      </c>
      <c r="F367" s="31">
        <v>128</v>
      </c>
      <c r="G367" s="33" t="s">
        <v>110</v>
      </c>
      <c r="H367" s="34">
        <v>16</v>
      </c>
      <c r="I367" s="35">
        <v>12260</v>
      </c>
      <c r="J367" s="35">
        <v>624</v>
      </c>
      <c r="K367" s="35">
        <v>0</v>
      </c>
      <c r="L367" s="35">
        <v>893</v>
      </c>
      <c r="M367" s="35">
        <v>13777</v>
      </c>
      <c r="N367" s="24"/>
      <c r="O367" s="34">
        <v>0</v>
      </c>
      <c r="P367" s="34">
        <v>0</v>
      </c>
      <c r="Q367" s="36">
        <v>0.18</v>
      </c>
      <c r="R367" s="36">
        <v>3.7897363457031326E-2</v>
      </c>
      <c r="S367" s="37">
        <v>0</v>
      </c>
      <c r="T367" s="24"/>
      <c r="U367" s="38">
        <v>206144</v>
      </c>
      <c r="V367" s="38">
        <v>0</v>
      </c>
      <c r="W367" s="38">
        <v>0</v>
      </c>
      <c r="X367" s="38">
        <v>14288</v>
      </c>
      <c r="Y367" s="38">
        <v>220432</v>
      </c>
    </row>
    <row r="368" spans="1:25" x14ac:dyDescent="0.25">
      <c r="A368" s="31">
        <v>454</v>
      </c>
      <c r="B368" s="32">
        <v>454149149</v>
      </c>
      <c r="C368" s="33" t="s">
        <v>222</v>
      </c>
      <c r="D368" s="31">
        <v>149</v>
      </c>
      <c r="E368" s="33" t="s">
        <v>103</v>
      </c>
      <c r="F368" s="31">
        <v>149</v>
      </c>
      <c r="G368" s="33" t="s">
        <v>103</v>
      </c>
      <c r="H368" s="34">
        <v>686</v>
      </c>
      <c r="I368" s="35">
        <v>11990</v>
      </c>
      <c r="J368" s="35">
        <v>14</v>
      </c>
      <c r="K368" s="35">
        <v>234.81195335276968</v>
      </c>
      <c r="L368" s="35">
        <v>893</v>
      </c>
      <c r="M368" s="35">
        <v>13131.81195335277</v>
      </c>
      <c r="N368" s="24"/>
      <c r="O368" s="34">
        <v>0</v>
      </c>
      <c r="P368" s="34">
        <v>0</v>
      </c>
      <c r="Q368" s="36">
        <v>0.16</v>
      </c>
      <c r="R368" s="36">
        <v>0.11585385192308002</v>
      </c>
      <c r="S368" s="37">
        <v>0</v>
      </c>
      <c r="T368" s="24"/>
      <c r="U368" s="38">
        <v>8234744</v>
      </c>
      <c r="V368" s="38">
        <v>161081</v>
      </c>
      <c r="W368" s="38">
        <v>0</v>
      </c>
      <c r="X368" s="38">
        <v>612598</v>
      </c>
      <c r="Y368" s="38">
        <v>9008423</v>
      </c>
    </row>
    <row r="369" spans="1:25" x14ac:dyDescent="0.25">
      <c r="A369" s="31">
        <v>454</v>
      </c>
      <c r="B369" s="32">
        <v>454149160</v>
      </c>
      <c r="C369" s="33" t="s">
        <v>222</v>
      </c>
      <c r="D369" s="31">
        <v>149</v>
      </c>
      <c r="E369" s="33" t="s">
        <v>103</v>
      </c>
      <c r="F369" s="31">
        <v>160</v>
      </c>
      <c r="G369" s="33" t="s">
        <v>104</v>
      </c>
      <c r="H369" s="34">
        <v>1</v>
      </c>
      <c r="I369" s="35">
        <v>12255.087011245676</v>
      </c>
      <c r="J369" s="35">
        <v>360</v>
      </c>
      <c r="K369" s="35">
        <v>0</v>
      </c>
      <c r="L369" s="35">
        <v>893</v>
      </c>
      <c r="M369" s="35">
        <v>13508.087011245676</v>
      </c>
      <c r="N369" s="24"/>
      <c r="O369" s="34">
        <v>0</v>
      </c>
      <c r="P369" s="34">
        <v>0</v>
      </c>
      <c r="Q369" s="36">
        <v>0.1273</v>
      </c>
      <c r="R369" s="36">
        <v>0.10932689985773358</v>
      </c>
      <c r="S369" s="37">
        <v>0</v>
      </c>
      <c r="T369" s="24"/>
      <c r="U369" s="38">
        <v>12615</v>
      </c>
      <c r="V369" s="38">
        <v>0</v>
      </c>
      <c r="W369" s="38">
        <v>0</v>
      </c>
      <c r="X369" s="38">
        <v>893</v>
      </c>
      <c r="Y369" s="38">
        <v>13508</v>
      </c>
    </row>
    <row r="370" spans="1:25" x14ac:dyDescent="0.25">
      <c r="A370" s="31">
        <v>454</v>
      </c>
      <c r="B370" s="32">
        <v>454149181</v>
      </c>
      <c r="C370" s="33" t="s">
        <v>222</v>
      </c>
      <c r="D370" s="31">
        <v>149</v>
      </c>
      <c r="E370" s="33" t="s">
        <v>103</v>
      </c>
      <c r="F370" s="31">
        <v>181</v>
      </c>
      <c r="G370" s="33" t="s">
        <v>105</v>
      </c>
      <c r="H370" s="34">
        <v>54</v>
      </c>
      <c r="I370" s="35">
        <v>10803</v>
      </c>
      <c r="J370" s="35">
        <v>729</v>
      </c>
      <c r="K370" s="35">
        <v>0</v>
      </c>
      <c r="L370" s="35">
        <v>893</v>
      </c>
      <c r="M370" s="35">
        <v>12425</v>
      </c>
      <c r="N370" s="24"/>
      <c r="O370" s="34">
        <v>0</v>
      </c>
      <c r="P370" s="34">
        <v>0</v>
      </c>
      <c r="Q370" s="36">
        <v>0.09</v>
      </c>
      <c r="R370" s="36">
        <v>1.7079913104106212E-2</v>
      </c>
      <c r="S370" s="37">
        <v>0</v>
      </c>
      <c r="T370" s="24"/>
      <c r="U370" s="38">
        <v>622728</v>
      </c>
      <c r="V370" s="38">
        <v>0</v>
      </c>
      <c r="W370" s="38">
        <v>0</v>
      </c>
      <c r="X370" s="38">
        <v>48222</v>
      </c>
      <c r="Y370" s="38">
        <v>670950</v>
      </c>
    </row>
    <row r="371" spans="1:25" x14ac:dyDescent="0.25">
      <c r="A371" s="31">
        <v>454</v>
      </c>
      <c r="B371" s="32">
        <v>454149211</v>
      </c>
      <c r="C371" s="33" t="s">
        <v>222</v>
      </c>
      <c r="D371" s="31">
        <v>149</v>
      </c>
      <c r="E371" s="33" t="s">
        <v>103</v>
      </c>
      <c r="F371" s="31">
        <v>211</v>
      </c>
      <c r="G371" s="33" t="s">
        <v>80</v>
      </c>
      <c r="H371" s="34">
        <v>1</v>
      </c>
      <c r="I371" s="35">
        <v>10042.307039405818</v>
      </c>
      <c r="J371" s="35">
        <v>1801</v>
      </c>
      <c r="K371" s="35">
        <v>0</v>
      </c>
      <c r="L371" s="35">
        <v>893</v>
      </c>
      <c r="M371" s="35">
        <v>12736.307039405818</v>
      </c>
      <c r="N371" s="24"/>
      <c r="O371" s="34">
        <v>0</v>
      </c>
      <c r="P371" s="34">
        <v>0</v>
      </c>
      <c r="Q371" s="36">
        <v>0.09</v>
      </c>
      <c r="R371" s="36">
        <v>1.9511007571872533E-3</v>
      </c>
      <c r="S371" s="37">
        <v>0</v>
      </c>
      <c r="T371" s="24"/>
      <c r="U371" s="38">
        <v>11843</v>
      </c>
      <c r="V371" s="38">
        <v>0</v>
      </c>
      <c r="W371" s="38">
        <v>0</v>
      </c>
      <c r="X371" s="38">
        <v>893</v>
      </c>
      <c r="Y371" s="38">
        <v>12736</v>
      </c>
    </row>
    <row r="372" spans="1:25" x14ac:dyDescent="0.25">
      <c r="A372" s="31">
        <v>455</v>
      </c>
      <c r="B372" s="32">
        <v>455128007</v>
      </c>
      <c r="C372" s="33" t="s">
        <v>223</v>
      </c>
      <c r="D372" s="31">
        <v>128</v>
      </c>
      <c r="E372" s="33" t="s">
        <v>110</v>
      </c>
      <c r="F372" s="31">
        <v>7</v>
      </c>
      <c r="G372" s="33" t="s">
        <v>224</v>
      </c>
      <c r="H372" s="34">
        <v>2</v>
      </c>
      <c r="I372" s="35">
        <v>8410</v>
      </c>
      <c r="J372" s="35">
        <v>3274</v>
      </c>
      <c r="K372" s="35">
        <v>0</v>
      </c>
      <c r="L372" s="35">
        <v>893</v>
      </c>
      <c r="M372" s="35">
        <v>12577</v>
      </c>
      <c r="N372" s="24"/>
      <c r="O372" s="34">
        <v>0</v>
      </c>
      <c r="P372" s="34">
        <v>0</v>
      </c>
      <c r="Q372" s="36">
        <v>0.09</v>
      </c>
      <c r="R372" s="36">
        <v>1.8021868319836744E-2</v>
      </c>
      <c r="S372" s="37">
        <v>0</v>
      </c>
      <c r="T372" s="24"/>
      <c r="U372" s="38">
        <v>23368</v>
      </c>
      <c r="V372" s="38">
        <v>0</v>
      </c>
      <c r="W372" s="38">
        <v>0</v>
      </c>
      <c r="X372" s="38">
        <v>1786</v>
      </c>
      <c r="Y372" s="38">
        <v>25154</v>
      </c>
    </row>
    <row r="373" spans="1:25" x14ac:dyDescent="0.25">
      <c r="A373" s="31">
        <v>455</v>
      </c>
      <c r="B373" s="32">
        <v>455128128</v>
      </c>
      <c r="C373" s="33" t="s">
        <v>223</v>
      </c>
      <c r="D373" s="31">
        <v>128</v>
      </c>
      <c r="E373" s="33" t="s">
        <v>110</v>
      </c>
      <c r="F373" s="31">
        <v>128</v>
      </c>
      <c r="G373" s="33" t="s">
        <v>110</v>
      </c>
      <c r="H373" s="34">
        <v>301</v>
      </c>
      <c r="I373" s="35">
        <v>9523</v>
      </c>
      <c r="J373" s="35">
        <v>484</v>
      </c>
      <c r="K373" s="35">
        <v>0</v>
      </c>
      <c r="L373" s="35">
        <v>893</v>
      </c>
      <c r="M373" s="35">
        <v>10900</v>
      </c>
      <c r="N373" s="24"/>
      <c r="O373" s="34">
        <v>0</v>
      </c>
      <c r="P373" s="34">
        <v>0</v>
      </c>
      <c r="Q373" s="36">
        <v>0.18</v>
      </c>
      <c r="R373" s="36">
        <v>3.7897363457031326E-2</v>
      </c>
      <c r="S373" s="37">
        <v>0</v>
      </c>
      <c r="T373" s="24"/>
      <c r="U373" s="38">
        <v>3012107</v>
      </c>
      <c r="V373" s="38">
        <v>0</v>
      </c>
      <c r="W373" s="38">
        <v>0</v>
      </c>
      <c r="X373" s="38">
        <v>268793</v>
      </c>
      <c r="Y373" s="38">
        <v>3280900</v>
      </c>
    </row>
    <row r="374" spans="1:25" x14ac:dyDescent="0.25">
      <c r="A374" s="31">
        <v>455</v>
      </c>
      <c r="B374" s="32">
        <v>455128149</v>
      </c>
      <c r="C374" s="33" t="s">
        <v>223</v>
      </c>
      <c r="D374" s="31">
        <v>128</v>
      </c>
      <c r="E374" s="33" t="s">
        <v>110</v>
      </c>
      <c r="F374" s="31">
        <v>149</v>
      </c>
      <c r="G374" s="33" t="s">
        <v>103</v>
      </c>
      <c r="H374" s="34">
        <v>2</v>
      </c>
      <c r="I374" s="35">
        <v>12808.462003253087</v>
      </c>
      <c r="J374" s="35">
        <v>15</v>
      </c>
      <c r="K374" s="35">
        <v>0</v>
      </c>
      <c r="L374" s="35">
        <v>893</v>
      </c>
      <c r="M374" s="35">
        <v>13716.462003253087</v>
      </c>
      <c r="N374" s="24"/>
      <c r="O374" s="34">
        <v>0</v>
      </c>
      <c r="P374" s="34">
        <v>0</v>
      </c>
      <c r="Q374" s="36">
        <v>0.16</v>
      </c>
      <c r="R374" s="36">
        <v>0.11585385192308002</v>
      </c>
      <c r="S374" s="37">
        <v>0</v>
      </c>
      <c r="T374" s="24"/>
      <c r="U374" s="38">
        <v>25646</v>
      </c>
      <c r="V374" s="38">
        <v>0</v>
      </c>
      <c r="W374" s="38">
        <v>0</v>
      </c>
      <c r="X374" s="38">
        <v>1786</v>
      </c>
      <c r="Y374" s="38">
        <v>27432</v>
      </c>
    </row>
    <row r="375" spans="1:25" x14ac:dyDescent="0.25">
      <c r="A375" s="31">
        <v>455</v>
      </c>
      <c r="B375" s="32">
        <v>455128181</v>
      </c>
      <c r="C375" s="33" t="s">
        <v>223</v>
      </c>
      <c r="D375" s="31">
        <v>128</v>
      </c>
      <c r="E375" s="33" t="s">
        <v>110</v>
      </c>
      <c r="F375" s="31">
        <v>181</v>
      </c>
      <c r="G375" s="33" t="s">
        <v>105</v>
      </c>
      <c r="H375" s="34">
        <v>1</v>
      </c>
      <c r="I375" s="35">
        <v>11377.02377179523</v>
      </c>
      <c r="J375" s="35">
        <v>767</v>
      </c>
      <c r="K375" s="35">
        <v>0</v>
      </c>
      <c r="L375" s="35">
        <v>893</v>
      </c>
      <c r="M375" s="35">
        <v>13037.02377179523</v>
      </c>
      <c r="N375" s="24"/>
      <c r="O375" s="34">
        <v>0</v>
      </c>
      <c r="P375" s="34">
        <v>0</v>
      </c>
      <c r="Q375" s="36">
        <v>0.09</v>
      </c>
      <c r="R375" s="36">
        <v>1.7079913104106212E-2</v>
      </c>
      <c r="S375" s="37">
        <v>0</v>
      </c>
      <c r="T375" s="24"/>
      <c r="U375" s="38">
        <v>12144</v>
      </c>
      <c r="V375" s="38">
        <v>0</v>
      </c>
      <c r="W375" s="38">
        <v>0</v>
      </c>
      <c r="X375" s="38">
        <v>893</v>
      </c>
      <c r="Y375" s="38">
        <v>13037</v>
      </c>
    </row>
    <row r="376" spans="1:25" x14ac:dyDescent="0.25">
      <c r="A376" s="31">
        <v>456</v>
      </c>
      <c r="B376" s="32">
        <v>456160009</v>
      </c>
      <c r="C376" s="33" t="s">
        <v>226</v>
      </c>
      <c r="D376" s="31">
        <v>160</v>
      </c>
      <c r="E376" s="33" t="s">
        <v>104</v>
      </c>
      <c r="F376" s="31">
        <v>9</v>
      </c>
      <c r="G376" s="33" t="s">
        <v>108</v>
      </c>
      <c r="H376" s="34">
        <v>1</v>
      </c>
      <c r="I376" s="35">
        <v>8749</v>
      </c>
      <c r="J376" s="35">
        <v>4956</v>
      </c>
      <c r="K376" s="35">
        <v>0</v>
      </c>
      <c r="L376" s="35">
        <v>893</v>
      </c>
      <c r="M376" s="35">
        <v>14598</v>
      </c>
      <c r="N376" s="24"/>
      <c r="O376" s="34">
        <v>0</v>
      </c>
      <c r="P376" s="34">
        <v>0</v>
      </c>
      <c r="Q376" s="36">
        <v>0.09</v>
      </c>
      <c r="R376" s="36">
        <v>2.5313445452919297E-3</v>
      </c>
      <c r="S376" s="37">
        <v>0</v>
      </c>
      <c r="T376" s="24"/>
      <c r="U376" s="38">
        <v>13705</v>
      </c>
      <c r="V376" s="38">
        <v>0</v>
      </c>
      <c r="W376" s="38">
        <v>0</v>
      </c>
      <c r="X376" s="38">
        <v>893</v>
      </c>
      <c r="Y376" s="38">
        <v>14598</v>
      </c>
    </row>
    <row r="377" spans="1:25" x14ac:dyDescent="0.25">
      <c r="A377" s="31">
        <v>456</v>
      </c>
      <c r="B377" s="32">
        <v>456160031</v>
      </c>
      <c r="C377" s="33" t="s">
        <v>226</v>
      </c>
      <c r="D377" s="31">
        <v>160</v>
      </c>
      <c r="E377" s="33" t="s">
        <v>104</v>
      </c>
      <c r="F377" s="31">
        <v>31</v>
      </c>
      <c r="G377" s="33" t="s">
        <v>101</v>
      </c>
      <c r="H377" s="34">
        <v>3</v>
      </c>
      <c r="I377" s="35">
        <v>11069</v>
      </c>
      <c r="J377" s="35">
        <v>5135</v>
      </c>
      <c r="K377" s="35">
        <v>0</v>
      </c>
      <c r="L377" s="35">
        <v>893</v>
      </c>
      <c r="M377" s="35">
        <v>17097</v>
      </c>
      <c r="N377" s="24"/>
      <c r="O377" s="34">
        <v>0</v>
      </c>
      <c r="P377" s="34">
        <v>0</v>
      </c>
      <c r="Q377" s="36">
        <v>0.09</v>
      </c>
      <c r="R377" s="36">
        <v>2.7986524078624942E-2</v>
      </c>
      <c r="S377" s="37">
        <v>0</v>
      </c>
      <c r="T377" s="24"/>
      <c r="U377" s="38">
        <v>48612</v>
      </c>
      <c r="V377" s="38">
        <v>0</v>
      </c>
      <c r="W377" s="38">
        <v>0</v>
      </c>
      <c r="X377" s="38">
        <v>2679</v>
      </c>
      <c r="Y377" s="38">
        <v>51291</v>
      </c>
    </row>
    <row r="378" spans="1:25" x14ac:dyDescent="0.25">
      <c r="A378" s="31">
        <v>456</v>
      </c>
      <c r="B378" s="32">
        <v>456160056</v>
      </c>
      <c r="C378" s="33" t="s">
        <v>226</v>
      </c>
      <c r="D378" s="31">
        <v>160</v>
      </c>
      <c r="E378" s="33" t="s">
        <v>104</v>
      </c>
      <c r="F378" s="31">
        <v>56</v>
      </c>
      <c r="G378" s="33" t="s">
        <v>153</v>
      </c>
      <c r="H378" s="34">
        <v>1</v>
      </c>
      <c r="I378" s="35">
        <v>10982</v>
      </c>
      <c r="J378" s="35">
        <v>4266</v>
      </c>
      <c r="K378" s="35">
        <v>0</v>
      </c>
      <c r="L378" s="35">
        <v>893</v>
      </c>
      <c r="M378" s="35">
        <v>16141</v>
      </c>
      <c r="N378" s="24"/>
      <c r="O378" s="34">
        <v>0</v>
      </c>
      <c r="P378" s="34">
        <v>0</v>
      </c>
      <c r="Q378" s="36">
        <v>0.09</v>
      </c>
      <c r="R378" s="36">
        <v>2.367741542734313E-2</v>
      </c>
      <c r="S378" s="37">
        <v>0</v>
      </c>
      <c r="T378" s="24"/>
      <c r="U378" s="38">
        <v>15248</v>
      </c>
      <c r="V378" s="38">
        <v>0</v>
      </c>
      <c r="W378" s="38">
        <v>0</v>
      </c>
      <c r="X378" s="38">
        <v>893</v>
      </c>
      <c r="Y378" s="38">
        <v>16141</v>
      </c>
    </row>
    <row r="379" spans="1:25" x14ac:dyDescent="0.25">
      <c r="A379" s="31">
        <v>456</v>
      </c>
      <c r="B379" s="32">
        <v>456160079</v>
      </c>
      <c r="C379" s="33" t="s">
        <v>226</v>
      </c>
      <c r="D379" s="31">
        <v>160</v>
      </c>
      <c r="E379" s="33" t="s">
        <v>104</v>
      </c>
      <c r="F379" s="31">
        <v>79</v>
      </c>
      <c r="G379" s="33" t="s">
        <v>109</v>
      </c>
      <c r="H379" s="34">
        <v>29</v>
      </c>
      <c r="I379" s="35">
        <v>9788</v>
      </c>
      <c r="J379" s="35">
        <v>992</v>
      </c>
      <c r="K379" s="35">
        <v>0</v>
      </c>
      <c r="L379" s="35">
        <v>893</v>
      </c>
      <c r="M379" s="35">
        <v>11673</v>
      </c>
      <c r="N379" s="24"/>
      <c r="O379" s="34">
        <v>0</v>
      </c>
      <c r="P379" s="34">
        <v>0</v>
      </c>
      <c r="Q379" s="36">
        <v>0.09</v>
      </c>
      <c r="R379" s="36">
        <v>6.7402102928541777E-2</v>
      </c>
      <c r="S379" s="37">
        <v>0</v>
      </c>
      <c r="T379" s="24"/>
      <c r="U379" s="38">
        <v>312620</v>
      </c>
      <c r="V379" s="38">
        <v>0</v>
      </c>
      <c r="W379" s="38">
        <v>0</v>
      </c>
      <c r="X379" s="38">
        <v>25897</v>
      </c>
      <c r="Y379" s="38">
        <v>338517</v>
      </c>
    </row>
    <row r="380" spans="1:25" x14ac:dyDescent="0.25">
      <c r="A380" s="31">
        <v>456</v>
      </c>
      <c r="B380" s="32">
        <v>456160128</v>
      </c>
      <c r="C380" s="33" t="s">
        <v>226</v>
      </c>
      <c r="D380" s="31">
        <v>160</v>
      </c>
      <c r="E380" s="33" t="s">
        <v>104</v>
      </c>
      <c r="F380" s="31">
        <v>128</v>
      </c>
      <c r="G380" s="33" t="s">
        <v>110</v>
      </c>
      <c r="H380" s="34">
        <v>1</v>
      </c>
      <c r="I380" s="35">
        <v>8749</v>
      </c>
      <c r="J380" s="35">
        <v>445</v>
      </c>
      <c r="K380" s="35">
        <v>0</v>
      </c>
      <c r="L380" s="35">
        <v>893</v>
      </c>
      <c r="M380" s="35">
        <v>10087</v>
      </c>
      <c r="N380" s="24"/>
      <c r="O380" s="34">
        <v>0</v>
      </c>
      <c r="P380" s="34">
        <v>0</v>
      </c>
      <c r="Q380" s="36">
        <v>0.18</v>
      </c>
      <c r="R380" s="36">
        <v>3.7897363457031326E-2</v>
      </c>
      <c r="S380" s="37">
        <v>0</v>
      </c>
      <c r="T380" s="24"/>
      <c r="U380" s="38">
        <v>9194</v>
      </c>
      <c r="V380" s="38">
        <v>0</v>
      </c>
      <c r="W380" s="38">
        <v>0</v>
      </c>
      <c r="X380" s="38">
        <v>893</v>
      </c>
      <c r="Y380" s="38">
        <v>10087</v>
      </c>
    </row>
    <row r="381" spans="1:25" x14ac:dyDescent="0.25">
      <c r="A381" s="31">
        <v>456</v>
      </c>
      <c r="B381" s="32">
        <v>456160149</v>
      </c>
      <c r="C381" s="33" t="s">
        <v>226</v>
      </c>
      <c r="D381" s="31">
        <v>160</v>
      </c>
      <c r="E381" s="33" t="s">
        <v>104</v>
      </c>
      <c r="F381" s="31">
        <v>149</v>
      </c>
      <c r="G381" s="33" t="s">
        <v>103</v>
      </c>
      <c r="H381" s="34">
        <v>1</v>
      </c>
      <c r="I381" s="35">
        <v>10873</v>
      </c>
      <c r="J381" s="35">
        <v>13</v>
      </c>
      <c r="K381" s="35">
        <v>0</v>
      </c>
      <c r="L381" s="35">
        <v>893</v>
      </c>
      <c r="M381" s="35">
        <v>11779</v>
      </c>
      <c r="N381" s="24"/>
      <c r="O381" s="34">
        <v>0</v>
      </c>
      <c r="P381" s="34">
        <v>0</v>
      </c>
      <c r="Q381" s="36">
        <v>0.16</v>
      </c>
      <c r="R381" s="36">
        <v>0.11585385192308002</v>
      </c>
      <c r="S381" s="37">
        <v>0</v>
      </c>
      <c r="T381" s="24"/>
      <c r="U381" s="38">
        <v>10886</v>
      </c>
      <c r="V381" s="38">
        <v>0</v>
      </c>
      <c r="W381" s="38">
        <v>0</v>
      </c>
      <c r="X381" s="38">
        <v>893</v>
      </c>
      <c r="Y381" s="38">
        <v>11779</v>
      </c>
    </row>
    <row r="382" spans="1:25" x14ac:dyDescent="0.25">
      <c r="A382" s="31">
        <v>456</v>
      </c>
      <c r="B382" s="32">
        <v>456160160</v>
      </c>
      <c r="C382" s="33" t="s">
        <v>226</v>
      </c>
      <c r="D382" s="31">
        <v>160</v>
      </c>
      <c r="E382" s="33" t="s">
        <v>104</v>
      </c>
      <c r="F382" s="31">
        <v>160</v>
      </c>
      <c r="G382" s="33" t="s">
        <v>104</v>
      </c>
      <c r="H382" s="34">
        <v>744</v>
      </c>
      <c r="I382" s="35">
        <v>12183</v>
      </c>
      <c r="J382" s="35">
        <v>358</v>
      </c>
      <c r="K382" s="35">
        <v>0</v>
      </c>
      <c r="L382" s="35">
        <v>893</v>
      </c>
      <c r="M382" s="35">
        <v>13434</v>
      </c>
      <c r="N382" s="24"/>
      <c r="O382" s="34">
        <v>0</v>
      </c>
      <c r="P382" s="34">
        <v>0</v>
      </c>
      <c r="Q382" s="36">
        <v>0.1273</v>
      </c>
      <c r="R382" s="36">
        <v>0.10932689985773358</v>
      </c>
      <c r="S382" s="37">
        <v>0</v>
      </c>
      <c r="T382" s="24"/>
      <c r="U382" s="38">
        <v>9330504</v>
      </c>
      <c r="V382" s="38">
        <v>0</v>
      </c>
      <c r="W382" s="38">
        <v>0</v>
      </c>
      <c r="X382" s="38">
        <v>664392</v>
      </c>
      <c r="Y382" s="38">
        <v>9994896</v>
      </c>
    </row>
    <row r="383" spans="1:25" x14ac:dyDescent="0.25">
      <c r="A383" s="31">
        <v>456</v>
      </c>
      <c r="B383" s="32">
        <v>456160170</v>
      </c>
      <c r="C383" s="33" t="s">
        <v>226</v>
      </c>
      <c r="D383" s="31">
        <v>160</v>
      </c>
      <c r="E383" s="33" t="s">
        <v>104</v>
      </c>
      <c r="F383" s="31">
        <v>170</v>
      </c>
      <c r="G383" s="33" t="s">
        <v>87</v>
      </c>
      <c r="H383" s="34">
        <v>3</v>
      </c>
      <c r="I383" s="35">
        <v>10873</v>
      </c>
      <c r="J383" s="35">
        <v>4247</v>
      </c>
      <c r="K383" s="35">
        <v>0</v>
      </c>
      <c r="L383" s="35">
        <v>893</v>
      </c>
      <c r="M383" s="35">
        <v>16013</v>
      </c>
      <c r="N383" s="24"/>
      <c r="O383" s="34">
        <v>0.28472373579565385</v>
      </c>
      <c r="P383" s="34">
        <v>0</v>
      </c>
      <c r="Q383" s="36">
        <v>0.09</v>
      </c>
      <c r="R383" s="36">
        <v>9.0518479754969475E-2</v>
      </c>
      <c r="S383" s="37">
        <v>0</v>
      </c>
      <c r="T383" s="24"/>
      <c r="U383" s="38">
        <v>45359.97711476971</v>
      </c>
      <c r="V383" s="38">
        <v>0</v>
      </c>
      <c r="W383" s="38">
        <v>0</v>
      </c>
      <c r="X383" s="38">
        <v>2679</v>
      </c>
      <c r="Y383" s="38">
        <v>48038.97711476971</v>
      </c>
    </row>
    <row r="384" spans="1:25" x14ac:dyDescent="0.25">
      <c r="A384" s="31">
        <v>456</v>
      </c>
      <c r="B384" s="32">
        <v>456160181</v>
      </c>
      <c r="C384" s="33" t="s">
        <v>226</v>
      </c>
      <c r="D384" s="31">
        <v>160</v>
      </c>
      <c r="E384" s="33" t="s">
        <v>104</v>
      </c>
      <c r="F384" s="31">
        <v>181</v>
      </c>
      <c r="G384" s="33" t="s">
        <v>105</v>
      </c>
      <c r="H384" s="34">
        <v>1</v>
      </c>
      <c r="I384" s="35">
        <v>11377.02377179523</v>
      </c>
      <c r="J384" s="35">
        <v>767</v>
      </c>
      <c r="K384" s="35">
        <v>0</v>
      </c>
      <c r="L384" s="35">
        <v>893</v>
      </c>
      <c r="M384" s="35">
        <v>13037.02377179523</v>
      </c>
      <c r="N384" s="24"/>
      <c r="O384" s="34">
        <v>0</v>
      </c>
      <c r="P384" s="34">
        <v>0</v>
      </c>
      <c r="Q384" s="36">
        <v>0.09</v>
      </c>
      <c r="R384" s="36">
        <v>1.7079913104106212E-2</v>
      </c>
      <c r="S384" s="37">
        <v>0</v>
      </c>
      <c r="T384" s="24"/>
      <c r="U384" s="38">
        <v>12144</v>
      </c>
      <c r="V384" s="38">
        <v>0</v>
      </c>
      <c r="W384" s="38">
        <v>0</v>
      </c>
      <c r="X384" s="38">
        <v>893</v>
      </c>
      <c r="Y384" s="38">
        <v>13037</v>
      </c>
    </row>
    <row r="385" spans="1:25" x14ac:dyDescent="0.25">
      <c r="A385" s="31">
        <v>456</v>
      </c>
      <c r="B385" s="32">
        <v>456160262</v>
      </c>
      <c r="C385" s="33" t="s">
        <v>226</v>
      </c>
      <c r="D385" s="31">
        <v>160</v>
      </c>
      <c r="E385" s="33" t="s">
        <v>104</v>
      </c>
      <c r="F385" s="31">
        <v>262</v>
      </c>
      <c r="G385" s="33" t="s">
        <v>31</v>
      </c>
      <c r="H385" s="34">
        <v>1</v>
      </c>
      <c r="I385" s="35">
        <v>10952</v>
      </c>
      <c r="J385" s="35">
        <v>5049</v>
      </c>
      <c r="K385" s="35">
        <v>0</v>
      </c>
      <c r="L385" s="35">
        <v>893</v>
      </c>
      <c r="M385" s="35">
        <v>16894</v>
      </c>
      <c r="N385" s="24"/>
      <c r="O385" s="34">
        <v>0</v>
      </c>
      <c r="P385" s="34">
        <v>0</v>
      </c>
      <c r="Q385" s="36">
        <v>0.09</v>
      </c>
      <c r="R385" s="36">
        <v>6.3546185044161485E-2</v>
      </c>
      <c r="S385" s="37">
        <v>0</v>
      </c>
      <c r="T385" s="24"/>
      <c r="U385" s="38">
        <v>16001</v>
      </c>
      <c r="V385" s="38">
        <v>0</v>
      </c>
      <c r="W385" s="38">
        <v>0</v>
      </c>
      <c r="X385" s="38">
        <v>893</v>
      </c>
      <c r="Y385" s="38">
        <v>16894</v>
      </c>
    </row>
    <row r="386" spans="1:25" x14ac:dyDescent="0.25">
      <c r="A386" s="31">
        <v>456</v>
      </c>
      <c r="B386" s="32">
        <v>456160295</v>
      </c>
      <c r="C386" s="33" t="s">
        <v>226</v>
      </c>
      <c r="D386" s="31">
        <v>160</v>
      </c>
      <c r="E386" s="33" t="s">
        <v>104</v>
      </c>
      <c r="F386" s="31">
        <v>295</v>
      </c>
      <c r="G386" s="33" t="s">
        <v>155</v>
      </c>
      <c r="H386" s="34">
        <v>7</v>
      </c>
      <c r="I386" s="35">
        <v>11346</v>
      </c>
      <c r="J386" s="35">
        <v>5426</v>
      </c>
      <c r="K386" s="35">
        <v>0</v>
      </c>
      <c r="L386" s="35">
        <v>893</v>
      </c>
      <c r="M386" s="35">
        <v>17665</v>
      </c>
      <c r="N386" s="24"/>
      <c r="O386" s="34">
        <v>0</v>
      </c>
      <c r="P386" s="34">
        <v>0</v>
      </c>
      <c r="Q386" s="36">
        <v>0.09</v>
      </c>
      <c r="R386" s="36">
        <v>2.1576596807012315E-2</v>
      </c>
      <c r="S386" s="37">
        <v>0</v>
      </c>
      <c r="T386" s="24"/>
      <c r="U386" s="38">
        <v>117404</v>
      </c>
      <c r="V386" s="38">
        <v>0</v>
      </c>
      <c r="W386" s="38">
        <v>0</v>
      </c>
      <c r="X386" s="38">
        <v>6251</v>
      </c>
      <c r="Y386" s="38">
        <v>123655</v>
      </c>
    </row>
    <row r="387" spans="1:25" x14ac:dyDescent="0.25">
      <c r="A387" s="31">
        <v>456</v>
      </c>
      <c r="B387" s="32">
        <v>456160301</v>
      </c>
      <c r="C387" s="33" t="s">
        <v>226</v>
      </c>
      <c r="D387" s="31">
        <v>160</v>
      </c>
      <c r="E387" s="33" t="s">
        <v>104</v>
      </c>
      <c r="F387" s="31">
        <v>301</v>
      </c>
      <c r="G387" s="33" t="s">
        <v>151</v>
      </c>
      <c r="H387" s="34">
        <v>4</v>
      </c>
      <c r="I387" s="35">
        <v>10547</v>
      </c>
      <c r="J387" s="35">
        <v>3805</v>
      </c>
      <c r="K387" s="35">
        <v>0</v>
      </c>
      <c r="L387" s="35">
        <v>893</v>
      </c>
      <c r="M387" s="35">
        <v>15245</v>
      </c>
      <c r="N387" s="24"/>
      <c r="O387" s="34">
        <v>0</v>
      </c>
      <c r="P387" s="34">
        <v>0</v>
      </c>
      <c r="Q387" s="36">
        <v>0.09</v>
      </c>
      <c r="R387" s="36">
        <v>4.5563263602853413E-2</v>
      </c>
      <c r="S387" s="37">
        <v>0</v>
      </c>
      <c r="T387" s="24"/>
      <c r="U387" s="38">
        <v>57408</v>
      </c>
      <c r="V387" s="38">
        <v>0</v>
      </c>
      <c r="W387" s="38">
        <v>0</v>
      </c>
      <c r="X387" s="38">
        <v>3572</v>
      </c>
      <c r="Y387" s="38">
        <v>60980</v>
      </c>
    </row>
    <row r="388" spans="1:25" x14ac:dyDescent="0.25">
      <c r="A388" s="31">
        <v>456</v>
      </c>
      <c r="B388" s="32">
        <v>456160616</v>
      </c>
      <c r="C388" s="33" t="s">
        <v>226</v>
      </c>
      <c r="D388" s="31">
        <v>160</v>
      </c>
      <c r="E388" s="33" t="s">
        <v>104</v>
      </c>
      <c r="F388" s="31">
        <v>616</v>
      </c>
      <c r="G388" s="33" t="s">
        <v>133</v>
      </c>
      <c r="H388" s="34">
        <v>1</v>
      </c>
      <c r="I388" s="35">
        <v>10765</v>
      </c>
      <c r="J388" s="35">
        <v>3631</v>
      </c>
      <c r="K388" s="35">
        <v>0</v>
      </c>
      <c r="L388" s="35">
        <v>893</v>
      </c>
      <c r="M388" s="35">
        <v>15289</v>
      </c>
      <c r="N388" s="24"/>
      <c r="O388" s="34">
        <v>0</v>
      </c>
      <c r="P388" s="34">
        <v>0</v>
      </c>
      <c r="Q388" s="36">
        <v>0.09</v>
      </c>
      <c r="R388" s="36">
        <v>3.274137152612383E-2</v>
      </c>
      <c r="S388" s="37">
        <v>0</v>
      </c>
      <c r="T388" s="24"/>
      <c r="U388" s="38">
        <v>14396</v>
      </c>
      <c r="V388" s="38">
        <v>0</v>
      </c>
      <c r="W388" s="38">
        <v>0</v>
      </c>
      <c r="X388" s="38">
        <v>893</v>
      </c>
      <c r="Y388" s="38">
        <v>15289</v>
      </c>
    </row>
    <row r="389" spans="1:25" x14ac:dyDescent="0.25">
      <c r="A389" s="31">
        <v>456</v>
      </c>
      <c r="B389" s="32">
        <v>456160673</v>
      </c>
      <c r="C389" s="33" t="s">
        <v>226</v>
      </c>
      <c r="D389" s="31">
        <v>160</v>
      </c>
      <c r="E389" s="33" t="s">
        <v>104</v>
      </c>
      <c r="F389" s="31">
        <v>673</v>
      </c>
      <c r="G389" s="33" t="s">
        <v>159</v>
      </c>
      <c r="H389" s="34">
        <v>1</v>
      </c>
      <c r="I389" s="35">
        <v>9711.8824778761082</v>
      </c>
      <c r="J389" s="35">
        <v>4610</v>
      </c>
      <c r="K389" s="35">
        <v>0</v>
      </c>
      <c r="L389" s="35">
        <v>893</v>
      </c>
      <c r="M389" s="35">
        <v>15214.882477876108</v>
      </c>
      <c r="N389" s="24"/>
      <c r="O389" s="34">
        <v>0</v>
      </c>
      <c r="P389" s="34">
        <v>0</v>
      </c>
      <c r="Q389" s="36">
        <v>0.09</v>
      </c>
      <c r="R389" s="36">
        <v>2.1571515041317223E-2</v>
      </c>
      <c r="S389" s="37">
        <v>0</v>
      </c>
      <c r="T389" s="24"/>
      <c r="U389" s="38">
        <v>14322</v>
      </c>
      <c r="V389" s="38">
        <v>0</v>
      </c>
      <c r="W389" s="38">
        <v>0</v>
      </c>
      <c r="X389" s="38">
        <v>893</v>
      </c>
      <c r="Y389" s="38">
        <v>15215</v>
      </c>
    </row>
    <row r="390" spans="1:25" x14ac:dyDescent="0.25">
      <c r="A390" s="31">
        <v>456</v>
      </c>
      <c r="B390" s="32">
        <v>456160745</v>
      </c>
      <c r="C390" s="33" t="s">
        <v>226</v>
      </c>
      <c r="D390" s="31">
        <v>160</v>
      </c>
      <c r="E390" s="33" t="s">
        <v>104</v>
      </c>
      <c r="F390" s="31">
        <v>745</v>
      </c>
      <c r="G390" s="33" t="s">
        <v>225</v>
      </c>
      <c r="H390" s="34">
        <v>2</v>
      </c>
      <c r="I390" s="35">
        <v>9841.0216139907279</v>
      </c>
      <c r="J390" s="35">
        <v>4476</v>
      </c>
      <c r="K390" s="35">
        <v>0</v>
      </c>
      <c r="L390" s="35">
        <v>893</v>
      </c>
      <c r="M390" s="35">
        <v>15210.021613990728</v>
      </c>
      <c r="N390" s="24"/>
      <c r="O390" s="34">
        <v>0</v>
      </c>
      <c r="P390" s="34">
        <v>0</v>
      </c>
      <c r="Q390" s="36">
        <v>0.09</v>
      </c>
      <c r="R390" s="36">
        <v>9.0915507870403048E-3</v>
      </c>
      <c r="S390" s="37">
        <v>0</v>
      </c>
      <c r="T390" s="24"/>
      <c r="U390" s="38">
        <v>28634</v>
      </c>
      <c r="V390" s="38">
        <v>0</v>
      </c>
      <c r="W390" s="38">
        <v>0</v>
      </c>
      <c r="X390" s="38">
        <v>1786</v>
      </c>
      <c r="Y390" s="38">
        <v>30420</v>
      </c>
    </row>
    <row r="391" spans="1:25" x14ac:dyDescent="0.25">
      <c r="A391" s="31">
        <v>458</v>
      </c>
      <c r="B391" s="32">
        <v>458160031</v>
      </c>
      <c r="C391" s="33" t="s">
        <v>227</v>
      </c>
      <c r="D391" s="31">
        <v>160</v>
      </c>
      <c r="E391" s="33" t="s">
        <v>104</v>
      </c>
      <c r="F391" s="31">
        <v>31</v>
      </c>
      <c r="G391" s="33" t="s">
        <v>101</v>
      </c>
      <c r="H391" s="34">
        <v>1</v>
      </c>
      <c r="I391" s="35">
        <v>10127</v>
      </c>
      <c r="J391" s="35">
        <v>4698</v>
      </c>
      <c r="K391" s="35">
        <v>0</v>
      </c>
      <c r="L391" s="35">
        <v>893</v>
      </c>
      <c r="M391" s="35">
        <v>15718</v>
      </c>
      <c r="N391" s="24"/>
      <c r="O391" s="34">
        <v>0</v>
      </c>
      <c r="P391" s="34">
        <v>0</v>
      </c>
      <c r="Q391" s="36">
        <v>0.09</v>
      </c>
      <c r="R391" s="36">
        <v>2.7986524078624942E-2</v>
      </c>
      <c r="S391" s="37">
        <v>0</v>
      </c>
      <c r="T391" s="24"/>
      <c r="U391" s="38">
        <v>14825</v>
      </c>
      <c r="V391" s="38">
        <v>0</v>
      </c>
      <c r="W391" s="38">
        <v>0</v>
      </c>
      <c r="X391" s="38">
        <v>893</v>
      </c>
      <c r="Y391" s="38">
        <v>15718</v>
      </c>
    </row>
    <row r="392" spans="1:25" x14ac:dyDescent="0.25">
      <c r="A392" s="31">
        <v>458</v>
      </c>
      <c r="B392" s="32">
        <v>458160056</v>
      </c>
      <c r="C392" s="33" t="s">
        <v>227</v>
      </c>
      <c r="D392" s="31">
        <v>160</v>
      </c>
      <c r="E392" s="33" t="s">
        <v>104</v>
      </c>
      <c r="F392" s="31">
        <v>56</v>
      </c>
      <c r="G392" s="33" t="s">
        <v>153</v>
      </c>
      <c r="H392" s="34">
        <v>7</v>
      </c>
      <c r="I392" s="35">
        <v>14107</v>
      </c>
      <c r="J392" s="35">
        <v>5480</v>
      </c>
      <c r="K392" s="35">
        <v>0</v>
      </c>
      <c r="L392" s="35">
        <v>893</v>
      </c>
      <c r="M392" s="35">
        <v>20480</v>
      </c>
      <c r="N392" s="24"/>
      <c r="O392" s="34">
        <v>0</v>
      </c>
      <c r="P392" s="34">
        <v>0</v>
      </c>
      <c r="Q392" s="36">
        <v>0.09</v>
      </c>
      <c r="R392" s="36">
        <v>2.367741542734313E-2</v>
      </c>
      <c r="S392" s="37">
        <v>0</v>
      </c>
      <c r="T392" s="24"/>
      <c r="U392" s="38">
        <v>137109</v>
      </c>
      <c r="V392" s="38">
        <v>0</v>
      </c>
      <c r="W392" s="38">
        <v>0</v>
      </c>
      <c r="X392" s="38">
        <v>6251</v>
      </c>
      <c r="Y392" s="38">
        <v>143360</v>
      </c>
    </row>
    <row r="393" spans="1:25" x14ac:dyDescent="0.25">
      <c r="A393" s="31">
        <v>458</v>
      </c>
      <c r="B393" s="32">
        <v>458160079</v>
      </c>
      <c r="C393" s="33" t="s">
        <v>227</v>
      </c>
      <c r="D393" s="31">
        <v>160</v>
      </c>
      <c r="E393" s="33" t="s">
        <v>104</v>
      </c>
      <c r="F393" s="31">
        <v>79</v>
      </c>
      <c r="G393" s="33" t="s">
        <v>109</v>
      </c>
      <c r="H393" s="34">
        <v>10</v>
      </c>
      <c r="I393" s="35">
        <v>12970</v>
      </c>
      <c r="J393" s="35">
        <v>1314</v>
      </c>
      <c r="K393" s="35">
        <v>0</v>
      </c>
      <c r="L393" s="35">
        <v>893</v>
      </c>
      <c r="M393" s="35">
        <v>15177</v>
      </c>
      <c r="N393" s="24"/>
      <c r="O393" s="34">
        <v>0</v>
      </c>
      <c r="P393" s="34">
        <v>0</v>
      </c>
      <c r="Q393" s="36">
        <v>0.09</v>
      </c>
      <c r="R393" s="36">
        <v>6.7402102928541777E-2</v>
      </c>
      <c r="S393" s="37">
        <v>0</v>
      </c>
      <c r="T393" s="24"/>
      <c r="U393" s="38">
        <v>142840</v>
      </c>
      <c r="V393" s="38">
        <v>0</v>
      </c>
      <c r="W393" s="38">
        <v>0</v>
      </c>
      <c r="X393" s="38">
        <v>8930</v>
      </c>
      <c r="Y393" s="38">
        <v>151770</v>
      </c>
    </row>
    <row r="394" spans="1:25" x14ac:dyDescent="0.25">
      <c r="A394" s="31">
        <v>458</v>
      </c>
      <c r="B394" s="32">
        <v>458160149</v>
      </c>
      <c r="C394" s="33" t="s">
        <v>227</v>
      </c>
      <c r="D394" s="31">
        <v>160</v>
      </c>
      <c r="E394" s="33" t="s">
        <v>104</v>
      </c>
      <c r="F394" s="31">
        <v>149</v>
      </c>
      <c r="G394" s="33" t="s">
        <v>103</v>
      </c>
      <c r="H394" s="34">
        <v>2</v>
      </c>
      <c r="I394" s="35">
        <v>14107</v>
      </c>
      <c r="J394" s="35">
        <v>17</v>
      </c>
      <c r="K394" s="35">
        <v>0</v>
      </c>
      <c r="L394" s="35">
        <v>893</v>
      </c>
      <c r="M394" s="35">
        <v>15017</v>
      </c>
      <c r="N394" s="24"/>
      <c r="O394" s="34">
        <v>0</v>
      </c>
      <c r="P394" s="34">
        <v>0</v>
      </c>
      <c r="Q394" s="36">
        <v>0.16</v>
      </c>
      <c r="R394" s="36">
        <v>0.11585385192308002</v>
      </c>
      <c r="S394" s="37">
        <v>0</v>
      </c>
      <c r="T394" s="24"/>
      <c r="U394" s="38">
        <v>28248</v>
      </c>
      <c r="V394" s="38">
        <v>0</v>
      </c>
      <c r="W394" s="38">
        <v>0</v>
      </c>
      <c r="X394" s="38">
        <v>1786</v>
      </c>
      <c r="Y394" s="38">
        <v>30034</v>
      </c>
    </row>
    <row r="395" spans="1:25" x14ac:dyDescent="0.25">
      <c r="A395" s="31">
        <v>458</v>
      </c>
      <c r="B395" s="32">
        <v>458160160</v>
      </c>
      <c r="C395" s="33" t="s">
        <v>227</v>
      </c>
      <c r="D395" s="31">
        <v>160</v>
      </c>
      <c r="E395" s="33" t="s">
        <v>104</v>
      </c>
      <c r="F395" s="31">
        <v>160</v>
      </c>
      <c r="G395" s="33" t="s">
        <v>104</v>
      </c>
      <c r="H395" s="34">
        <v>117</v>
      </c>
      <c r="I395" s="35">
        <v>13395</v>
      </c>
      <c r="J395" s="35">
        <v>394</v>
      </c>
      <c r="K395" s="35">
        <v>0</v>
      </c>
      <c r="L395" s="35">
        <v>893</v>
      </c>
      <c r="M395" s="35">
        <v>14682</v>
      </c>
      <c r="N395" s="24"/>
      <c r="O395" s="34">
        <v>0</v>
      </c>
      <c r="P395" s="34">
        <v>0</v>
      </c>
      <c r="Q395" s="36">
        <v>0.1273</v>
      </c>
      <c r="R395" s="36">
        <v>0.10932689985773358</v>
      </c>
      <c r="S395" s="37">
        <v>0</v>
      </c>
      <c r="T395" s="24"/>
      <c r="U395" s="38">
        <v>1613313</v>
      </c>
      <c r="V395" s="38">
        <v>0</v>
      </c>
      <c r="W395" s="38">
        <v>0</v>
      </c>
      <c r="X395" s="38">
        <v>104481</v>
      </c>
      <c r="Y395" s="38">
        <v>1717794</v>
      </c>
    </row>
    <row r="396" spans="1:25" x14ac:dyDescent="0.25">
      <c r="A396" s="31">
        <v>458</v>
      </c>
      <c r="B396" s="32">
        <v>458160181</v>
      </c>
      <c r="C396" s="33" t="s">
        <v>227</v>
      </c>
      <c r="D396" s="31">
        <v>160</v>
      </c>
      <c r="E396" s="33" t="s">
        <v>104</v>
      </c>
      <c r="F396" s="31">
        <v>181</v>
      </c>
      <c r="G396" s="33" t="s">
        <v>105</v>
      </c>
      <c r="H396" s="34">
        <v>6</v>
      </c>
      <c r="I396" s="35">
        <v>11414</v>
      </c>
      <c r="J396" s="35">
        <v>770</v>
      </c>
      <c r="K396" s="35">
        <v>0</v>
      </c>
      <c r="L396" s="35">
        <v>893</v>
      </c>
      <c r="M396" s="35">
        <v>13077</v>
      </c>
      <c r="N396" s="24"/>
      <c r="O396" s="34">
        <v>0</v>
      </c>
      <c r="P396" s="34">
        <v>0</v>
      </c>
      <c r="Q396" s="36">
        <v>0.09</v>
      </c>
      <c r="R396" s="36">
        <v>1.7079913104106212E-2</v>
      </c>
      <c r="S396" s="37">
        <v>0</v>
      </c>
      <c r="T396" s="24"/>
      <c r="U396" s="38">
        <v>73104</v>
      </c>
      <c r="V396" s="38">
        <v>0</v>
      </c>
      <c r="W396" s="38">
        <v>0</v>
      </c>
      <c r="X396" s="38">
        <v>5358</v>
      </c>
      <c r="Y396" s="38">
        <v>78462</v>
      </c>
    </row>
    <row r="397" spans="1:25" x14ac:dyDescent="0.25">
      <c r="A397" s="31">
        <v>458</v>
      </c>
      <c r="B397" s="32">
        <v>458160301</v>
      </c>
      <c r="C397" s="33" t="s">
        <v>227</v>
      </c>
      <c r="D397" s="31">
        <v>160</v>
      </c>
      <c r="E397" s="33" t="s">
        <v>104</v>
      </c>
      <c r="F397" s="31">
        <v>301</v>
      </c>
      <c r="G397" s="33" t="s">
        <v>151</v>
      </c>
      <c r="H397" s="34">
        <v>6</v>
      </c>
      <c r="I397" s="35">
        <v>11414</v>
      </c>
      <c r="J397" s="35">
        <v>4118</v>
      </c>
      <c r="K397" s="35">
        <v>0</v>
      </c>
      <c r="L397" s="35">
        <v>893</v>
      </c>
      <c r="M397" s="35">
        <v>16425</v>
      </c>
      <c r="N397" s="24"/>
      <c r="O397" s="34">
        <v>0</v>
      </c>
      <c r="P397" s="34">
        <v>0</v>
      </c>
      <c r="Q397" s="36">
        <v>0.09</v>
      </c>
      <c r="R397" s="36">
        <v>4.5563263602853413E-2</v>
      </c>
      <c r="S397" s="37">
        <v>0</v>
      </c>
      <c r="T397" s="24"/>
      <c r="U397" s="38">
        <v>93192</v>
      </c>
      <c r="V397" s="38">
        <v>0</v>
      </c>
      <c r="W397" s="38">
        <v>0</v>
      </c>
      <c r="X397" s="38">
        <v>5358</v>
      </c>
      <c r="Y397" s="38">
        <v>98550</v>
      </c>
    </row>
    <row r="398" spans="1:25" x14ac:dyDescent="0.25">
      <c r="A398" s="31">
        <v>458</v>
      </c>
      <c r="B398" s="32">
        <v>458160342</v>
      </c>
      <c r="C398" s="33" t="s">
        <v>227</v>
      </c>
      <c r="D398" s="31">
        <v>160</v>
      </c>
      <c r="E398" s="33" t="s">
        <v>104</v>
      </c>
      <c r="F398" s="31">
        <v>342</v>
      </c>
      <c r="G398" s="33" t="s">
        <v>228</v>
      </c>
      <c r="H398" s="34">
        <v>1</v>
      </c>
      <c r="I398" s="35">
        <v>10127</v>
      </c>
      <c r="J398" s="35">
        <v>5619</v>
      </c>
      <c r="K398" s="35">
        <v>0</v>
      </c>
      <c r="L398" s="35">
        <v>893</v>
      </c>
      <c r="M398" s="35">
        <v>16639</v>
      </c>
      <c r="N398" s="24"/>
      <c r="O398" s="34">
        <v>0</v>
      </c>
      <c r="P398" s="34">
        <v>0</v>
      </c>
      <c r="Q398" s="36">
        <v>0.09</v>
      </c>
      <c r="R398" s="36">
        <v>1.5599602012041768E-3</v>
      </c>
      <c r="S398" s="37">
        <v>0</v>
      </c>
      <c r="T398" s="24"/>
      <c r="U398" s="38">
        <v>15746</v>
      </c>
      <c r="V398" s="38">
        <v>0</v>
      </c>
      <c r="W398" s="38">
        <v>0</v>
      </c>
      <c r="X398" s="38">
        <v>893</v>
      </c>
      <c r="Y398" s="38">
        <v>16639</v>
      </c>
    </row>
    <row r="399" spans="1:25" x14ac:dyDescent="0.25">
      <c r="A399" s="31">
        <v>463</v>
      </c>
      <c r="B399" s="32">
        <v>463035035</v>
      </c>
      <c r="C399" s="33" t="s">
        <v>229</v>
      </c>
      <c r="D399" s="31">
        <v>35</v>
      </c>
      <c r="E399" s="33" t="s">
        <v>22</v>
      </c>
      <c r="F399" s="31">
        <v>35</v>
      </c>
      <c r="G399" s="33" t="s">
        <v>22</v>
      </c>
      <c r="H399" s="34">
        <v>585</v>
      </c>
      <c r="I399" s="35">
        <v>13079</v>
      </c>
      <c r="J399" s="35">
        <v>4598</v>
      </c>
      <c r="K399" s="35">
        <v>0</v>
      </c>
      <c r="L399" s="35">
        <v>893</v>
      </c>
      <c r="M399" s="35">
        <v>18570</v>
      </c>
      <c r="N399" s="24"/>
      <c r="O399" s="34">
        <v>0</v>
      </c>
      <c r="P399" s="34">
        <v>0</v>
      </c>
      <c r="Q399" s="36">
        <v>0.18</v>
      </c>
      <c r="R399" s="36">
        <v>0.1589661347017316</v>
      </c>
      <c r="S399" s="37">
        <v>0</v>
      </c>
      <c r="T399" s="24"/>
      <c r="U399" s="38">
        <v>10341045</v>
      </c>
      <c r="V399" s="38">
        <v>0</v>
      </c>
      <c r="W399" s="38">
        <v>0</v>
      </c>
      <c r="X399" s="38">
        <v>522405</v>
      </c>
      <c r="Y399" s="38">
        <v>10863450</v>
      </c>
    </row>
    <row r="400" spans="1:25" x14ac:dyDescent="0.25">
      <c r="A400" s="31">
        <v>463</v>
      </c>
      <c r="B400" s="32">
        <v>463035057</v>
      </c>
      <c r="C400" s="33" t="s">
        <v>229</v>
      </c>
      <c r="D400" s="31">
        <v>35</v>
      </c>
      <c r="E400" s="33" t="s">
        <v>22</v>
      </c>
      <c r="F400" s="31">
        <v>57</v>
      </c>
      <c r="G400" s="33" t="s">
        <v>23</v>
      </c>
      <c r="H400" s="34">
        <v>1</v>
      </c>
      <c r="I400" s="35">
        <v>13137.504749174874</v>
      </c>
      <c r="J400" s="35">
        <v>669</v>
      </c>
      <c r="K400" s="35">
        <v>0</v>
      </c>
      <c r="L400" s="35">
        <v>893</v>
      </c>
      <c r="M400" s="35">
        <v>14699.504749174874</v>
      </c>
      <c r="N400" s="24"/>
      <c r="O400" s="34">
        <v>0</v>
      </c>
      <c r="P400" s="34">
        <v>0</v>
      </c>
      <c r="Q400" s="36">
        <v>0.18</v>
      </c>
      <c r="R400" s="36">
        <v>0.14357074949612178</v>
      </c>
      <c r="S400" s="37">
        <v>0</v>
      </c>
      <c r="T400" s="24"/>
      <c r="U400" s="38">
        <v>13807</v>
      </c>
      <c r="V400" s="38">
        <v>0</v>
      </c>
      <c r="W400" s="38">
        <v>0</v>
      </c>
      <c r="X400" s="38">
        <v>893</v>
      </c>
      <c r="Y400" s="38">
        <v>14700</v>
      </c>
    </row>
    <row r="401" spans="1:25" x14ac:dyDescent="0.25">
      <c r="A401" s="31">
        <v>463</v>
      </c>
      <c r="B401" s="32">
        <v>463035244</v>
      </c>
      <c r="C401" s="33" t="s">
        <v>229</v>
      </c>
      <c r="D401" s="31">
        <v>35</v>
      </c>
      <c r="E401" s="33" t="s">
        <v>22</v>
      </c>
      <c r="F401" s="31">
        <v>244</v>
      </c>
      <c r="G401" s="33" t="s">
        <v>43</v>
      </c>
      <c r="H401" s="34">
        <v>2</v>
      </c>
      <c r="I401" s="35">
        <v>11844.935916589331</v>
      </c>
      <c r="J401" s="35">
        <v>4799</v>
      </c>
      <c r="K401" s="35">
        <v>0</v>
      </c>
      <c r="L401" s="35">
        <v>893</v>
      </c>
      <c r="M401" s="35">
        <v>17536.935916589333</v>
      </c>
      <c r="N401" s="24"/>
      <c r="O401" s="34">
        <v>0</v>
      </c>
      <c r="P401" s="34">
        <v>0</v>
      </c>
      <c r="Q401" s="36">
        <v>0.18</v>
      </c>
      <c r="R401" s="36">
        <v>0.10548220167912307</v>
      </c>
      <c r="S401" s="37">
        <v>0</v>
      </c>
      <c r="T401" s="24"/>
      <c r="U401" s="38">
        <v>33288</v>
      </c>
      <c r="V401" s="38">
        <v>0</v>
      </c>
      <c r="W401" s="38">
        <v>0</v>
      </c>
      <c r="X401" s="38">
        <v>1786</v>
      </c>
      <c r="Y401" s="38">
        <v>35074</v>
      </c>
    </row>
    <row r="402" spans="1:25" x14ac:dyDescent="0.25">
      <c r="A402" s="31">
        <v>464</v>
      </c>
      <c r="B402" s="32">
        <v>464168030</v>
      </c>
      <c r="C402" s="33" t="s">
        <v>230</v>
      </c>
      <c r="D402" s="31">
        <v>168</v>
      </c>
      <c r="E402" s="33" t="s">
        <v>117</v>
      </c>
      <c r="F402" s="31">
        <v>30</v>
      </c>
      <c r="G402" s="33" t="s">
        <v>115</v>
      </c>
      <c r="H402" s="34">
        <v>1</v>
      </c>
      <c r="I402" s="35">
        <v>10570.794427012277</v>
      </c>
      <c r="J402" s="35">
        <v>2588</v>
      </c>
      <c r="K402" s="35">
        <v>0</v>
      </c>
      <c r="L402" s="35">
        <v>893</v>
      </c>
      <c r="M402" s="35">
        <v>14051.794427012277</v>
      </c>
      <c r="N402" s="24"/>
      <c r="O402" s="34">
        <v>0</v>
      </c>
      <c r="P402" s="34">
        <v>0</v>
      </c>
      <c r="Q402" s="36">
        <v>0.09</v>
      </c>
      <c r="R402" s="36">
        <v>2.7353884164086051E-3</v>
      </c>
      <c r="S402" s="37">
        <v>0</v>
      </c>
      <c r="T402" s="24"/>
      <c r="U402" s="38">
        <v>13159</v>
      </c>
      <c r="V402" s="38">
        <v>0</v>
      </c>
      <c r="W402" s="38">
        <v>0</v>
      </c>
      <c r="X402" s="38">
        <v>893</v>
      </c>
      <c r="Y402" s="38">
        <v>14052</v>
      </c>
    </row>
    <row r="403" spans="1:25" x14ac:dyDescent="0.25">
      <c r="A403" s="31">
        <v>464</v>
      </c>
      <c r="B403" s="32">
        <v>464168163</v>
      </c>
      <c r="C403" s="33" t="s">
        <v>230</v>
      </c>
      <c r="D403" s="31">
        <v>168</v>
      </c>
      <c r="E403" s="33" t="s">
        <v>117</v>
      </c>
      <c r="F403" s="31">
        <v>163</v>
      </c>
      <c r="G403" s="33" t="s">
        <v>27</v>
      </c>
      <c r="H403" s="34">
        <v>14</v>
      </c>
      <c r="I403" s="35">
        <v>9249</v>
      </c>
      <c r="J403" s="35">
        <v>391</v>
      </c>
      <c r="K403" s="35">
        <v>0</v>
      </c>
      <c r="L403" s="35">
        <v>893</v>
      </c>
      <c r="M403" s="35">
        <v>10533</v>
      </c>
      <c r="N403" s="24"/>
      <c r="O403" s="34">
        <v>0</v>
      </c>
      <c r="P403" s="34">
        <v>0</v>
      </c>
      <c r="Q403" s="36">
        <v>0.18</v>
      </c>
      <c r="R403" s="36">
        <v>9.7611877434862299E-2</v>
      </c>
      <c r="S403" s="37">
        <v>0</v>
      </c>
      <c r="T403" s="24"/>
      <c r="U403" s="38">
        <v>134960</v>
      </c>
      <c r="V403" s="38">
        <v>0</v>
      </c>
      <c r="W403" s="38">
        <v>0</v>
      </c>
      <c r="X403" s="38">
        <v>12502</v>
      </c>
      <c r="Y403" s="38">
        <v>147462</v>
      </c>
    </row>
    <row r="404" spans="1:25" x14ac:dyDescent="0.25">
      <c r="A404" s="31">
        <v>464</v>
      </c>
      <c r="B404" s="32">
        <v>464168168</v>
      </c>
      <c r="C404" s="33" t="s">
        <v>230</v>
      </c>
      <c r="D404" s="31">
        <v>168</v>
      </c>
      <c r="E404" s="33" t="s">
        <v>117</v>
      </c>
      <c r="F404" s="31">
        <v>168</v>
      </c>
      <c r="G404" s="33" t="s">
        <v>117</v>
      </c>
      <c r="H404" s="34">
        <v>176</v>
      </c>
      <c r="I404" s="35">
        <v>8868</v>
      </c>
      <c r="J404" s="35">
        <v>4580</v>
      </c>
      <c r="K404" s="35">
        <v>0</v>
      </c>
      <c r="L404" s="35">
        <v>893</v>
      </c>
      <c r="M404" s="35">
        <v>14341</v>
      </c>
      <c r="N404" s="24"/>
      <c r="O404" s="34">
        <v>0</v>
      </c>
      <c r="P404" s="34">
        <v>0</v>
      </c>
      <c r="Q404" s="36">
        <v>0.09</v>
      </c>
      <c r="R404" s="36">
        <v>4.9744929740139388E-2</v>
      </c>
      <c r="S404" s="37">
        <v>0</v>
      </c>
      <c r="T404" s="24"/>
      <c r="U404" s="38">
        <v>2366848</v>
      </c>
      <c r="V404" s="38">
        <v>0</v>
      </c>
      <c r="W404" s="38">
        <v>0</v>
      </c>
      <c r="X404" s="38">
        <v>157168</v>
      </c>
      <c r="Y404" s="38">
        <v>2524016</v>
      </c>
    </row>
    <row r="405" spans="1:25" x14ac:dyDescent="0.25">
      <c r="A405" s="31">
        <v>464</v>
      </c>
      <c r="B405" s="32">
        <v>464168196</v>
      </c>
      <c r="C405" s="33" t="s">
        <v>230</v>
      </c>
      <c r="D405" s="31">
        <v>168</v>
      </c>
      <c r="E405" s="33" t="s">
        <v>117</v>
      </c>
      <c r="F405" s="31">
        <v>196</v>
      </c>
      <c r="G405" s="33" t="s">
        <v>231</v>
      </c>
      <c r="H405" s="34">
        <v>2</v>
      </c>
      <c r="I405" s="35">
        <v>8580</v>
      </c>
      <c r="J405" s="35">
        <v>4374</v>
      </c>
      <c r="K405" s="35">
        <v>0</v>
      </c>
      <c r="L405" s="35">
        <v>893</v>
      </c>
      <c r="M405" s="35">
        <v>13847</v>
      </c>
      <c r="N405" s="24"/>
      <c r="O405" s="34">
        <v>0</v>
      </c>
      <c r="P405" s="34">
        <v>0</v>
      </c>
      <c r="Q405" s="36">
        <v>0.09</v>
      </c>
      <c r="R405" s="36">
        <v>6.2655017238110351E-3</v>
      </c>
      <c r="S405" s="37">
        <v>0</v>
      </c>
      <c r="T405" s="24"/>
      <c r="U405" s="38">
        <v>25908</v>
      </c>
      <c r="V405" s="38">
        <v>0</v>
      </c>
      <c r="W405" s="38">
        <v>0</v>
      </c>
      <c r="X405" s="38">
        <v>1786</v>
      </c>
      <c r="Y405" s="38">
        <v>27694</v>
      </c>
    </row>
    <row r="406" spans="1:25" x14ac:dyDescent="0.25">
      <c r="A406" s="31">
        <v>464</v>
      </c>
      <c r="B406" s="32">
        <v>464168229</v>
      </c>
      <c r="C406" s="33" t="s">
        <v>230</v>
      </c>
      <c r="D406" s="31">
        <v>168</v>
      </c>
      <c r="E406" s="33" t="s">
        <v>117</v>
      </c>
      <c r="F406" s="31">
        <v>229</v>
      </c>
      <c r="G406" s="33" t="s">
        <v>113</v>
      </c>
      <c r="H406" s="34">
        <v>7</v>
      </c>
      <c r="I406" s="35">
        <v>9288</v>
      </c>
      <c r="J406" s="35">
        <v>1601</v>
      </c>
      <c r="K406" s="35">
        <v>0</v>
      </c>
      <c r="L406" s="35">
        <v>893</v>
      </c>
      <c r="M406" s="35">
        <v>11782</v>
      </c>
      <c r="N406" s="24"/>
      <c r="O406" s="34">
        <v>0</v>
      </c>
      <c r="P406" s="34">
        <v>0</v>
      </c>
      <c r="Q406" s="36">
        <v>0.09</v>
      </c>
      <c r="R406" s="36">
        <v>1.1817585417778463E-2</v>
      </c>
      <c r="S406" s="37">
        <v>0</v>
      </c>
      <c r="T406" s="24"/>
      <c r="U406" s="38">
        <v>76223</v>
      </c>
      <c r="V406" s="38">
        <v>0</v>
      </c>
      <c r="W406" s="38">
        <v>0</v>
      </c>
      <c r="X406" s="38">
        <v>6251</v>
      </c>
      <c r="Y406" s="38">
        <v>82474</v>
      </c>
    </row>
    <row r="407" spans="1:25" x14ac:dyDescent="0.25">
      <c r="A407" s="31">
        <v>464</v>
      </c>
      <c r="B407" s="32">
        <v>464168258</v>
      </c>
      <c r="C407" s="33" t="s">
        <v>230</v>
      </c>
      <c r="D407" s="31">
        <v>168</v>
      </c>
      <c r="E407" s="33" t="s">
        <v>117</v>
      </c>
      <c r="F407" s="31">
        <v>258</v>
      </c>
      <c r="G407" s="33" t="s">
        <v>97</v>
      </c>
      <c r="H407" s="34">
        <v>15</v>
      </c>
      <c r="I407" s="35">
        <v>10068</v>
      </c>
      <c r="J407" s="35">
        <v>3214</v>
      </c>
      <c r="K407" s="35">
        <v>0</v>
      </c>
      <c r="L407" s="35">
        <v>893</v>
      </c>
      <c r="M407" s="35">
        <v>14175</v>
      </c>
      <c r="N407" s="24"/>
      <c r="O407" s="34">
        <v>0</v>
      </c>
      <c r="P407" s="34">
        <v>0</v>
      </c>
      <c r="Q407" s="36">
        <v>0.18</v>
      </c>
      <c r="R407" s="36">
        <v>9.5315499519647115E-2</v>
      </c>
      <c r="S407" s="37">
        <v>0</v>
      </c>
      <c r="T407" s="24"/>
      <c r="U407" s="38">
        <v>199230</v>
      </c>
      <c r="V407" s="38">
        <v>0</v>
      </c>
      <c r="W407" s="38">
        <v>0</v>
      </c>
      <c r="X407" s="38">
        <v>13395</v>
      </c>
      <c r="Y407" s="38">
        <v>212625</v>
      </c>
    </row>
    <row r="408" spans="1:25" x14ac:dyDescent="0.25">
      <c r="A408" s="31">
        <v>464</v>
      </c>
      <c r="B408" s="32">
        <v>464168291</v>
      </c>
      <c r="C408" s="33" t="s">
        <v>230</v>
      </c>
      <c r="D408" s="31">
        <v>168</v>
      </c>
      <c r="E408" s="33" t="s">
        <v>117</v>
      </c>
      <c r="F408" s="31">
        <v>291</v>
      </c>
      <c r="G408" s="33" t="s">
        <v>118</v>
      </c>
      <c r="H408" s="34">
        <v>15</v>
      </c>
      <c r="I408" s="35">
        <v>8610</v>
      </c>
      <c r="J408" s="35">
        <v>5258</v>
      </c>
      <c r="K408" s="35">
        <v>0</v>
      </c>
      <c r="L408" s="35">
        <v>893</v>
      </c>
      <c r="M408" s="35">
        <v>14761</v>
      </c>
      <c r="N408" s="24"/>
      <c r="O408" s="34">
        <v>0</v>
      </c>
      <c r="P408" s="34">
        <v>0</v>
      </c>
      <c r="Q408" s="36">
        <v>0.09</v>
      </c>
      <c r="R408" s="36">
        <v>1.1011605852764511E-2</v>
      </c>
      <c r="S408" s="37">
        <v>0</v>
      </c>
      <c r="T408" s="24"/>
      <c r="U408" s="38">
        <v>208020</v>
      </c>
      <c r="V408" s="38">
        <v>0</v>
      </c>
      <c r="W408" s="38">
        <v>0</v>
      </c>
      <c r="X408" s="38">
        <v>13395</v>
      </c>
      <c r="Y408" s="38">
        <v>221415</v>
      </c>
    </row>
    <row r="409" spans="1:25" x14ac:dyDescent="0.25">
      <c r="A409" s="31">
        <v>466</v>
      </c>
      <c r="B409" s="32">
        <v>466700096</v>
      </c>
      <c r="C409" s="33" t="s">
        <v>232</v>
      </c>
      <c r="D409" s="31">
        <v>700</v>
      </c>
      <c r="E409" s="33" t="s">
        <v>233</v>
      </c>
      <c r="F409" s="31">
        <v>96</v>
      </c>
      <c r="G409" s="33" t="s">
        <v>234</v>
      </c>
      <c r="H409" s="34">
        <v>2</v>
      </c>
      <c r="I409" s="35">
        <v>10127</v>
      </c>
      <c r="J409" s="35">
        <v>5475</v>
      </c>
      <c r="K409" s="35">
        <v>0</v>
      </c>
      <c r="L409" s="35">
        <v>893</v>
      </c>
      <c r="M409" s="35">
        <v>16495</v>
      </c>
      <c r="N409" s="24"/>
      <c r="O409" s="34">
        <v>0</v>
      </c>
      <c r="P409" s="34">
        <v>0</v>
      </c>
      <c r="Q409" s="36">
        <v>0.09</v>
      </c>
      <c r="R409" s="36">
        <v>2.6090875993363863E-2</v>
      </c>
      <c r="S409" s="37">
        <v>0</v>
      </c>
      <c r="T409" s="24"/>
      <c r="U409" s="38">
        <v>31204</v>
      </c>
      <c r="V409" s="38">
        <v>0</v>
      </c>
      <c r="W409" s="38">
        <v>0</v>
      </c>
      <c r="X409" s="38">
        <v>1786</v>
      </c>
      <c r="Y409" s="38">
        <v>32990</v>
      </c>
    </row>
    <row r="410" spans="1:25" x14ac:dyDescent="0.25">
      <c r="A410" s="31">
        <v>466</v>
      </c>
      <c r="B410" s="32">
        <v>466700700</v>
      </c>
      <c r="C410" s="33" t="s">
        <v>232</v>
      </c>
      <c r="D410" s="31">
        <v>700</v>
      </c>
      <c r="E410" s="33" t="s">
        <v>233</v>
      </c>
      <c r="F410" s="31">
        <v>700</v>
      </c>
      <c r="G410" s="33" t="s">
        <v>233</v>
      </c>
      <c r="H410" s="34">
        <v>24</v>
      </c>
      <c r="I410" s="35">
        <v>11757</v>
      </c>
      <c r="J410" s="35">
        <v>13060</v>
      </c>
      <c r="K410" s="35">
        <v>0</v>
      </c>
      <c r="L410" s="35">
        <v>893</v>
      </c>
      <c r="M410" s="35">
        <v>25710</v>
      </c>
      <c r="N410" s="24"/>
      <c r="O410" s="34">
        <v>0</v>
      </c>
      <c r="P410" s="34">
        <v>0</v>
      </c>
      <c r="Q410" s="36">
        <v>0.09</v>
      </c>
      <c r="R410" s="36">
        <v>3.1170781088842817E-2</v>
      </c>
      <c r="S410" s="37">
        <v>0</v>
      </c>
      <c r="T410" s="24"/>
      <c r="U410" s="38">
        <v>595608</v>
      </c>
      <c r="V410" s="38">
        <v>0</v>
      </c>
      <c r="W410" s="38">
        <v>0</v>
      </c>
      <c r="X410" s="38">
        <v>21432</v>
      </c>
      <c r="Y410" s="38">
        <v>617040</v>
      </c>
    </row>
    <row r="411" spans="1:25" x14ac:dyDescent="0.25">
      <c r="A411" s="31">
        <v>466</v>
      </c>
      <c r="B411" s="32">
        <v>466774089</v>
      </c>
      <c r="C411" s="33" t="s">
        <v>232</v>
      </c>
      <c r="D411" s="31">
        <v>774</v>
      </c>
      <c r="E411" s="33" t="s">
        <v>235</v>
      </c>
      <c r="F411" s="31">
        <v>89</v>
      </c>
      <c r="G411" s="33" t="s">
        <v>236</v>
      </c>
      <c r="H411" s="34">
        <v>45</v>
      </c>
      <c r="I411" s="35">
        <v>10697</v>
      </c>
      <c r="J411" s="35">
        <v>17213</v>
      </c>
      <c r="K411" s="35">
        <v>0</v>
      </c>
      <c r="L411" s="35">
        <v>893</v>
      </c>
      <c r="M411" s="35">
        <v>28803</v>
      </c>
      <c r="N411" s="24"/>
      <c r="O411" s="34">
        <v>1</v>
      </c>
      <c r="P411" s="34">
        <v>0</v>
      </c>
      <c r="Q411" s="36">
        <v>0.09</v>
      </c>
      <c r="R411" s="36">
        <v>0.11171436066017777</v>
      </c>
      <c r="S411" s="37">
        <v>-4913.9534650499991</v>
      </c>
      <c r="T411" s="24"/>
      <c r="U411" s="38">
        <v>1255950</v>
      </c>
      <c r="V411" s="38">
        <v>0</v>
      </c>
      <c r="W411" s="38">
        <v>-216213.95246219996</v>
      </c>
      <c r="X411" s="38">
        <v>40185</v>
      </c>
      <c r="Y411" s="38">
        <v>1079921.0475377999</v>
      </c>
    </row>
    <row r="412" spans="1:25" x14ac:dyDescent="0.25">
      <c r="A412" s="31">
        <v>466</v>
      </c>
      <c r="B412" s="32">
        <v>466774221</v>
      </c>
      <c r="C412" s="33" t="s">
        <v>232</v>
      </c>
      <c r="D412" s="31">
        <v>774</v>
      </c>
      <c r="E412" s="33" t="s">
        <v>235</v>
      </c>
      <c r="F412" s="31">
        <v>221</v>
      </c>
      <c r="G412" s="33" t="s">
        <v>237</v>
      </c>
      <c r="H412" s="34">
        <v>32</v>
      </c>
      <c r="I412" s="35">
        <v>10882</v>
      </c>
      <c r="J412" s="35">
        <v>12035</v>
      </c>
      <c r="K412" s="35">
        <v>0</v>
      </c>
      <c r="L412" s="35">
        <v>893</v>
      </c>
      <c r="M412" s="35">
        <v>23810</v>
      </c>
      <c r="N412" s="24"/>
      <c r="O412" s="34">
        <v>0</v>
      </c>
      <c r="P412" s="34">
        <v>0</v>
      </c>
      <c r="Q412" s="36">
        <v>0.09</v>
      </c>
      <c r="R412" s="36">
        <v>7.4766983760601716E-2</v>
      </c>
      <c r="S412" s="37">
        <v>0</v>
      </c>
      <c r="T412" s="24"/>
      <c r="U412" s="38">
        <v>733344</v>
      </c>
      <c r="V412" s="38">
        <v>0</v>
      </c>
      <c r="W412" s="38">
        <v>0</v>
      </c>
      <c r="X412" s="38">
        <v>28576</v>
      </c>
      <c r="Y412" s="38">
        <v>761920</v>
      </c>
    </row>
    <row r="413" spans="1:25" x14ac:dyDescent="0.25">
      <c r="A413" s="31">
        <v>466</v>
      </c>
      <c r="B413" s="32">
        <v>466774296</v>
      </c>
      <c r="C413" s="33" t="s">
        <v>232</v>
      </c>
      <c r="D413" s="31">
        <v>774</v>
      </c>
      <c r="E413" s="33" t="s">
        <v>235</v>
      </c>
      <c r="F413" s="31">
        <v>296</v>
      </c>
      <c r="G413" s="33" t="s">
        <v>238</v>
      </c>
      <c r="H413" s="34">
        <v>29</v>
      </c>
      <c r="I413" s="35">
        <v>10264</v>
      </c>
      <c r="J413" s="35">
        <v>13166</v>
      </c>
      <c r="K413" s="35">
        <v>0</v>
      </c>
      <c r="L413" s="35">
        <v>893</v>
      </c>
      <c r="M413" s="35">
        <v>24323</v>
      </c>
      <c r="N413" s="24"/>
      <c r="O413" s="34">
        <v>0</v>
      </c>
      <c r="P413" s="34">
        <v>0</v>
      </c>
      <c r="Q413" s="36">
        <v>0.09</v>
      </c>
      <c r="R413" s="36">
        <v>7.6183713817081652E-2</v>
      </c>
      <c r="S413" s="37">
        <v>0</v>
      </c>
      <c r="T413" s="24"/>
      <c r="U413" s="38">
        <v>679470</v>
      </c>
      <c r="V413" s="38">
        <v>0</v>
      </c>
      <c r="W413" s="38">
        <v>0</v>
      </c>
      <c r="X413" s="38">
        <v>25897</v>
      </c>
      <c r="Y413" s="38">
        <v>705367</v>
      </c>
    </row>
    <row r="414" spans="1:25" x14ac:dyDescent="0.25">
      <c r="A414" s="31">
        <v>466</v>
      </c>
      <c r="B414" s="32">
        <v>466774774</v>
      </c>
      <c r="C414" s="33" t="s">
        <v>232</v>
      </c>
      <c r="D414" s="31">
        <v>774</v>
      </c>
      <c r="E414" s="33" t="s">
        <v>235</v>
      </c>
      <c r="F414" s="31">
        <v>774</v>
      </c>
      <c r="G414" s="33" t="s">
        <v>235</v>
      </c>
      <c r="H414" s="34">
        <v>48</v>
      </c>
      <c r="I414" s="35">
        <v>10012</v>
      </c>
      <c r="J414" s="35">
        <v>20891</v>
      </c>
      <c r="K414" s="35">
        <v>0</v>
      </c>
      <c r="L414" s="35">
        <v>893</v>
      </c>
      <c r="M414" s="35">
        <v>31796</v>
      </c>
      <c r="N414" s="24"/>
      <c r="O414" s="34">
        <v>0</v>
      </c>
      <c r="P414" s="34">
        <v>0</v>
      </c>
      <c r="Q414" s="36">
        <v>0.09</v>
      </c>
      <c r="R414" s="36">
        <v>0.12430322196660387</v>
      </c>
      <c r="S414" s="37">
        <v>-8528.1173863599925</v>
      </c>
      <c r="T414" s="24"/>
      <c r="U414" s="38">
        <v>1483344</v>
      </c>
      <c r="V414" s="38">
        <v>0</v>
      </c>
      <c r="W414" s="38">
        <v>-409349.63454527967</v>
      </c>
      <c r="X414" s="38">
        <v>42864</v>
      </c>
      <c r="Y414" s="38">
        <v>1116858.3654547203</v>
      </c>
    </row>
    <row r="415" spans="1:25" x14ac:dyDescent="0.25">
      <c r="A415" s="31">
        <v>469</v>
      </c>
      <c r="B415" s="32">
        <v>469035035</v>
      </c>
      <c r="C415" s="33" t="s">
        <v>239</v>
      </c>
      <c r="D415" s="31">
        <v>35</v>
      </c>
      <c r="E415" s="33" t="s">
        <v>22</v>
      </c>
      <c r="F415" s="31">
        <v>35</v>
      </c>
      <c r="G415" s="33" t="s">
        <v>22</v>
      </c>
      <c r="H415" s="34">
        <v>1231</v>
      </c>
      <c r="I415" s="35">
        <v>13186</v>
      </c>
      <c r="J415" s="35">
        <v>4636</v>
      </c>
      <c r="K415" s="35">
        <v>0</v>
      </c>
      <c r="L415" s="35">
        <v>893</v>
      </c>
      <c r="M415" s="35">
        <v>18715</v>
      </c>
      <c r="N415" s="24"/>
      <c r="O415" s="34">
        <v>0</v>
      </c>
      <c r="P415" s="34">
        <v>0</v>
      </c>
      <c r="Q415" s="36">
        <v>0.18</v>
      </c>
      <c r="R415" s="36">
        <v>0.1589661347017316</v>
      </c>
      <c r="S415" s="37">
        <v>0</v>
      </c>
      <c r="T415" s="24"/>
      <c r="U415" s="38">
        <v>21938882</v>
      </c>
      <c r="V415" s="38">
        <v>0</v>
      </c>
      <c r="W415" s="38">
        <v>0</v>
      </c>
      <c r="X415" s="38">
        <v>1099283</v>
      </c>
      <c r="Y415" s="38">
        <v>23038165</v>
      </c>
    </row>
    <row r="416" spans="1:25" x14ac:dyDescent="0.25">
      <c r="A416" s="31">
        <v>469</v>
      </c>
      <c r="B416" s="32">
        <v>469035044</v>
      </c>
      <c r="C416" s="33" t="s">
        <v>239</v>
      </c>
      <c r="D416" s="31">
        <v>35</v>
      </c>
      <c r="E416" s="33" t="s">
        <v>22</v>
      </c>
      <c r="F416" s="31">
        <v>44</v>
      </c>
      <c r="G416" s="33" t="s">
        <v>35</v>
      </c>
      <c r="H416" s="34">
        <v>3</v>
      </c>
      <c r="I416" s="35">
        <v>12284.372571797174</v>
      </c>
      <c r="J416" s="35">
        <v>281</v>
      </c>
      <c r="K416" s="35">
        <v>0</v>
      </c>
      <c r="L416" s="35">
        <v>893</v>
      </c>
      <c r="M416" s="35">
        <v>13458.372571797174</v>
      </c>
      <c r="N416" s="24"/>
      <c r="O416" s="34">
        <v>0</v>
      </c>
      <c r="P416" s="34">
        <v>0</v>
      </c>
      <c r="Q416" s="36">
        <v>0.09</v>
      </c>
      <c r="R416" s="36">
        <v>5.5847301083240118E-2</v>
      </c>
      <c r="S416" s="37">
        <v>0</v>
      </c>
      <c r="T416" s="24"/>
      <c r="U416" s="38">
        <v>37695</v>
      </c>
      <c r="V416" s="38">
        <v>0</v>
      </c>
      <c r="W416" s="38">
        <v>0</v>
      </c>
      <c r="X416" s="38">
        <v>2679</v>
      </c>
      <c r="Y416" s="38">
        <v>40374</v>
      </c>
    </row>
    <row r="417" spans="1:25" x14ac:dyDescent="0.25">
      <c r="A417" s="31">
        <v>469</v>
      </c>
      <c r="B417" s="32">
        <v>469035050</v>
      </c>
      <c r="C417" s="33" t="s">
        <v>239</v>
      </c>
      <c r="D417" s="31">
        <v>35</v>
      </c>
      <c r="E417" s="33" t="s">
        <v>22</v>
      </c>
      <c r="F417" s="31">
        <v>50</v>
      </c>
      <c r="G417" s="33" t="s">
        <v>112</v>
      </c>
      <c r="H417" s="34">
        <v>1</v>
      </c>
      <c r="I417" s="35">
        <v>10507.816296890631</v>
      </c>
      <c r="J417" s="35">
        <v>4950</v>
      </c>
      <c r="K417" s="35">
        <v>0</v>
      </c>
      <c r="L417" s="35">
        <v>893</v>
      </c>
      <c r="M417" s="35">
        <v>16350.816296890631</v>
      </c>
      <c r="N417" s="24"/>
      <c r="O417" s="34">
        <v>0</v>
      </c>
      <c r="P417" s="34">
        <v>0</v>
      </c>
      <c r="Q417" s="36">
        <v>0.09</v>
      </c>
      <c r="R417" s="36">
        <v>4.2071476538995982E-3</v>
      </c>
      <c r="S417" s="37">
        <v>0</v>
      </c>
      <c r="T417" s="24"/>
      <c r="U417" s="38">
        <v>15458</v>
      </c>
      <c r="V417" s="38">
        <v>0</v>
      </c>
      <c r="W417" s="38">
        <v>0</v>
      </c>
      <c r="X417" s="38">
        <v>893</v>
      </c>
      <c r="Y417" s="38">
        <v>16351</v>
      </c>
    </row>
    <row r="418" spans="1:25" x14ac:dyDescent="0.25">
      <c r="A418" s="31">
        <v>469</v>
      </c>
      <c r="B418" s="32">
        <v>469035073</v>
      </c>
      <c r="C418" s="33" t="s">
        <v>239</v>
      </c>
      <c r="D418" s="31">
        <v>35</v>
      </c>
      <c r="E418" s="33" t="s">
        <v>22</v>
      </c>
      <c r="F418" s="31">
        <v>73</v>
      </c>
      <c r="G418" s="33" t="s">
        <v>37</v>
      </c>
      <c r="H418" s="34">
        <v>1</v>
      </c>
      <c r="I418" s="35">
        <v>10755.2580295355</v>
      </c>
      <c r="J418" s="35">
        <v>8369</v>
      </c>
      <c r="K418" s="35">
        <v>0</v>
      </c>
      <c r="L418" s="35">
        <v>893</v>
      </c>
      <c r="M418" s="35">
        <v>20017.2580295355</v>
      </c>
      <c r="N418" s="24"/>
      <c r="O418" s="34">
        <v>0</v>
      </c>
      <c r="P418" s="34">
        <v>0</v>
      </c>
      <c r="Q418" s="36">
        <v>0.09</v>
      </c>
      <c r="R418" s="36">
        <v>5.5289615286728301E-3</v>
      </c>
      <c r="S418" s="37">
        <v>0</v>
      </c>
      <c r="T418" s="24"/>
      <c r="U418" s="38">
        <v>19124</v>
      </c>
      <c r="V418" s="38">
        <v>0</v>
      </c>
      <c r="W418" s="38">
        <v>0</v>
      </c>
      <c r="X418" s="38">
        <v>893</v>
      </c>
      <c r="Y418" s="38">
        <v>20017</v>
      </c>
    </row>
    <row r="419" spans="1:25" x14ac:dyDescent="0.25">
      <c r="A419" s="31">
        <v>469</v>
      </c>
      <c r="B419" s="32">
        <v>469035093</v>
      </c>
      <c r="C419" s="33" t="s">
        <v>239</v>
      </c>
      <c r="D419" s="31">
        <v>35</v>
      </c>
      <c r="E419" s="33" t="s">
        <v>22</v>
      </c>
      <c r="F419" s="31">
        <v>93</v>
      </c>
      <c r="G419" s="33" t="s">
        <v>25</v>
      </c>
      <c r="H419" s="34">
        <v>1</v>
      </c>
      <c r="I419" s="35">
        <v>10780</v>
      </c>
      <c r="J419" s="35">
        <v>309</v>
      </c>
      <c r="K419" s="35">
        <v>0</v>
      </c>
      <c r="L419" s="35">
        <v>893</v>
      </c>
      <c r="M419" s="35">
        <v>11982</v>
      </c>
      <c r="N419" s="24"/>
      <c r="O419" s="34">
        <v>0</v>
      </c>
      <c r="P419" s="34">
        <v>0</v>
      </c>
      <c r="Q419" s="36">
        <v>0.09</v>
      </c>
      <c r="R419" s="36">
        <v>9.5627967154470944E-2</v>
      </c>
      <c r="S419" s="37">
        <v>0</v>
      </c>
      <c r="T419" s="24"/>
      <c r="U419" s="38">
        <v>11089</v>
      </c>
      <c r="V419" s="38">
        <v>0</v>
      </c>
      <c r="W419" s="38">
        <v>0</v>
      </c>
      <c r="X419" s="38">
        <v>893</v>
      </c>
      <c r="Y419" s="38">
        <v>11982</v>
      </c>
    </row>
    <row r="420" spans="1:25" x14ac:dyDescent="0.25">
      <c r="A420" s="31">
        <v>469</v>
      </c>
      <c r="B420" s="32">
        <v>469035163</v>
      </c>
      <c r="C420" s="33" t="s">
        <v>239</v>
      </c>
      <c r="D420" s="31">
        <v>35</v>
      </c>
      <c r="E420" s="33" t="s">
        <v>22</v>
      </c>
      <c r="F420" s="31">
        <v>163</v>
      </c>
      <c r="G420" s="33" t="s">
        <v>27</v>
      </c>
      <c r="H420" s="34">
        <v>1</v>
      </c>
      <c r="I420" s="35">
        <v>12625.091753212768</v>
      </c>
      <c r="J420" s="35">
        <v>533</v>
      </c>
      <c r="K420" s="35">
        <v>0</v>
      </c>
      <c r="L420" s="35">
        <v>893</v>
      </c>
      <c r="M420" s="35">
        <v>14051.091753212768</v>
      </c>
      <c r="N420" s="24"/>
      <c r="O420" s="34">
        <v>0</v>
      </c>
      <c r="P420" s="34">
        <v>0</v>
      </c>
      <c r="Q420" s="36">
        <v>0.18</v>
      </c>
      <c r="R420" s="36">
        <v>9.7611877434862299E-2</v>
      </c>
      <c r="S420" s="37">
        <v>0</v>
      </c>
      <c r="T420" s="24"/>
      <c r="U420" s="38">
        <v>13158</v>
      </c>
      <c r="V420" s="38">
        <v>0</v>
      </c>
      <c r="W420" s="38">
        <v>0</v>
      </c>
      <c r="X420" s="38">
        <v>893</v>
      </c>
      <c r="Y420" s="38">
        <v>14051</v>
      </c>
    </row>
    <row r="421" spans="1:25" x14ac:dyDescent="0.25">
      <c r="A421" s="31">
        <v>469</v>
      </c>
      <c r="B421" s="32">
        <v>469035165</v>
      </c>
      <c r="C421" s="33" t="s">
        <v>239</v>
      </c>
      <c r="D421" s="31">
        <v>35</v>
      </c>
      <c r="E421" s="33" t="s">
        <v>22</v>
      </c>
      <c r="F421" s="31">
        <v>165</v>
      </c>
      <c r="G421" s="33" t="s">
        <v>28</v>
      </c>
      <c r="H421" s="34">
        <v>2</v>
      </c>
      <c r="I421" s="35">
        <v>12035.764419431875</v>
      </c>
      <c r="J421" s="35">
        <v>656</v>
      </c>
      <c r="K421" s="35">
        <v>0</v>
      </c>
      <c r="L421" s="35">
        <v>893</v>
      </c>
      <c r="M421" s="35">
        <v>13584.764419431875</v>
      </c>
      <c r="N421" s="24"/>
      <c r="O421" s="34">
        <v>1.6119140261024192</v>
      </c>
      <c r="P421" s="34">
        <v>0</v>
      </c>
      <c r="Q421" s="36">
        <v>9.8299999999999998E-2</v>
      </c>
      <c r="R421" s="36">
        <v>0.11701966045576953</v>
      </c>
      <c r="S421" s="37">
        <v>0</v>
      </c>
      <c r="T421" s="24"/>
      <c r="U421" s="38">
        <v>25383.587180708095</v>
      </c>
      <c r="V421" s="38">
        <v>0</v>
      </c>
      <c r="W421" s="38">
        <v>0</v>
      </c>
      <c r="X421" s="38">
        <v>1786</v>
      </c>
      <c r="Y421" s="38">
        <v>27169.587180708095</v>
      </c>
    </row>
    <row r="422" spans="1:25" x14ac:dyDescent="0.25">
      <c r="A422" s="31">
        <v>469</v>
      </c>
      <c r="B422" s="32">
        <v>469035189</v>
      </c>
      <c r="C422" s="33" t="s">
        <v>239</v>
      </c>
      <c r="D422" s="31">
        <v>35</v>
      </c>
      <c r="E422" s="33" t="s">
        <v>22</v>
      </c>
      <c r="F422" s="31">
        <v>189</v>
      </c>
      <c r="G422" s="33" t="s">
        <v>38</v>
      </c>
      <c r="H422" s="34">
        <v>1</v>
      </c>
      <c r="I422" s="35">
        <v>10067.496573415046</v>
      </c>
      <c r="J422" s="35">
        <v>4034</v>
      </c>
      <c r="K422" s="35">
        <v>0</v>
      </c>
      <c r="L422" s="35">
        <v>893</v>
      </c>
      <c r="M422" s="35">
        <v>14994.496573415046</v>
      </c>
      <c r="N422" s="24"/>
      <c r="O422" s="34">
        <v>0</v>
      </c>
      <c r="P422" s="34">
        <v>0</v>
      </c>
      <c r="Q422" s="36">
        <v>0.09</v>
      </c>
      <c r="R422" s="36">
        <v>4.582748749590723E-3</v>
      </c>
      <c r="S422" s="37">
        <v>0</v>
      </c>
      <c r="T422" s="24"/>
      <c r="U422" s="38">
        <v>14101</v>
      </c>
      <c r="V422" s="38">
        <v>0</v>
      </c>
      <c r="W422" s="38">
        <v>0</v>
      </c>
      <c r="X422" s="38">
        <v>893</v>
      </c>
      <c r="Y422" s="38">
        <v>14994</v>
      </c>
    </row>
    <row r="423" spans="1:25" x14ac:dyDescent="0.25">
      <c r="A423" s="31">
        <v>469</v>
      </c>
      <c r="B423" s="32">
        <v>469035243</v>
      </c>
      <c r="C423" s="33" t="s">
        <v>239</v>
      </c>
      <c r="D423" s="31">
        <v>35</v>
      </c>
      <c r="E423" s="33" t="s">
        <v>22</v>
      </c>
      <c r="F423" s="31">
        <v>243</v>
      </c>
      <c r="G423" s="33" t="s">
        <v>74</v>
      </c>
      <c r="H423" s="34">
        <v>1</v>
      </c>
      <c r="I423" s="35">
        <v>15045</v>
      </c>
      <c r="J423" s="35">
        <v>3551</v>
      </c>
      <c r="K423" s="35">
        <v>0</v>
      </c>
      <c r="L423" s="35">
        <v>893</v>
      </c>
      <c r="M423" s="35">
        <v>19489</v>
      </c>
      <c r="N423" s="24"/>
      <c r="O423" s="34">
        <v>0</v>
      </c>
      <c r="P423" s="34">
        <v>0</v>
      </c>
      <c r="Q423" s="36">
        <v>0.09</v>
      </c>
      <c r="R423" s="36">
        <v>5.5784760480062055E-3</v>
      </c>
      <c r="S423" s="37">
        <v>0</v>
      </c>
      <c r="T423" s="24"/>
      <c r="U423" s="38">
        <v>18596</v>
      </c>
      <c r="V423" s="38">
        <v>0</v>
      </c>
      <c r="W423" s="38">
        <v>0</v>
      </c>
      <c r="X423" s="38">
        <v>893</v>
      </c>
      <c r="Y423" s="38">
        <v>19489</v>
      </c>
    </row>
    <row r="424" spans="1:25" x14ac:dyDescent="0.25">
      <c r="A424" s="31">
        <v>469</v>
      </c>
      <c r="B424" s="32">
        <v>469035244</v>
      </c>
      <c r="C424" s="33" t="s">
        <v>239</v>
      </c>
      <c r="D424" s="31">
        <v>35</v>
      </c>
      <c r="E424" s="33" t="s">
        <v>22</v>
      </c>
      <c r="F424" s="31">
        <v>244</v>
      </c>
      <c r="G424" s="33" t="s">
        <v>43</v>
      </c>
      <c r="H424" s="34">
        <v>6</v>
      </c>
      <c r="I424" s="35">
        <v>8944</v>
      </c>
      <c r="J424" s="35">
        <v>3624</v>
      </c>
      <c r="K424" s="35">
        <v>0</v>
      </c>
      <c r="L424" s="35">
        <v>893</v>
      </c>
      <c r="M424" s="35">
        <v>13461</v>
      </c>
      <c r="N424" s="24"/>
      <c r="O424" s="34">
        <v>0</v>
      </c>
      <c r="P424" s="34">
        <v>0</v>
      </c>
      <c r="Q424" s="36">
        <v>0.18</v>
      </c>
      <c r="R424" s="36">
        <v>0.10548220167912307</v>
      </c>
      <c r="S424" s="37">
        <v>0</v>
      </c>
      <c r="T424" s="24"/>
      <c r="U424" s="38">
        <v>75408</v>
      </c>
      <c r="V424" s="38">
        <v>0</v>
      </c>
      <c r="W424" s="38">
        <v>0</v>
      </c>
      <c r="X424" s="38">
        <v>5358</v>
      </c>
      <c r="Y424" s="38">
        <v>80766</v>
      </c>
    </row>
    <row r="425" spans="1:25" x14ac:dyDescent="0.25">
      <c r="A425" s="31">
        <v>469</v>
      </c>
      <c r="B425" s="32">
        <v>469035285</v>
      </c>
      <c r="C425" s="33" t="s">
        <v>239</v>
      </c>
      <c r="D425" s="31">
        <v>35</v>
      </c>
      <c r="E425" s="33" t="s">
        <v>22</v>
      </c>
      <c r="F425" s="31">
        <v>285</v>
      </c>
      <c r="G425" s="33" t="s">
        <v>44</v>
      </c>
      <c r="H425" s="34">
        <v>1</v>
      </c>
      <c r="I425" s="35">
        <v>11088.295368529887</v>
      </c>
      <c r="J425" s="35">
        <v>3396</v>
      </c>
      <c r="K425" s="35">
        <v>0</v>
      </c>
      <c r="L425" s="35">
        <v>893</v>
      </c>
      <c r="M425" s="35">
        <v>15377.295368529887</v>
      </c>
      <c r="N425" s="24"/>
      <c r="O425" s="34">
        <v>0</v>
      </c>
      <c r="P425" s="34">
        <v>0</v>
      </c>
      <c r="Q425" s="36">
        <v>0.09</v>
      </c>
      <c r="R425" s="36">
        <v>4.1055014022640106E-2</v>
      </c>
      <c r="S425" s="37">
        <v>0</v>
      </c>
      <c r="T425" s="24"/>
      <c r="U425" s="38">
        <v>14484</v>
      </c>
      <c r="V425" s="38">
        <v>0</v>
      </c>
      <c r="W425" s="38">
        <v>0</v>
      </c>
      <c r="X425" s="38">
        <v>893</v>
      </c>
      <c r="Y425" s="38">
        <v>15377</v>
      </c>
    </row>
    <row r="426" spans="1:25" x14ac:dyDescent="0.25">
      <c r="A426" s="31">
        <v>470</v>
      </c>
      <c r="B426" s="32">
        <v>470165009</v>
      </c>
      <c r="C426" s="33" t="s">
        <v>240</v>
      </c>
      <c r="D426" s="31">
        <v>165</v>
      </c>
      <c r="E426" s="33" t="s">
        <v>28</v>
      </c>
      <c r="F426" s="31">
        <v>9</v>
      </c>
      <c r="G426" s="33" t="s">
        <v>108</v>
      </c>
      <c r="H426" s="34">
        <v>5</v>
      </c>
      <c r="I426" s="35">
        <v>10430.084590823428</v>
      </c>
      <c r="J426" s="35">
        <v>5908</v>
      </c>
      <c r="K426" s="35">
        <v>0</v>
      </c>
      <c r="L426" s="35">
        <v>893</v>
      </c>
      <c r="M426" s="35">
        <v>17231.084590823426</v>
      </c>
      <c r="N426" s="24"/>
      <c r="O426" s="34">
        <v>0</v>
      </c>
      <c r="P426" s="34">
        <v>0</v>
      </c>
      <c r="Q426" s="36">
        <v>0.09</v>
      </c>
      <c r="R426" s="36">
        <v>2.5313445452919297E-3</v>
      </c>
      <c r="S426" s="37">
        <v>0</v>
      </c>
      <c r="T426" s="24"/>
      <c r="U426" s="38">
        <v>81690</v>
      </c>
      <c r="V426" s="38">
        <v>0</v>
      </c>
      <c r="W426" s="38">
        <v>0</v>
      </c>
      <c r="X426" s="38">
        <v>4465</v>
      </c>
      <c r="Y426" s="38">
        <v>86155</v>
      </c>
    </row>
    <row r="427" spans="1:25" x14ac:dyDescent="0.25">
      <c r="A427" s="31">
        <v>470</v>
      </c>
      <c r="B427" s="32">
        <v>470165035</v>
      </c>
      <c r="C427" s="33" t="s">
        <v>240</v>
      </c>
      <c r="D427" s="31">
        <v>165</v>
      </c>
      <c r="E427" s="33" t="s">
        <v>28</v>
      </c>
      <c r="F427" s="31">
        <v>35</v>
      </c>
      <c r="G427" s="33" t="s">
        <v>22</v>
      </c>
      <c r="H427" s="34">
        <v>3</v>
      </c>
      <c r="I427" s="35">
        <v>9001</v>
      </c>
      <c r="J427" s="35">
        <v>3164</v>
      </c>
      <c r="K427" s="35">
        <v>0</v>
      </c>
      <c r="L427" s="35">
        <v>893</v>
      </c>
      <c r="M427" s="35">
        <v>13058</v>
      </c>
      <c r="N427" s="24"/>
      <c r="O427" s="34">
        <v>0</v>
      </c>
      <c r="P427" s="34">
        <v>0</v>
      </c>
      <c r="Q427" s="36">
        <v>0.18</v>
      </c>
      <c r="R427" s="36">
        <v>0.1589661347017316</v>
      </c>
      <c r="S427" s="37">
        <v>0</v>
      </c>
      <c r="T427" s="24"/>
      <c r="U427" s="38">
        <v>36495</v>
      </c>
      <c r="V427" s="38">
        <v>0</v>
      </c>
      <c r="W427" s="38">
        <v>0</v>
      </c>
      <c r="X427" s="38">
        <v>2679</v>
      </c>
      <c r="Y427" s="38">
        <v>39174</v>
      </c>
    </row>
    <row r="428" spans="1:25" x14ac:dyDescent="0.25">
      <c r="A428" s="31">
        <v>470</v>
      </c>
      <c r="B428" s="32">
        <v>470165057</v>
      </c>
      <c r="C428" s="33" t="s">
        <v>240</v>
      </c>
      <c r="D428" s="31">
        <v>165</v>
      </c>
      <c r="E428" s="33" t="s">
        <v>28</v>
      </c>
      <c r="F428" s="31">
        <v>57</v>
      </c>
      <c r="G428" s="33" t="s">
        <v>23</v>
      </c>
      <c r="H428" s="34">
        <v>3</v>
      </c>
      <c r="I428" s="35">
        <v>10598</v>
      </c>
      <c r="J428" s="35">
        <v>539</v>
      </c>
      <c r="K428" s="35">
        <v>0</v>
      </c>
      <c r="L428" s="35">
        <v>893</v>
      </c>
      <c r="M428" s="35">
        <v>12030</v>
      </c>
      <c r="N428" s="24"/>
      <c r="O428" s="34">
        <v>0</v>
      </c>
      <c r="P428" s="34">
        <v>0</v>
      </c>
      <c r="Q428" s="36">
        <v>0.18</v>
      </c>
      <c r="R428" s="36">
        <v>0.14357074949612178</v>
      </c>
      <c r="S428" s="37">
        <v>0</v>
      </c>
      <c r="T428" s="24"/>
      <c r="U428" s="38">
        <v>33411</v>
      </c>
      <c r="V428" s="38">
        <v>0</v>
      </c>
      <c r="W428" s="38">
        <v>0</v>
      </c>
      <c r="X428" s="38">
        <v>2679</v>
      </c>
      <c r="Y428" s="38">
        <v>36090</v>
      </c>
    </row>
    <row r="429" spans="1:25" x14ac:dyDescent="0.25">
      <c r="A429" s="31">
        <v>470</v>
      </c>
      <c r="B429" s="32">
        <v>470165071</v>
      </c>
      <c r="C429" s="33" t="s">
        <v>240</v>
      </c>
      <c r="D429" s="31">
        <v>165</v>
      </c>
      <c r="E429" s="33" t="s">
        <v>28</v>
      </c>
      <c r="F429" s="31">
        <v>71</v>
      </c>
      <c r="G429" s="33" t="s">
        <v>24</v>
      </c>
      <c r="H429" s="34">
        <v>3</v>
      </c>
      <c r="I429" s="35">
        <v>10052.9479778157</v>
      </c>
      <c r="J429" s="35">
        <v>5224</v>
      </c>
      <c r="K429" s="35">
        <v>0</v>
      </c>
      <c r="L429" s="35">
        <v>893</v>
      </c>
      <c r="M429" s="35">
        <v>16169.9479778157</v>
      </c>
      <c r="N429" s="24"/>
      <c r="O429" s="34">
        <v>0</v>
      </c>
      <c r="P429" s="34">
        <v>0</v>
      </c>
      <c r="Q429" s="36">
        <v>0.09</v>
      </c>
      <c r="R429" s="36">
        <v>3.5184856204955421E-3</v>
      </c>
      <c r="S429" s="37">
        <v>0</v>
      </c>
      <c r="T429" s="24"/>
      <c r="U429" s="38">
        <v>45831</v>
      </c>
      <c r="V429" s="38">
        <v>0</v>
      </c>
      <c r="W429" s="38">
        <v>0</v>
      </c>
      <c r="X429" s="38">
        <v>2679</v>
      </c>
      <c r="Y429" s="38">
        <v>48510</v>
      </c>
    </row>
    <row r="430" spans="1:25" x14ac:dyDescent="0.25">
      <c r="A430" s="31">
        <v>470</v>
      </c>
      <c r="B430" s="32">
        <v>470165093</v>
      </c>
      <c r="C430" s="33" t="s">
        <v>240</v>
      </c>
      <c r="D430" s="31">
        <v>165</v>
      </c>
      <c r="E430" s="33" t="s">
        <v>28</v>
      </c>
      <c r="F430" s="31">
        <v>93</v>
      </c>
      <c r="G430" s="33" t="s">
        <v>25</v>
      </c>
      <c r="H430" s="34">
        <v>198</v>
      </c>
      <c r="I430" s="35">
        <v>10700</v>
      </c>
      <c r="J430" s="35">
        <v>306</v>
      </c>
      <c r="K430" s="35">
        <v>0</v>
      </c>
      <c r="L430" s="35">
        <v>893</v>
      </c>
      <c r="M430" s="35">
        <v>11899</v>
      </c>
      <c r="N430" s="24"/>
      <c r="O430" s="34">
        <v>3.4472177898380076</v>
      </c>
      <c r="P430" s="34">
        <v>0</v>
      </c>
      <c r="Q430" s="36">
        <v>0.09</v>
      </c>
      <c r="R430" s="36">
        <v>9.5627967154470944E-2</v>
      </c>
      <c r="S430" s="37">
        <v>0</v>
      </c>
      <c r="T430" s="24"/>
      <c r="U430" s="38">
        <v>2179187.9210050432</v>
      </c>
      <c r="V430" s="38">
        <v>0</v>
      </c>
      <c r="W430" s="38">
        <v>0</v>
      </c>
      <c r="X430" s="38">
        <v>176814</v>
      </c>
      <c r="Y430" s="38">
        <v>2356001.9210050432</v>
      </c>
    </row>
    <row r="431" spans="1:25" x14ac:dyDescent="0.25">
      <c r="A431" s="31">
        <v>470</v>
      </c>
      <c r="B431" s="32">
        <v>470165163</v>
      </c>
      <c r="C431" s="33" t="s">
        <v>240</v>
      </c>
      <c r="D431" s="31">
        <v>165</v>
      </c>
      <c r="E431" s="33" t="s">
        <v>28</v>
      </c>
      <c r="F431" s="31">
        <v>163</v>
      </c>
      <c r="G431" s="33" t="s">
        <v>27</v>
      </c>
      <c r="H431" s="34">
        <v>22</v>
      </c>
      <c r="I431" s="35">
        <v>11440</v>
      </c>
      <c r="J431" s="35">
        <v>483</v>
      </c>
      <c r="K431" s="35">
        <v>0</v>
      </c>
      <c r="L431" s="35">
        <v>893</v>
      </c>
      <c r="M431" s="35">
        <v>12816</v>
      </c>
      <c r="N431" s="24"/>
      <c r="O431" s="34">
        <v>0</v>
      </c>
      <c r="P431" s="34">
        <v>0</v>
      </c>
      <c r="Q431" s="36">
        <v>0.18</v>
      </c>
      <c r="R431" s="36">
        <v>9.7611877434862299E-2</v>
      </c>
      <c r="S431" s="37">
        <v>0</v>
      </c>
      <c r="T431" s="24"/>
      <c r="U431" s="38">
        <v>262306</v>
      </c>
      <c r="V431" s="38">
        <v>0</v>
      </c>
      <c r="W431" s="38">
        <v>0</v>
      </c>
      <c r="X431" s="38">
        <v>19646</v>
      </c>
      <c r="Y431" s="38">
        <v>281952</v>
      </c>
    </row>
    <row r="432" spans="1:25" x14ac:dyDescent="0.25">
      <c r="A432" s="31">
        <v>470</v>
      </c>
      <c r="B432" s="32">
        <v>470165164</v>
      </c>
      <c r="C432" s="33" t="s">
        <v>240</v>
      </c>
      <c r="D432" s="31">
        <v>165</v>
      </c>
      <c r="E432" s="33" t="s">
        <v>28</v>
      </c>
      <c r="F432" s="31">
        <v>164</v>
      </c>
      <c r="G432" s="33" t="s">
        <v>116</v>
      </c>
      <c r="H432" s="34">
        <v>1</v>
      </c>
      <c r="I432" s="35">
        <v>9980.0885387927956</v>
      </c>
      <c r="J432" s="35">
        <v>4753</v>
      </c>
      <c r="K432" s="35">
        <v>0</v>
      </c>
      <c r="L432" s="35">
        <v>893</v>
      </c>
      <c r="M432" s="35">
        <v>15626.088538792796</v>
      </c>
      <c r="N432" s="24"/>
      <c r="O432" s="34">
        <v>0</v>
      </c>
      <c r="P432" s="34">
        <v>0</v>
      </c>
      <c r="Q432" s="36">
        <v>0.09</v>
      </c>
      <c r="R432" s="36">
        <v>1.011880090591475E-3</v>
      </c>
      <c r="S432" s="37">
        <v>0</v>
      </c>
      <c r="T432" s="24"/>
      <c r="U432" s="38">
        <v>14733</v>
      </c>
      <c r="V432" s="38">
        <v>0</v>
      </c>
      <c r="W432" s="38">
        <v>0</v>
      </c>
      <c r="X432" s="38">
        <v>893</v>
      </c>
      <c r="Y432" s="38">
        <v>15626</v>
      </c>
    </row>
    <row r="433" spans="1:25" x14ac:dyDescent="0.25">
      <c r="A433" s="31">
        <v>470</v>
      </c>
      <c r="B433" s="32">
        <v>470165165</v>
      </c>
      <c r="C433" s="33" t="s">
        <v>240</v>
      </c>
      <c r="D433" s="31">
        <v>165</v>
      </c>
      <c r="E433" s="33" t="s">
        <v>28</v>
      </c>
      <c r="F433" s="31">
        <v>165</v>
      </c>
      <c r="G433" s="33" t="s">
        <v>28</v>
      </c>
      <c r="H433" s="34">
        <v>663</v>
      </c>
      <c r="I433" s="35">
        <v>10324</v>
      </c>
      <c r="J433" s="35">
        <v>563</v>
      </c>
      <c r="K433" s="35">
        <v>103.61085972850678</v>
      </c>
      <c r="L433" s="35">
        <v>893</v>
      </c>
      <c r="M433" s="35">
        <v>11883.610859728507</v>
      </c>
      <c r="N433" s="24"/>
      <c r="O433" s="34">
        <v>84.62548637037699</v>
      </c>
      <c r="P433" s="34">
        <v>0</v>
      </c>
      <c r="Q433" s="36">
        <v>9.8299999999999998E-2</v>
      </c>
      <c r="R433" s="36">
        <v>0.11701966045576953</v>
      </c>
      <c r="S433" s="37">
        <v>0</v>
      </c>
      <c r="T433" s="24"/>
      <c r="U433" s="38">
        <v>7218081.3298857063</v>
      </c>
      <c r="V433" s="38">
        <v>68694</v>
      </c>
      <c r="W433" s="38">
        <v>0</v>
      </c>
      <c r="X433" s="38">
        <v>592059</v>
      </c>
      <c r="Y433" s="38">
        <v>7878834.3298857063</v>
      </c>
    </row>
    <row r="434" spans="1:25" x14ac:dyDescent="0.25">
      <c r="A434" s="31">
        <v>470</v>
      </c>
      <c r="B434" s="32">
        <v>470165176</v>
      </c>
      <c r="C434" s="33" t="s">
        <v>240</v>
      </c>
      <c r="D434" s="31">
        <v>165</v>
      </c>
      <c r="E434" s="33" t="s">
        <v>28</v>
      </c>
      <c r="F434" s="31">
        <v>176</v>
      </c>
      <c r="G434" s="33" t="s">
        <v>29</v>
      </c>
      <c r="H434" s="34">
        <v>226</v>
      </c>
      <c r="I434" s="35">
        <v>9925</v>
      </c>
      <c r="J434" s="35">
        <v>3278</v>
      </c>
      <c r="K434" s="35">
        <v>0</v>
      </c>
      <c r="L434" s="35">
        <v>893</v>
      </c>
      <c r="M434" s="35">
        <v>14096</v>
      </c>
      <c r="N434" s="24"/>
      <c r="O434" s="34">
        <v>0</v>
      </c>
      <c r="P434" s="34">
        <v>0</v>
      </c>
      <c r="Q434" s="36">
        <v>0.09</v>
      </c>
      <c r="R434" s="36">
        <v>7.0077414496209203E-2</v>
      </c>
      <c r="S434" s="37">
        <v>0</v>
      </c>
      <c r="T434" s="24"/>
      <c r="U434" s="38">
        <v>2983878</v>
      </c>
      <c r="V434" s="38">
        <v>0</v>
      </c>
      <c r="W434" s="38">
        <v>0</v>
      </c>
      <c r="X434" s="38">
        <v>201818</v>
      </c>
      <c r="Y434" s="38">
        <v>3185696</v>
      </c>
    </row>
    <row r="435" spans="1:25" x14ac:dyDescent="0.25">
      <c r="A435" s="31">
        <v>470</v>
      </c>
      <c r="B435" s="32">
        <v>470165178</v>
      </c>
      <c r="C435" s="33" t="s">
        <v>240</v>
      </c>
      <c r="D435" s="31">
        <v>165</v>
      </c>
      <c r="E435" s="33" t="s">
        <v>28</v>
      </c>
      <c r="F435" s="31">
        <v>178</v>
      </c>
      <c r="G435" s="33" t="s">
        <v>241</v>
      </c>
      <c r="H435" s="34">
        <v>241</v>
      </c>
      <c r="I435" s="35">
        <v>9698</v>
      </c>
      <c r="J435" s="35">
        <v>1011</v>
      </c>
      <c r="K435" s="35">
        <v>0</v>
      </c>
      <c r="L435" s="35">
        <v>893</v>
      </c>
      <c r="M435" s="35">
        <v>11602</v>
      </c>
      <c r="N435" s="24"/>
      <c r="O435" s="34">
        <v>0</v>
      </c>
      <c r="P435" s="34">
        <v>0</v>
      </c>
      <c r="Q435" s="36">
        <v>0.09</v>
      </c>
      <c r="R435" s="36">
        <v>6.2510316035267327E-2</v>
      </c>
      <c r="S435" s="37">
        <v>0</v>
      </c>
      <c r="T435" s="24"/>
      <c r="U435" s="38">
        <v>2580869</v>
      </c>
      <c r="V435" s="38">
        <v>0</v>
      </c>
      <c r="W435" s="38">
        <v>0</v>
      </c>
      <c r="X435" s="38">
        <v>215213</v>
      </c>
      <c r="Y435" s="38">
        <v>2796082</v>
      </c>
    </row>
    <row r="436" spans="1:25" x14ac:dyDescent="0.25">
      <c r="A436" s="31">
        <v>470</v>
      </c>
      <c r="B436" s="32">
        <v>470165207</v>
      </c>
      <c r="C436" s="33" t="s">
        <v>240</v>
      </c>
      <c r="D436" s="31">
        <v>165</v>
      </c>
      <c r="E436" s="33" t="s">
        <v>28</v>
      </c>
      <c r="F436" s="31">
        <v>207</v>
      </c>
      <c r="G436" s="33" t="s">
        <v>40</v>
      </c>
      <c r="H436" s="34">
        <v>1</v>
      </c>
      <c r="I436" s="35">
        <v>10604.003495667283</v>
      </c>
      <c r="J436" s="35">
        <v>6855</v>
      </c>
      <c r="K436" s="35">
        <v>0</v>
      </c>
      <c r="L436" s="35">
        <v>893</v>
      </c>
      <c r="M436" s="35">
        <v>18352.003495667283</v>
      </c>
      <c r="N436" s="24"/>
      <c r="O436" s="34">
        <v>0</v>
      </c>
      <c r="P436" s="34">
        <v>0</v>
      </c>
      <c r="Q436" s="36">
        <v>0.09</v>
      </c>
      <c r="R436" s="36">
        <v>3.4727731004816786E-4</v>
      </c>
      <c r="S436" s="37">
        <v>0</v>
      </c>
      <c r="T436" s="24"/>
      <c r="U436" s="38">
        <v>17459</v>
      </c>
      <c r="V436" s="38">
        <v>0</v>
      </c>
      <c r="W436" s="38">
        <v>0</v>
      </c>
      <c r="X436" s="38">
        <v>893</v>
      </c>
      <c r="Y436" s="38">
        <v>18352</v>
      </c>
    </row>
    <row r="437" spans="1:25" x14ac:dyDescent="0.25">
      <c r="A437" s="31">
        <v>470</v>
      </c>
      <c r="B437" s="32">
        <v>470165229</v>
      </c>
      <c r="C437" s="33" t="s">
        <v>240</v>
      </c>
      <c r="D437" s="31">
        <v>165</v>
      </c>
      <c r="E437" s="33" t="s">
        <v>28</v>
      </c>
      <c r="F437" s="31">
        <v>229</v>
      </c>
      <c r="G437" s="33" t="s">
        <v>113</v>
      </c>
      <c r="H437" s="34">
        <v>10</v>
      </c>
      <c r="I437" s="35">
        <v>9914</v>
      </c>
      <c r="J437" s="35">
        <v>1709</v>
      </c>
      <c r="K437" s="35">
        <v>0</v>
      </c>
      <c r="L437" s="35">
        <v>893</v>
      </c>
      <c r="M437" s="35">
        <v>12516</v>
      </c>
      <c r="N437" s="24"/>
      <c r="O437" s="34">
        <v>0</v>
      </c>
      <c r="P437" s="34">
        <v>0</v>
      </c>
      <c r="Q437" s="36">
        <v>0.09</v>
      </c>
      <c r="R437" s="36">
        <v>1.1817585417778463E-2</v>
      </c>
      <c r="S437" s="37">
        <v>0</v>
      </c>
      <c r="T437" s="24"/>
      <c r="U437" s="38">
        <v>116230</v>
      </c>
      <c r="V437" s="38">
        <v>0</v>
      </c>
      <c r="W437" s="38">
        <v>0</v>
      </c>
      <c r="X437" s="38">
        <v>8930</v>
      </c>
      <c r="Y437" s="38">
        <v>125160</v>
      </c>
    </row>
    <row r="438" spans="1:25" x14ac:dyDescent="0.25">
      <c r="A438" s="31">
        <v>470</v>
      </c>
      <c r="B438" s="32">
        <v>470165246</v>
      </c>
      <c r="C438" s="33" t="s">
        <v>240</v>
      </c>
      <c r="D438" s="31">
        <v>165</v>
      </c>
      <c r="E438" s="33" t="s">
        <v>28</v>
      </c>
      <c r="F438" s="31">
        <v>246</v>
      </c>
      <c r="G438" s="33" t="s">
        <v>242</v>
      </c>
      <c r="H438" s="34">
        <v>2</v>
      </c>
      <c r="I438" s="35">
        <v>10420</v>
      </c>
      <c r="J438" s="35">
        <v>2943</v>
      </c>
      <c r="K438" s="35">
        <v>0</v>
      </c>
      <c r="L438" s="35">
        <v>893</v>
      </c>
      <c r="M438" s="35">
        <v>14256</v>
      </c>
      <c r="N438" s="24"/>
      <c r="O438" s="34">
        <v>0</v>
      </c>
      <c r="P438" s="34">
        <v>0</v>
      </c>
      <c r="Q438" s="36">
        <v>0.09</v>
      </c>
      <c r="R438" s="36">
        <v>8.089906326547E-4</v>
      </c>
      <c r="S438" s="37">
        <v>0</v>
      </c>
      <c r="T438" s="24"/>
      <c r="U438" s="38">
        <v>26726</v>
      </c>
      <c r="V438" s="38">
        <v>0</v>
      </c>
      <c r="W438" s="38">
        <v>0</v>
      </c>
      <c r="X438" s="38">
        <v>1786</v>
      </c>
      <c r="Y438" s="38">
        <v>28512</v>
      </c>
    </row>
    <row r="439" spans="1:25" x14ac:dyDescent="0.25">
      <c r="A439" s="31">
        <v>470</v>
      </c>
      <c r="B439" s="32">
        <v>470165248</v>
      </c>
      <c r="C439" s="33" t="s">
        <v>240</v>
      </c>
      <c r="D439" s="31">
        <v>165</v>
      </c>
      <c r="E439" s="33" t="s">
        <v>28</v>
      </c>
      <c r="F439" s="31">
        <v>248</v>
      </c>
      <c r="G439" s="33" t="s">
        <v>30</v>
      </c>
      <c r="H439" s="34">
        <v>25</v>
      </c>
      <c r="I439" s="35">
        <v>10136</v>
      </c>
      <c r="J439" s="35">
        <v>1002</v>
      </c>
      <c r="K439" s="35">
        <v>0</v>
      </c>
      <c r="L439" s="35">
        <v>893</v>
      </c>
      <c r="M439" s="35">
        <v>12031</v>
      </c>
      <c r="N439" s="24"/>
      <c r="O439" s="34">
        <v>0</v>
      </c>
      <c r="P439" s="34">
        <v>0</v>
      </c>
      <c r="Q439" s="36">
        <v>0.09</v>
      </c>
      <c r="R439" s="36">
        <v>5.2152297853696877E-2</v>
      </c>
      <c r="S439" s="37">
        <v>0</v>
      </c>
      <c r="T439" s="24"/>
      <c r="U439" s="38">
        <v>278450</v>
      </c>
      <c r="V439" s="38">
        <v>0</v>
      </c>
      <c r="W439" s="38">
        <v>0</v>
      </c>
      <c r="X439" s="38">
        <v>22325</v>
      </c>
      <c r="Y439" s="38">
        <v>300775</v>
      </c>
    </row>
    <row r="440" spans="1:25" x14ac:dyDescent="0.25">
      <c r="A440" s="31">
        <v>470</v>
      </c>
      <c r="B440" s="32">
        <v>470165262</v>
      </c>
      <c r="C440" s="33" t="s">
        <v>240</v>
      </c>
      <c r="D440" s="31">
        <v>165</v>
      </c>
      <c r="E440" s="33" t="s">
        <v>28</v>
      </c>
      <c r="F440" s="31">
        <v>262</v>
      </c>
      <c r="G440" s="33" t="s">
        <v>31</v>
      </c>
      <c r="H440" s="34">
        <v>64</v>
      </c>
      <c r="I440" s="35">
        <v>10065</v>
      </c>
      <c r="J440" s="35">
        <v>4640</v>
      </c>
      <c r="K440" s="35">
        <v>0</v>
      </c>
      <c r="L440" s="35">
        <v>893</v>
      </c>
      <c r="M440" s="35">
        <v>15598</v>
      </c>
      <c r="N440" s="24"/>
      <c r="O440" s="34">
        <v>0</v>
      </c>
      <c r="P440" s="34">
        <v>0</v>
      </c>
      <c r="Q440" s="36">
        <v>0.09</v>
      </c>
      <c r="R440" s="36">
        <v>6.3546185044161485E-2</v>
      </c>
      <c r="S440" s="37">
        <v>0</v>
      </c>
      <c r="T440" s="24"/>
      <c r="U440" s="38">
        <v>941120</v>
      </c>
      <c r="V440" s="38">
        <v>0</v>
      </c>
      <c r="W440" s="38">
        <v>0</v>
      </c>
      <c r="X440" s="38">
        <v>57152</v>
      </c>
      <c r="Y440" s="38">
        <v>998272</v>
      </c>
    </row>
    <row r="441" spans="1:25" x14ac:dyDescent="0.25">
      <c r="A441" s="31">
        <v>470</v>
      </c>
      <c r="B441" s="32">
        <v>470165284</v>
      </c>
      <c r="C441" s="33" t="s">
        <v>240</v>
      </c>
      <c r="D441" s="31">
        <v>165</v>
      </c>
      <c r="E441" s="33" t="s">
        <v>28</v>
      </c>
      <c r="F441" s="31">
        <v>284</v>
      </c>
      <c r="G441" s="33" t="s">
        <v>163</v>
      </c>
      <c r="H441" s="34">
        <v>81</v>
      </c>
      <c r="I441" s="35">
        <v>9459</v>
      </c>
      <c r="J441" s="35">
        <v>3220</v>
      </c>
      <c r="K441" s="35">
        <v>0</v>
      </c>
      <c r="L441" s="35">
        <v>893</v>
      </c>
      <c r="M441" s="35">
        <v>13572</v>
      </c>
      <c r="N441" s="24"/>
      <c r="O441" s="34">
        <v>0</v>
      </c>
      <c r="P441" s="34">
        <v>0</v>
      </c>
      <c r="Q441" s="36">
        <v>0.09</v>
      </c>
      <c r="R441" s="36">
        <v>3.3469837901803509E-2</v>
      </c>
      <c r="S441" s="37">
        <v>0</v>
      </c>
      <c r="T441" s="24"/>
      <c r="U441" s="38">
        <v>1026999</v>
      </c>
      <c r="V441" s="38">
        <v>0</v>
      </c>
      <c r="W441" s="38">
        <v>0</v>
      </c>
      <c r="X441" s="38">
        <v>72333</v>
      </c>
      <c r="Y441" s="38">
        <v>1099332</v>
      </c>
    </row>
    <row r="442" spans="1:25" x14ac:dyDescent="0.25">
      <c r="A442" s="31">
        <v>470</v>
      </c>
      <c r="B442" s="32">
        <v>470165305</v>
      </c>
      <c r="C442" s="33" t="s">
        <v>240</v>
      </c>
      <c r="D442" s="31">
        <v>165</v>
      </c>
      <c r="E442" s="33" t="s">
        <v>28</v>
      </c>
      <c r="F442" s="31">
        <v>305</v>
      </c>
      <c r="G442" s="33" t="s">
        <v>75</v>
      </c>
      <c r="H442" s="34">
        <v>63</v>
      </c>
      <c r="I442" s="35">
        <v>9621</v>
      </c>
      <c r="J442" s="35">
        <v>3138</v>
      </c>
      <c r="K442" s="35">
        <v>0</v>
      </c>
      <c r="L442" s="35">
        <v>893</v>
      </c>
      <c r="M442" s="35">
        <v>13652</v>
      </c>
      <c r="N442" s="24"/>
      <c r="O442" s="34">
        <v>0</v>
      </c>
      <c r="P442" s="34">
        <v>0</v>
      </c>
      <c r="Q442" s="36">
        <v>0.09</v>
      </c>
      <c r="R442" s="36">
        <v>1.7324499376681918E-2</v>
      </c>
      <c r="S442" s="37">
        <v>0</v>
      </c>
      <c r="T442" s="24"/>
      <c r="U442" s="38">
        <v>803817</v>
      </c>
      <c r="V442" s="38">
        <v>0</v>
      </c>
      <c r="W442" s="38">
        <v>0</v>
      </c>
      <c r="X442" s="38">
        <v>56259</v>
      </c>
      <c r="Y442" s="38">
        <v>860076</v>
      </c>
    </row>
    <row r="443" spans="1:25" x14ac:dyDescent="0.25">
      <c r="A443" s="31">
        <v>470</v>
      </c>
      <c r="B443" s="32">
        <v>470165314</v>
      </c>
      <c r="C443" s="33" t="s">
        <v>240</v>
      </c>
      <c r="D443" s="31">
        <v>165</v>
      </c>
      <c r="E443" s="33" t="s">
        <v>28</v>
      </c>
      <c r="F443" s="31">
        <v>314</v>
      </c>
      <c r="G443" s="33" t="s">
        <v>46</v>
      </c>
      <c r="H443" s="34">
        <v>1</v>
      </c>
      <c r="I443" s="35">
        <v>14528</v>
      </c>
      <c r="J443" s="35">
        <v>11271</v>
      </c>
      <c r="K443" s="35">
        <v>0</v>
      </c>
      <c r="L443" s="35">
        <v>893</v>
      </c>
      <c r="M443" s="35">
        <v>26692</v>
      </c>
      <c r="N443" s="24"/>
      <c r="O443" s="34">
        <v>0</v>
      </c>
      <c r="P443" s="34">
        <v>0</v>
      </c>
      <c r="Q443" s="36">
        <v>0.09</v>
      </c>
      <c r="R443" s="36">
        <v>2.7844992918704178E-3</v>
      </c>
      <c r="S443" s="37">
        <v>0</v>
      </c>
      <c r="T443" s="24"/>
      <c r="U443" s="38">
        <v>25799</v>
      </c>
      <c r="V443" s="38">
        <v>0</v>
      </c>
      <c r="W443" s="38">
        <v>0</v>
      </c>
      <c r="X443" s="38">
        <v>893</v>
      </c>
      <c r="Y443" s="38">
        <v>26692</v>
      </c>
    </row>
    <row r="444" spans="1:25" x14ac:dyDescent="0.25">
      <c r="A444" s="31">
        <v>470</v>
      </c>
      <c r="B444" s="32">
        <v>470165342</v>
      </c>
      <c r="C444" s="33" t="s">
        <v>240</v>
      </c>
      <c r="D444" s="31">
        <v>165</v>
      </c>
      <c r="E444" s="33" t="s">
        <v>28</v>
      </c>
      <c r="F444" s="31">
        <v>342</v>
      </c>
      <c r="G444" s="33" t="s">
        <v>228</v>
      </c>
      <c r="H444" s="34">
        <v>5</v>
      </c>
      <c r="I444" s="35">
        <v>9256</v>
      </c>
      <c r="J444" s="35">
        <v>5136</v>
      </c>
      <c r="K444" s="35">
        <v>0</v>
      </c>
      <c r="L444" s="35">
        <v>893</v>
      </c>
      <c r="M444" s="35">
        <v>15285</v>
      </c>
      <c r="N444" s="24"/>
      <c r="O444" s="34">
        <v>0</v>
      </c>
      <c r="P444" s="34">
        <v>0</v>
      </c>
      <c r="Q444" s="36">
        <v>0.09</v>
      </c>
      <c r="R444" s="36">
        <v>1.5599602012041768E-3</v>
      </c>
      <c r="S444" s="37">
        <v>0</v>
      </c>
      <c r="T444" s="24"/>
      <c r="U444" s="38">
        <v>71960</v>
      </c>
      <c r="V444" s="38">
        <v>0</v>
      </c>
      <c r="W444" s="38">
        <v>0</v>
      </c>
      <c r="X444" s="38">
        <v>4465</v>
      </c>
      <c r="Y444" s="38">
        <v>76425</v>
      </c>
    </row>
    <row r="445" spans="1:25" x14ac:dyDescent="0.25">
      <c r="A445" s="31">
        <v>470</v>
      </c>
      <c r="B445" s="32">
        <v>470165344</v>
      </c>
      <c r="C445" s="33" t="s">
        <v>240</v>
      </c>
      <c r="D445" s="31">
        <v>165</v>
      </c>
      <c r="E445" s="33" t="s">
        <v>28</v>
      </c>
      <c r="F445" s="31">
        <v>344</v>
      </c>
      <c r="G445" s="33" t="s">
        <v>243</v>
      </c>
      <c r="H445" s="34">
        <v>3</v>
      </c>
      <c r="I445" s="35">
        <v>9001</v>
      </c>
      <c r="J445" s="35">
        <v>3013</v>
      </c>
      <c r="K445" s="35">
        <v>0</v>
      </c>
      <c r="L445" s="35">
        <v>893</v>
      </c>
      <c r="M445" s="35">
        <v>12907</v>
      </c>
      <c r="N445" s="24"/>
      <c r="O445" s="34">
        <v>0</v>
      </c>
      <c r="P445" s="34">
        <v>0</v>
      </c>
      <c r="Q445" s="36">
        <v>0.09</v>
      </c>
      <c r="R445" s="36">
        <v>7.8776585079043772E-4</v>
      </c>
      <c r="S445" s="37">
        <v>0</v>
      </c>
      <c r="T445" s="24"/>
      <c r="U445" s="38">
        <v>36042</v>
      </c>
      <c r="V445" s="38">
        <v>0</v>
      </c>
      <c r="W445" s="38">
        <v>0</v>
      </c>
      <c r="X445" s="38">
        <v>2679</v>
      </c>
      <c r="Y445" s="38">
        <v>38721</v>
      </c>
    </row>
    <row r="446" spans="1:25" x14ac:dyDescent="0.25">
      <c r="A446" s="31">
        <v>470</v>
      </c>
      <c r="B446" s="32">
        <v>470165347</v>
      </c>
      <c r="C446" s="33" t="s">
        <v>240</v>
      </c>
      <c r="D446" s="31">
        <v>165</v>
      </c>
      <c r="E446" s="33" t="s">
        <v>28</v>
      </c>
      <c r="F446" s="31">
        <v>347</v>
      </c>
      <c r="G446" s="33" t="s">
        <v>106</v>
      </c>
      <c r="H446" s="34">
        <v>2</v>
      </c>
      <c r="I446" s="35">
        <v>12474</v>
      </c>
      <c r="J446" s="35">
        <v>5404</v>
      </c>
      <c r="K446" s="35">
        <v>0</v>
      </c>
      <c r="L446" s="35">
        <v>893</v>
      </c>
      <c r="M446" s="35">
        <v>18771</v>
      </c>
      <c r="N446" s="24"/>
      <c r="O446" s="34">
        <v>0</v>
      </c>
      <c r="P446" s="34">
        <v>0</v>
      </c>
      <c r="Q446" s="36">
        <v>0.09</v>
      </c>
      <c r="R446" s="36">
        <v>4.4711377870290349E-3</v>
      </c>
      <c r="S446" s="37">
        <v>0</v>
      </c>
      <c r="T446" s="24"/>
      <c r="U446" s="38">
        <v>35756</v>
      </c>
      <c r="V446" s="38">
        <v>0</v>
      </c>
      <c r="W446" s="38">
        <v>0</v>
      </c>
      <c r="X446" s="38">
        <v>1786</v>
      </c>
      <c r="Y446" s="38">
        <v>37542</v>
      </c>
    </row>
    <row r="447" spans="1:25" x14ac:dyDescent="0.25">
      <c r="A447" s="31">
        <v>474</v>
      </c>
      <c r="B447" s="32">
        <v>474097057</v>
      </c>
      <c r="C447" s="33" t="s">
        <v>244</v>
      </c>
      <c r="D447" s="31">
        <v>97</v>
      </c>
      <c r="E447" s="33" t="s">
        <v>245</v>
      </c>
      <c r="F447" s="31">
        <v>57</v>
      </c>
      <c r="G447" s="33" t="s">
        <v>23</v>
      </c>
      <c r="H447" s="34">
        <v>1</v>
      </c>
      <c r="I447" s="35">
        <v>14107</v>
      </c>
      <c r="J447" s="35">
        <v>718</v>
      </c>
      <c r="K447" s="35">
        <v>0</v>
      </c>
      <c r="L447" s="35">
        <v>893</v>
      </c>
      <c r="M447" s="35">
        <v>15718</v>
      </c>
      <c r="N447" s="24"/>
      <c r="O447" s="34">
        <v>0</v>
      </c>
      <c r="P447" s="34">
        <v>0</v>
      </c>
      <c r="Q447" s="36">
        <v>0.18</v>
      </c>
      <c r="R447" s="36">
        <v>0.14357074949612178</v>
      </c>
      <c r="S447" s="37">
        <v>0</v>
      </c>
      <c r="T447" s="24"/>
      <c r="U447" s="38">
        <v>14825</v>
      </c>
      <c r="V447" s="38">
        <v>0</v>
      </c>
      <c r="W447" s="38">
        <v>0</v>
      </c>
      <c r="X447" s="38">
        <v>893</v>
      </c>
      <c r="Y447" s="38">
        <v>15718</v>
      </c>
    </row>
    <row r="448" spans="1:25" x14ac:dyDescent="0.25">
      <c r="A448" s="31">
        <v>474</v>
      </c>
      <c r="B448" s="32">
        <v>474097064</v>
      </c>
      <c r="C448" s="33" t="s">
        <v>244</v>
      </c>
      <c r="D448" s="31">
        <v>97</v>
      </c>
      <c r="E448" s="33" t="s">
        <v>245</v>
      </c>
      <c r="F448" s="31">
        <v>64</v>
      </c>
      <c r="G448" s="33" t="s">
        <v>121</v>
      </c>
      <c r="H448" s="34">
        <v>1</v>
      </c>
      <c r="I448" s="35">
        <v>8410</v>
      </c>
      <c r="J448" s="35">
        <v>1342</v>
      </c>
      <c r="K448" s="35">
        <v>0</v>
      </c>
      <c r="L448" s="35">
        <v>893</v>
      </c>
      <c r="M448" s="35">
        <v>10645</v>
      </c>
      <c r="N448" s="24"/>
      <c r="O448" s="34">
        <v>0</v>
      </c>
      <c r="P448" s="34">
        <v>0</v>
      </c>
      <c r="Q448" s="36">
        <v>0.18</v>
      </c>
      <c r="R448" s="36">
        <v>3.2606912147443351E-2</v>
      </c>
      <c r="S448" s="37">
        <v>0</v>
      </c>
      <c r="T448" s="24"/>
      <c r="U448" s="38">
        <v>9752</v>
      </c>
      <c r="V448" s="38">
        <v>0</v>
      </c>
      <c r="W448" s="38">
        <v>0</v>
      </c>
      <c r="X448" s="38">
        <v>893</v>
      </c>
      <c r="Y448" s="38">
        <v>10645</v>
      </c>
    </row>
    <row r="449" spans="1:25" x14ac:dyDescent="0.25">
      <c r="A449" s="31">
        <v>474</v>
      </c>
      <c r="B449" s="32">
        <v>474097072</v>
      </c>
      <c r="C449" s="33" t="s">
        <v>244</v>
      </c>
      <c r="D449" s="31">
        <v>97</v>
      </c>
      <c r="E449" s="33" t="s">
        <v>245</v>
      </c>
      <c r="F449" s="31">
        <v>72</v>
      </c>
      <c r="G449" s="33" t="s">
        <v>18</v>
      </c>
      <c r="H449" s="34">
        <v>1</v>
      </c>
      <c r="I449" s="35">
        <v>10322.988293956045</v>
      </c>
      <c r="J449" s="35">
        <v>2445</v>
      </c>
      <c r="K449" s="35">
        <v>0</v>
      </c>
      <c r="L449" s="35">
        <v>893</v>
      </c>
      <c r="M449" s="35">
        <v>13660.988293956045</v>
      </c>
      <c r="N449" s="24"/>
      <c r="O449" s="34">
        <v>0</v>
      </c>
      <c r="P449" s="34">
        <v>0</v>
      </c>
      <c r="Q449" s="36">
        <v>0.09</v>
      </c>
      <c r="R449" s="36">
        <v>2.1802146927534793E-3</v>
      </c>
      <c r="S449" s="37">
        <v>0</v>
      </c>
      <c r="T449" s="24"/>
      <c r="U449" s="38">
        <v>12768</v>
      </c>
      <c r="V449" s="38">
        <v>0</v>
      </c>
      <c r="W449" s="38">
        <v>0</v>
      </c>
      <c r="X449" s="38">
        <v>893</v>
      </c>
      <c r="Y449" s="38">
        <v>13661</v>
      </c>
    </row>
    <row r="450" spans="1:25" x14ac:dyDescent="0.25">
      <c r="A450" s="31">
        <v>474</v>
      </c>
      <c r="B450" s="32">
        <v>474097097</v>
      </c>
      <c r="C450" s="33" t="s">
        <v>244</v>
      </c>
      <c r="D450" s="31">
        <v>97</v>
      </c>
      <c r="E450" s="33" t="s">
        <v>245</v>
      </c>
      <c r="F450" s="31">
        <v>97</v>
      </c>
      <c r="G450" s="33" t="s">
        <v>245</v>
      </c>
      <c r="H450" s="34">
        <v>228</v>
      </c>
      <c r="I450" s="35">
        <v>11575</v>
      </c>
      <c r="J450" s="35">
        <v>5</v>
      </c>
      <c r="K450" s="35">
        <v>0</v>
      </c>
      <c r="L450" s="35">
        <v>893</v>
      </c>
      <c r="M450" s="35">
        <v>12473</v>
      </c>
      <c r="N450" s="24"/>
      <c r="O450" s="34">
        <v>0</v>
      </c>
      <c r="P450" s="34">
        <v>0</v>
      </c>
      <c r="Q450" s="36">
        <v>0.18</v>
      </c>
      <c r="R450" s="36">
        <v>3.8521323325205213E-2</v>
      </c>
      <c r="S450" s="37">
        <v>0</v>
      </c>
      <c r="T450" s="24"/>
      <c r="U450" s="38">
        <v>2640240</v>
      </c>
      <c r="V450" s="38">
        <v>0</v>
      </c>
      <c r="W450" s="38">
        <v>0</v>
      </c>
      <c r="X450" s="38">
        <v>203604</v>
      </c>
      <c r="Y450" s="38">
        <v>2843844</v>
      </c>
    </row>
    <row r="451" spans="1:25" x14ac:dyDescent="0.25">
      <c r="A451" s="31">
        <v>474</v>
      </c>
      <c r="B451" s="32">
        <v>474097100</v>
      </c>
      <c r="C451" s="33" t="s">
        <v>244</v>
      </c>
      <c r="D451" s="31">
        <v>97</v>
      </c>
      <c r="E451" s="33" t="s">
        <v>245</v>
      </c>
      <c r="F451" s="31">
        <v>100</v>
      </c>
      <c r="G451" s="33" t="s">
        <v>79</v>
      </c>
      <c r="H451" s="34">
        <v>1</v>
      </c>
      <c r="I451" s="35">
        <v>11702.677558601861</v>
      </c>
      <c r="J451" s="35">
        <v>6014</v>
      </c>
      <c r="K451" s="35">
        <v>0</v>
      </c>
      <c r="L451" s="35">
        <v>893</v>
      </c>
      <c r="M451" s="35">
        <v>18609.677558601863</v>
      </c>
      <c r="N451" s="24"/>
      <c r="O451" s="34">
        <v>0</v>
      </c>
      <c r="P451" s="34">
        <v>0</v>
      </c>
      <c r="Q451" s="36">
        <v>0.09</v>
      </c>
      <c r="R451" s="36">
        <v>3.2785653220977512E-2</v>
      </c>
      <c r="S451" s="37">
        <v>0</v>
      </c>
      <c r="T451" s="24"/>
      <c r="U451" s="38">
        <v>17717</v>
      </c>
      <c r="V451" s="38">
        <v>0</v>
      </c>
      <c r="W451" s="38">
        <v>0</v>
      </c>
      <c r="X451" s="38">
        <v>893</v>
      </c>
      <c r="Y451" s="38">
        <v>18610</v>
      </c>
    </row>
    <row r="452" spans="1:25" x14ac:dyDescent="0.25">
      <c r="A452" s="31">
        <v>474</v>
      </c>
      <c r="B452" s="32">
        <v>474097103</v>
      </c>
      <c r="C452" s="33" t="s">
        <v>244</v>
      </c>
      <c r="D452" s="31">
        <v>97</v>
      </c>
      <c r="E452" s="33" t="s">
        <v>245</v>
      </c>
      <c r="F452" s="31">
        <v>103</v>
      </c>
      <c r="G452" s="33" t="s">
        <v>246</v>
      </c>
      <c r="H452" s="34">
        <v>25</v>
      </c>
      <c r="I452" s="35">
        <v>10634</v>
      </c>
      <c r="J452" s="35">
        <v>273</v>
      </c>
      <c r="K452" s="35">
        <v>0</v>
      </c>
      <c r="L452" s="35">
        <v>893</v>
      </c>
      <c r="M452" s="35">
        <v>11800</v>
      </c>
      <c r="N452" s="24"/>
      <c r="O452" s="34">
        <v>0</v>
      </c>
      <c r="P452" s="34">
        <v>0</v>
      </c>
      <c r="Q452" s="36">
        <v>0.18</v>
      </c>
      <c r="R452" s="36">
        <v>1.0478436146364269E-2</v>
      </c>
      <c r="S452" s="37">
        <v>0</v>
      </c>
      <c r="T452" s="24"/>
      <c r="U452" s="38">
        <v>272675</v>
      </c>
      <c r="V452" s="38">
        <v>0</v>
      </c>
      <c r="W452" s="38">
        <v>0</v>
      </c>
      <c r="X452" s="38">
        <v>22325</v>
      </c>
      <c r="Y452" s="38">
        <v>295000</v>
      </c>
    </row>
    <row r="453" spans="1:25" x14ac:dyDescent="0.25">
      <c r="A453" s="31">
        <v>474</v>
      </c>
      <c r="B453" s="32">
        <v>474097153</v>
      </c>
      <c r="C453" s="33" t="s">
        <v>244</v>
      </c>
      <c r="D453" s="31">
        <v>97</v>
      </c>
      <c r="E453" s="33" t="s">
        <v>245</v>
      </c>
      <c r="F453" s="31">
        <v>153</v>
      </c>
      <c r="G453" s="33" t="s">
        <v>124</v>
      </c>
      <c r="H453" s="34">
        <v>39</v>
      </c>
      <c r="I453" s="35">
        <v>10664</v>
      </c>
      <c r="J453" s="35">
        <v>564</v>
      </c>
      <c r="K453" s="35">
        <v>0</v>
      </c>
      <c r="L453" s="35">
        <v>893</v>
      </c>
      <c r="M453" s="35">
        <v>12121</v>
      </c>
      <c r="N453" s="24"/>
      <c r="O453" s="34">
        <v>0</v>
      </c>
      <c r="P453" s="34">
        <v>0</v>
      </c>
      <c r="Q453" s="36">
        <v>0.09</v>
      </c>
      <c r="R453" s="36">
        <v>1.4280189411397975E-2</v>
      </c>
      <c r="S453" s="37">
        <v>0</v>
      </c>
      <c r="T453" s="24"/>
      <c r="U453" s="38">
        <v>437892</v>
      </c>
      <c r="V453" s="38">
        <v>0</v>
      </c>
      <c r="W453" s="38">
        <v>0</v>
      </c>
      <c r="X453" s="38">
        <v>34827</v>
      </c>
      <c r="Y453" s="38">
        <v>472719</v>
      </c>
    </row>
    <row r="454" spans="1:25" x14ac:dyDescent="0.25">
      <c r="A454" s="31">
        <v>474</v>
      </c>
      <c r="B454" s="32">
        <v>474097162</v>
      </c>
      <c r="C454" s="33" t="s">
        <v>244</v>
      </c>
      <c r="D454" s="31">
        <v>97</v>
      </c>
      <c r="E454" s="33" t="s">
        <v>245</v>
      </c>
      <c r="F454" s="31">
        <v>162</v>
      </c>
      <c r="G454" s="33" t="s">
        <v>179</v>
      </c>
      <c r="H454" s="34">
        <v>11</v>
      </c>
      <c r="I454" s="35">
        <v>9819</v>
      </c>
      <c r="J454" s="35">
        <v>2597</v>
      </c>
      <c r="K454" s="35">
        <v>0</v>
      </c>
      <c r="L454" s="35">
        <v>893</v>
      </c>
      <c r="M454" s="35">
        <v>13309</v>
      </c>
      <c r="N454" s="24"/>
      <c r="O454" s="34">
        <v>0</v>
      </c>
      <c r="P454" s="34">
        <v>0</v>
      </c>
      <c r="Q454" s="36">
        <v>0.09</v>
      </c>
      <c r="R454" s="36">
        <v>1.1311815533829539E-2</v>
      </c>
      <c r="S454" s="37">
        <v>0</v>
      </c>
      <c r="T454" s="24"/>
      <c r="U454" s="38">
        <v>136576</v>
      </c>
      <c r="V454" s="38">
        <v>0</v>
      </c>
      <c r="W454" s="38">
        <v>0</v>
      </c>
      <c r="X454" s="38">
        <v>9823</v>
      </c>
      <c r="Y454" s="38">
        <v>146399</v>
      </c>
    </row>
    <row r="455" spans="1:25" x14ac:dyDescent="0.25">
      <c r="A455" s="31">
        <v>474</v>
      </c>
      <c r="B455" s="32">
        <v>474097343</v>
      </c>
      <c r="C455" s="33" t="s">
        <v>244</v>
      </c>
      <c r="D455" s="31">
        <v>97</v>
      </c>
      <c r="E455" s="33" t="s">
        <v>245</v>
      </c>
      <c r="F455" s="31">
        <v>343</v>
      </c>
      <c r="G455" s="33" t="s">
        <v>247</v>
      </c>
      <c r="H455" s="34">
        <v>30</v>
      </c>
      <c r="I455" s="35">
        <v>10574</v>
      </c>
      <c r="J455" s="35">
        <v>1111</v>
      </c>
      <c r="K455" s="35">
        <v>0</v>
      </c>
      <c r="L455" s="35">
        <v>893</v>
      </c>
      <c r="M455" s="35">
        <v>12578</v>
      </c>
      <c r="N455" s="24"/>
      <c r="O455" s="34">
        <v>0</v>
      </c>
      <c r="P455" s="34">
        <v>0</v>
      </c>
      <c r="Q455" s="36">
        <v>0.18</v>
      </c>
      <c r="R455" s="36">
        <v>2.0734489150907899E-2</v>
      </c>
      <c r="S455" s="37">
        <v>0</v>
      </c>
      <c r="T455" s="24"/>
      <c r="U455" s="38">
        <v>350550</v>
      </c>
      <c r="V455" s="38">
        <v>0</v>
      </c>
      <c r="W455" s="38">
        <v>0</v>
      </c>
      <c r="X455" s="38">
        <v>26790</v>
      </c>
      <c r="Y455" s="38">
        <v>377340</v>
      </c>
    </row>
    <row r="456" spans="1:25" x14ac:dyDescent="0.25">
      <c r="A456" s="31">
        <v>474</v>
      </c>
      <c r="B456" s="32">
        <v>474097600</v>
      </c>
      <c r="C456" s="33" t="s">
        <v>244</v>
      </c>
      <c r="D456" s="31">
        <v>97</v>
      </c>
      <c r="E456" s="33" t="s">
        <v>245</v>
      </c>
      <c r="F456" s="31">
        <v>600</v>
      </c>
      <c r="G456" s="33" t="s">
        <v>157</v>
      </c>
      <c r="H456" s="34">
        <v>1</v>
      </c>
      <c r="I456" s="35">
        <v>8410</v>
      </c>
      <c r="J456" s="35">
        <v>3440</v>
      </c>
      <c r="K456" s="35">
        <v>0</v>
      </c>
      <c r="L456" s="35">
        <v>893</v>
      </c>
      <c r="M456" s="35">
        <v>12743</v>
      </c>
      <c r="N456" s="24"/>
      <c r="O456" s="34">
        <v>0</v>
      </c>
      <c r="P456" s="34">
        <v>0</v>
      </c>
      <c r="Q456" s="36">
        <v>0.09</v>
      </c>
      <c r="R456" s="36">
        <v>4.0688382097505658E-3</v>
      </c>
      <c r="S456" s="37">
        <v>0</v>
      </c>
      <c r="T456" s="24"/>
      <c r="U456" s="38">
        <v>11850</v>
      </c>
      <c r="V456" s="38">
        <v>0</v>
      </c>
      <c r="W456" s="38">
        <v>0</v>
      </c>
      <c r="X456" s="38">
        <v>893</v>
      </c>
      <c r="Y456" s="38">
        <v>12743</v>
      </c>
    </row>
    <row r="457" spans="1:25" x14ac:dyDescent="0.25">
      <c r="A457" s="31">
        <v>474</v>
      </c>
      <c r="B457" s="32">
        <v>474097610</v>
      </c>
      <c r="C457" s="33" t="s">
        <v>244</v>
      </c>
      <c r="D457" s="31">
        <v>97</v>
      </c>
      <c r="E457" s="33" t="s">
        <v>245</v>
      </c>
      <c r="F457" s="31">
        <v>610</v>
      </c>
      <c r="G457" s="33" t="s">
        <v>158</v>
      </c>
      <c r="H457" s="34">
        <v>7</v>
      </c>
      <c r="I457" s="35">
        <v>10744</v>
      </c>
      <c r="J457" s="35">
        <v>2082</v>
      </c>
      <c r="K457" s="35">
        <v>0</v>
      </c>
      <c r="L457" s="35">
        <v>893</v>
      </c>
      <c r="M457" s="35">
        <v>13719</v>
      </c>
      <c r="N457" s="24"/>
      <c r="O457" s="34">
        <v>0</v>
      </c>
      <c r="P457" s="34">
        <v>0</v>
      </c>
      <c r="Q457" s="36">
        <v>0.09</v>
      </c>
      <c r="R457" s="36">
        <v>5.0509149506050618E-3</v>
      </c>
      <c r="S457" s="37">
        <v>0</v>
      </c>
      <c r="T457" s="24"/>
      <c r="U457" s="38">
        <v>89782</v>
      </c>
      <c r="V457" s="38">
        <v>0</v>
      </c>
      <c r="W457" s="38">
        <v>0</v>
      </c>
      <c r="X457" s="38">
        <v>6251</v>
      </c>
      <c r="Y457" s="38">
        <v>96033</v>
      </c>
    </row>
    <row r="458" spans="1:25" x14ac:dyDescent="0.25">
      <c r="A458" s="31">
        <v>474</v>
      </c>
      <c r="B458" s="32">
        <v>474097615</v>
      </c>
      <c r="C458" s="33" t="s">
        <v>244</v>
      </c>
      <c r="D458" s="31">
        <v>97</v>
      </c>
      <c r="E458" s="33" t="s">
        <v>245</v>
      </c>
      <c r="F458" s="31">
        <v>615</v>
      </c>
      <c r="G458" s="33" t="s">
        <v>257</v>
      </c>
      <c r="H458" s="34">
        <v>1</v>
      </c>
      <c r="I458" s="35">
        <v>11211.879177215191</v>
      </c>
      <c r="J458" s="35">
        <v>1021</v>
      </c>
      <c r="K458" s="35">
        <v>0</v>
      </c>
      <c r="L458" s="35">
        <v>893</v>
      </c>
      <c r="M458" s="35">
        <v>13125.879177215191</v>
      </c>
      <c r="N458" s="24"/>
      <c r="O458" s="34">
        <v>0</v>
      </c>
      <c r="P458" s="34">
        <v>0</v>
      </c>
      <c r="Q458" s="36">
        <v>0.18</v>
      </c>
      <c r="R458" s="36">
        <v>5.9039871628699294E-4</v>
      </c>
      <c r="S458" s="37">
        <v>0</v>
      </c>
      <c r="T458" s="24"/>
      <c r="U458" s="38">
        <v>12233</v>
      </c>
      <c r="V458" s="38">
        <v>0</v>
      </c>
      <c r="W458" s="38">
        <v>0</v>
      </c>
      <c r="X458" s="38">
        <v>893</v>
      </c>
      <c r="Y458" s="38">
        <v>13126</v>
      </c>
    </row>
    <row r="459" spans="1:25" x14ac:dyDescent="0.25">
      <c r="A459" s="31">
        <v>474</v>
      </c>
      <c r="B459" s="32">
        <v>474097616</v>
      </c>
      <c r="C459" s="33" t="s">
        <v>244</v>
      </c>
      <c r="D459" s="31">
        <v>97</v>
      </c>
      <c r="E459" s="33" t="s">
        <v>245</v>
      </c>
      <c r="F459" s="31">
        <v>616</v>
      </c>
      <c r="G459" s="33" t="s">
        <v>133</v>
      </c>
      <c r="H459" s="34">
        <v>1</v>
      </c>
      <c r="I459" s="35">
        <v>10127</v>
      </c>
      <c r="J459" s="35">
        <v>3416</v>
      </c>
      <c r="K459" s="35">
        <v>0</v>
      </c>
      <c r="L459" s="35">
        <v>893</v>
      </c>
      <c r="M459" s="35">
        <v>14436</v>
      </c>
      <c r="N459" s="24"/>
      <c r="O459" s="34">
        <v>0</v>
      </c>
      <c r="P459" s="34">
        <v>0</v>
      </c>
      <c r="Q459" s="36">
        <v>0.09</v>
      </c>
      <c r="R459" s="36">
        <v>3.274137152612383E-2</v>
      </c>
      <c r="S459" s="37">
        <v>0</v>
      </c>
      <c r="T459" s="24"/>
      <c r="U459" s="38">
        <v>13543</v>
      </c>
      <c r="V459" s="38">
        <v>0</v>
      </c>
      <c r="W459" s="38">
        <v>0</v>
      </c>
      <c r="X459" s="38">
        <v>893</v>
      </c>
      <c r="Y459" s="38">
        <v>14436</v>
      </c>
    </row>
    <row r="460" spans="1:25" x14ac:dyDescent="0.25">
      <c r="A460" s="31">
        <v>474</v>
      </c>
      <c r="B460" s="32">
        <v>474097720</v>
      </c>
      <c r="C460" s="33" t="s">
        <v>244</v>
      </c>
      <c r="D460" s="31">
        <v>97</v>
      </c>
      <c r="E460" s="33" t="s">
        <v>245</v>
      </c>
      <c r="F460" s="31">
        <v>720</v>
      </c>
      <c r="G460" s="33" t="s">
        <v>60</v>
      </c>
      <c r="H460" s="34">
        <v>7</v>
      </c>
      <c r="I460" s="35">
        <v>9946</v>
      </c>
      <c r="J460" s="35">
        <v>2145</v>
      </c>
      <c r="K460" s="35">
        <v>0</v>
      </c>
      <c r="L460" s="35">
        <v>893</v>
      </c>
      <c r="M460" s="35">
        <v>12984</v>
      </c>
      <c r="N460" s="24"/>
      <c r="O460" s="34">
        <v>0</v>
      </c>
      <c r="P460" s="34">
        <v>0</v>
      </c>
      <c r="Q460" s="36">
        <v>0.09</v>
      </c>
      <c r="R460" s="36">
        <v>9.1982558380883372E-3</v>
      </c>
      <c r="S460" s="37">
        <v>0</v>
      </c>
      <c r="T460" s="24"/>
      <c r="U460" s="38">
        <v>84637</v>
      </c>
      <c r="V460" s="38">
        <v>0</v>
      </c>
      <c r="W460" s="38">
        <v>0</v>
      </c>
      <c r="X460" s="38">
        <v>6251</v>
      </c>
      <c r="Y460" s="38">
        <v>90888</v>
      </c>
    </row>
    <row r="461" spans="1:25" x14ac:dyDescent="0.25">
      <c r="A461" s="31">
        <v>474</v>
      </c>
      <c r="B461" s="32">
        <v>474097735</v>
      </c>
      <c r="C461" s="33" t="s">
        <v>244</v>
      </c>
      <c r="D461" s="31">
        <v>97</v>
      </c>
      <c r="E461" s="33" t="s">
        <v>245</v>
      </c>
      <c r="F461" s="31">
        <v>735</v>
      </c>
      <c r="G461" s="33" t="s">
        <v>138</v>
      </c>
      <c r="H461" s="34">
        <v>24</v>
      </c>
      <c r="I461" s="35">
        <v>9871</v>
      </c>
      <c r="J461" s="35">
        <v>3950</v>
      </c>
      <c r="K461" s="35">
        <v>0</v>
      </c>
      <c r="L461" s="35">
        <v>893</v>
      </c>
      <c r="M461" s="35">
        <v>14714</v>
      </c>
      <c r="N461" s="24"/>
      <c r="O461" s="34">
        <v>0</v>
      </c>
      <c r="P461" s="34">
        <v>0</v>
      </c>
      <c r="Q461" s="36">
        <v>0.09</v>
      </c>
      <c r="R461" s="36">
        <v>2.12082841420623E-2</v>
      </c>
      <c r="S461" s="37">
        <v>0</v>
      </c>
      <c r="T461" s="24"/>
      <c r="U461" s="38">
        <v>331704</v>
      </c>
      <c r="V461" s="38">
        <v>0</v>
      </c>
      <c r="W461" s="38">
        <v>0</v>
      </c>
      <c r="X461" s="38">
        <v>21432</v>
      </c>
      <c r="Y461" s="38">
        <v>353136</v>
      </c>
    </row>
    <row r="462" spans="1:25" x14ac:dyDescent="0.25">
      <c r="A462" s="31">
        <v>474</v>
      </c>
      <c r="B462" s="32">
        <v>474097753</v>
      </c>
      <c r="C462" s="33" t="s">
        <v>244</v>
      </c>
      <c r="D462" s="31">
        <v>97</v>
      </c>
      <c r="E462" s="33" t="s">
        <v>245</v>
      </c>
      <c r="F462" s="31">
        <v>753</v>
      </c>
      <c r="G462" s="33" t="s">
        <v>248</v>
      </c>
      <c r="H462" s="34">
        <v>18</v>
      </c>
      <c r="I462" s="35">
        <v>9866</v>
      </c>
      <c r="J462" s="35">
        <v>3855</v>
      </c>
      <c r="K462" s="35">
        <v>0</v>
      </c>
      <c r="L462" s="35">
        <v>893</v>
      </c>
      <c r="M462" s="35">
        <v>14614</v>
      </c>
      <c r="N462" s="24"/>
      <c r="O462" s="34">
        <v>0</v>
      </c>
      <c r="P462" s="34">
        <v>0</v>
      </c>
      <c r="Q462" s="36">
        <v>0.09</v>
      </c>
      <c r="R462" s="36">
        <v>1.1348729168125953E-2</v>
      </c>
      <c r="S462" s="37">
        <v>0</v>
      </c>
      <c r="T462" s="24"/>
      <c r="U462" s="38">
        <v>246978</v>
      </c>
      <c r="V462" s="38">
        <v>0</v>
      </c>
      <c r="W462" s="38">
        <v>0</v>
      </c>
      <c r="X462" s="38">
        <v>16074</v>
      </c>
      <c r="Y462" s="38">
        <v>263052</v>
      </c>
    </row>
    <row r="463" spans="1:25" x14ac:dyDescent="0.25">
      <c r="A463" s="31">
        <v>474</v>
      </c>
      <c r="B463" s="32">
        <v>474097775</v>
      </c>
      <c r="C463" s="33" t="s">
        <v>244</v>
      </c>
      <c r="D463" s="31">
        <v>97</v>
      </c>
      <c r="E463" s="33" t="s">
        <v>245</v>
      </c>
      <c r="F463" s="31">
        <v>775</v>
      </c>
      <c r="G463" s="33" t="s">
        <v>77</v>
      </c>
      <c r="H463" s="34">
        <v>4</v>
      </c>
      <c r="I463" s="35">
        <v>9784</v>
      </c>
      <c r="J463" s="35">
        <v>1856</v>
      </c>
      <c r="K463" s="35">
        <v>0</v>
      </c>
      <c r="L463" s="35">
        <v>893</v>
      </c>
      <c r="M463" s="35">
        <v>12533</v>
      </c>
      <c r="N463" s="24"/>
      <c r="O463" s="34">
        <v>0</v>
      </c>
      <c r="P463" s="34">
        <v>0</v>
      </c>
      <c r="Q463" s="36">
        <v>0.09</v>
      </c>
      <c r="R463" s="36">
        <v>5.1544450617328971E-3</v>
      </c>
      <c r="S463" s="37">
        <v>0</v>
      </c>
      <c r="T463" s="24"/>
      <c r="U463" s="38">
        <v>46560</v>
      </c>
      <c r="V463" s="38">
        <v>0</v>
      </c>
      <c r="W463" s="38">
        <v>0</v>
      </c>
      <c r="X463" s="38">
        <v>3572</v>
      </c>
      <c r="Y463" s="38">
        <v>50132</v>
      </c>
    </row>
    <row r="464" spans="1:25" x14ac:dyDescent="0.25">
      <c r="A464" s="31">
        <v>478</v>
      </c>
      <c r="B464" s="32">
        <v>478352051</v>
      </c>
      <c r="C464" s="33" t="s">
        <v>249</v>
      </c>
      <c r="D464" s="31">
        <v>352</v>
      </c>
      <c r="E464" s="33" t="s">
        <v>198</v>
      </c>
      <c r="F464" s="31">
        <v>51</v>
      </c>
      <c r="G464" s="33" t="s">
        <v>365</v>
      </c>
      <c r="H464" s="34">
        <v>1</v>
      </c>
      <c r="I464" s="35">
        <v>9559.8378146782616</v>
      </c>
      <c r="J464" s="35">
        <v>10942</v>
      </c>
      <c r="K464" s="35">
        <v>0</v>
      </c>
      <c r="L464" s="35">
        <v>893</v>
      </c>
      <c r="M464" s="35">
        <v>21394.837814678263</v>
      </c>
      <c r="N464" s="24"/>
      <c r="O464" s="34">
        <v>0</v>
      </c>
      <c r="P464" s="34">
        <v>0</v>
      </c>
      <c r="Q464" s="36">
        <v>0.09</v>
      </c>
      <c r="R464" s="36">
        <v>1.7661733608301136E-3</v>
      </c>
      <c r="S464" s="37">
        <v>0</v>
      </c>
      <c r="T464" s="24"/>
      <c r="U464" s="38">
        <v>20502</v>
      </c>
      <c r="V464" s="38">
        <v>0</v>
      </c>
      <c r="W464" s="38">
        <v>0</v>
      </c>
      <c r="X464" s="38">
        <v>893</v>
      </c>
      <c r="Y464" s="38">
        <v>21395</v>
      </c>
    </row>
    <row r="465" spans="1:25" x14ac:dyDescent="0.25">
      <c r="A465" s="31">
        <v>478</v>
      </c>
      <c r="B465" s="32">
        <v>478352064</v>
      </c>
      <c r="C465" s="33" t="s">
        <v>249</v>
      </c>
      <c r="D465" s="31">
        <v>352</v>
      </c>
      <c r="E465" s="33" t="s">
        <v>198</v>
      </c>
      <c r="F465" s="31">
        <v>64</v>
      </c>
      <c r="G465" s="33" t="s">
        <v>121</v>
      </c>
      <c r="H465" s="34">
        <v>3</v>
      </c>
      <c r="I465" s="35">
        <v>8997</v>
      </c>
      <c r="J465" s="35">
        <v>1436</v>
      </c>
      <c r="K465" s="35">
        <v>0</v>
      </c>
      <c r="L465" s="35">
        <v>893</v>
      </c>
      <c r="M465" s="35">
        <v>11326</v>
      </c>
      <c r="N465" s="24"/>
      <c r="O465" s="34">
        <v>0</v>
      </c>
      <c r="P465" s="34">
        <v>0</v>
      </c>
      <c r="Q465" s="36">
        <v>0.18</v>
      </c>
      <c r="R465" s="36">
        <v>3.2606912147443351E-2</v>
      </c>
      <c r="S465" s="37">
        <v>0</v>
      </c>
      <c r="T465" s="24"/>
      <c r="U465" s="38">
        <v>31299</v>
      </c>
      <c r="V465" s="38">
        <v>0</v>
      </c>
      <c r="W465" s="38">
        <v>0</v>
      </c>
      <c r="X465" s="38">
        <v>2679</v>
      </c>
      <c r="Y465" s="38">
        <v>33978</v>
      </c>
    </row>
    <row r="466" spans="1:25" x14ac:dyDescent="0.25">
      <c r="A466" s="31">
        <v>478</v>
      </c>
      <c r="B466" s="32">
        <v>478352097</v>
      </c>
      <c r="C466" s="33" t="s">
        <v>249</v>
      </c>
      <c r="D466" s="31">
        <v>352</v>
      </c>
      <c r="E466" s="33" t="s">
        <v>198</v>
      </c>
      <c r="F466" s="31">
        <v>97</v>
      </c>
      <c r="G466" s="33" t="s">
        <v>245</v>
      </c>
      <c r="H466" s="34">
        <v>4</v>
      </c>
      <c r="I466" s="35">
        <v>11278</v>
      </c>
      <c r="J466" s="35">
        <v>5</v>
      </c>
      <c r="K466" s="35">
        <v>0</v>
      </c>
      <c r="L466" s="35">
        <v>893</v>
      </c>
      <c r="M466" s="35">
        <v>12176</v>
      </c>
      <c r="N466" s="24"/>
      <c r="O466" s="34">
        <v>0</v>
      </c>
      <c r="P466" s="34">
        <v>0</v>
      </c>
      <c r="Q466" s="36">
        <v>0.18</v>
      </c>
      <c r="R466" s="36">
        <v>3.8521323325205213E-2</v>
      </c>
      <c r="S466" s="37">
        <v>0</v>
      </c>
      <c r="T466" s="24"/>
      <c r="U466" s="38">
        <v>45132</v>
      </c>
      <c r="V466" s="38">
        <v>0</v>
      </c>
      <c r="W466" s="38">
        <v>0</v>
      </c>
      <c r="X466" s="38">
        <v>3572</v>
      </c>
      <c r="Y466" s="38">
        <v>48704</v>
      </c>
    </row>
    <row r="467" spans="1:25" x14ac:dyDescent="0.25">
      <c r="A467" s="31">
        <v>478</v>
      </c>
      <c r="B467" s="32">
        <v>478352103</v>
      </c>
      <c r="C467" s="33" t="s">
        <v>249</v>
      </c>
      <c r="D467" s="31">
        <v>352</v>
      </c>
      <c r="E467" s="33" t="s">
        <v>198</v>
      </c>
      <c r="F467" s="31">
        <v>103</v>
      </c>
      <c r="G467" s="33" t="s">
        <v>246</v>
      </c>
      <c r="H467" s="34">
        <v>3</v>
      </c>
      <c r="I467" s="35">
        <v>11470.432583598727</v>
      </c>
      <c r="J467" s="35">
        <v>295</v>
      </c>
      <c r="K467" s="35">
        <v>0</v>
      </c>
      <c r="L467" s="35">
        <v>893</v>
      </c>
      <c r="M467" s="35">
        <v>12658.432583598727</v>
      </c>
      <c r="N467" s="24"/>
      <c r="O467" s="34">
        <v>0</v>
      </c>
      <c r="P467" s="34">
        <v>0</v>
      </c>
      <c r="Q467" s="36">
        <v>0.18</v>
      </c>
      <c r="R467" s="36">
        <v>1.0478436146364269E-2</v>
      </c>
      <c r="S467" s="37">
        <v>0</v>
      </c>
      <c r="T467" s="24"/>
      <c r="U467" s="38">
        <v>35295</v>
      </c>
      <c r="V467" s="38">
        <v>0</v>
      </c>
      <c r="W467" s="38">
        <v>0</v>
      </c>
      <c r="X467" s="38">
        <v>2679</v>
      </c>
      <c r="Y467" s="38">
        <v>37974</v>
      </c>
    </row>
    <row r="468" spans="1:25" x14ac:dyDescent="0.25">
      <c r="A468" s="31">
        <v>478</v>
      </c>
      <c r="B468" s="32">
        <v>478352125</v>
      </c>
      <c r="C468" s="33" t="s">
        <v>249</v>
      </c>
      <c r="D468" s="31">
        <v>352</v>
      </c>
      <c r="E468" s="33" t="s">
        <v>198</v>
      </c>
      <c r="F468" s="31">
        <v>125</v>
      </c>
      <c r="G468" s="33" t="s">
        <v>154</v>
      </c>
      <c r="H468" s="34">
        <v>18</v>
      </c>
      <c r="I468" s="35">
        <v>9537</v>
      </c>
      <c r="J468" s="35">
        <v>4693</v>
      </c>
      <c r="K468" s="35">
        <v>0</v>
      </c>
      <c r="L468" s="35">
        <v>893</v>
      </c>
      <c r="M468" s="35">
        <v>15123</v>
      </c>
      <c r="N468" s="24"/>
      <c r="O468" s="34">
        <v>0</v>
      </c>
      <c r="P468" s="34">
        <v>0</v>
      </c>
      <c r="Q468" s="36">
        <v>0.09</v>
      </c>
      <c r="R468" s="36">
        <v>1.7362784303461391E-2</v>
      </c>
      <c r="S468" s="37">
        <v>0</v>
      </c>
      <c r="T468" s="24"/>
      <c r="U468" s="38">
        <v>256140</v>
      </c>
      <c r="V468" s="38">
        <v>0</v>
      </c>
      <c r="W468" s="38">
        <v>0</v>
      </c>
      <c r="X468" s="38">
        <v>16074</v>
      </c>
      <c r="Y468" s="38">
        <v>272214</v>
      </c>
    </row>
    <row r="469" spans="1:25" x14ac:dyDescent="0.25">
      <c r="A469" s="31">
        <v>478</v>
      </c>
      <c r="B469" s="32">
        <v>478352141</v>
      </c>
      <c r="C469" s="33" t="s">
        <v>249</v>
      </c>
      <c r="D469" s="31">
        <v>352</v>
      </c>
      <c r="E469" s="33" t="s">
        <v>198</v>
      </c>
      <c r="F469" s="31">
        <v>141</v>
      </c>
      <c r="G469" s="33" t="s">
        <v>123</v>
      </c>
      <c r="H469" s="34">
        <v>2</v>
      </c>
      <c r="I469" s="35">
        <v>10802.922145222219</v>
      </c>
      <c r="J469" s="35">
        <v>5061</v>
      </c>
      <c r="K469" s="35">
        <v>0</v>
      </c>
      <c r="L469" s="35">
        <v>893</v>
      </c>
      <c r="M469" s="35">
        <v>16756.922145222219</v>
      </c>
      <c r="N469" s="24"/>
      <c r="O469" s="34">
        <v>0</v>
      </c>
      <c r="P469" s="34">
        <v>0</v>
      </c>
      <c r="Q469" s="36">
        <v>0.09</v>
      </c>
      <c r="R469" s="36">
        <v>4.8109211077651252E-2</v>
      </c>
      <c r="S469" s="37">
        <v>0</v>
      </c>
      <c r="T469" s="24"/>
      <c r="U469" s="38">
        <v>31728</v>
      </c>
      <c r="V469" s="38">
        <v>0</v>
      </c>
      <c r="W469" s="38">
        <v>0</v>
      </c>
      <c r="X469" s="38">
        <v>1786</v>
      </c>
      <c r="Y469" s="38">
        <v>33514</v>
      </c>
    </row>
    <row r="470" spans="1:25" x14ac:dyDescent="0.25">
      <c r="A470" s="31">
        <v>478</v>
      </c>
      <c r="B470" s="32">
        <v>478352153</v>
      </c>
      <c r="C470" s="33" t="s">
        <v>249</v>
      </c>
      <c r="D470" s="31">
        <v>352</v>
      </c>
      <c r="E470" s="33" t="s">
        <v>198</v>
      </c>
      <c r="F470" s="31">
        <v>153</v>
      </c>
      <c r="G470" s="33" t="s">
        <v>124</v>
      </c>
      <c r="H470" s="34">
        <v>56</v>
      </c>
      <c r="I470" s="35">
        <v>9920</v>
      </c>
      <c r="J470" s="35">
        <v>525</v>
      </c>
      <c r="K470" s="35">
        <v>0</v>
      </c>
      <c r="L470" s="35">
        <v>893</v>
      </c>
      <c r="M470" s="35">
        <v>11338</v>
      </c>
      <c r="N470" s="24"/>
      <c r="O470" s="34">
        <v>0</v>
      </c>
      <c r="P470" s="34">
        <v>0</v>
      </c>
      <c r="Q470" s="36">
        <v>0.09</v>
      </c>
      <c r="R470" s="36">
        <v>1.4280189411397975E-2</v>
      </c>
      <c r="S470" s="37">
        <v>0</v>
      </c>
      <c r="T470" s="24"/>
      <c r="U470" s="38">
        <v>584920</v>
      </c>
      <c r="V470" s="38">
        <v>0</v>
      </c>
      <c r="W470" s="38">
        <v>0</v>
      </c>
      <c r="X470" s="38">
        <v>50008</v>
      </c>
      <c r="Y470" s="38">
        <v>634928</v>
      </c>
    </row>
    <row r="471" spans="1:25" x14ac:dyDescent="0.25">
      <c r="A471" s="31">
        <v>478</v>
      </c>
      <c r="B471" s="32">
        <v>478352158</v>
      </c>
      <c r="C471" s="33" t="s">
        <v>249</v>
      </c>
      <c r="D471" s="31">
        <v>352</v>
      </c>
      <c r="E471" s="33" t="s">
        <v>198</v>
      </c>
      <c r="F471" s="31">
        <v>158</v>
      </c>
      <c r="G471" s="33" t="s">
        <v>125</v>
      </c>
      <c r="H471" s="34">
        <v>55</v>
      </c>
      <c r="I471" s="35">
        <v>9810</v>
      </c>
      <c r="J471" s="35">
        <v>4833</v>
      </c>
      <c r="K471" s="35">
        <v>0</v>
      </c>
      <c r="L471" s="35">
        <v>893</v>
      </c>
      <c r="M471" s="35">
        <v>15536</v>
      </c>
      <c r="N471" s="24"/>
      <c r="O471" s="34">
        <v>0</v>
      </c>
      <c r="P471" s="34">
        <v>0</v>
      </c>
      <c r="Q471" s="36">
        <v>0.09</v>
      </c>
      <c r="R471" s="36">
        <v>3.4283465983981395E-2</v>
      </c>
      <c r="S471" s="37">
        <v>0</v>
      </c>
      <c r="T471" s="24"/>
      <c r="U471" s="38">
        <v>805365</v>
      </c>
      <c r="V471" s="38">
        <v>0</v>
      </c>
      <c r="W471" s="38">
        <v>0</v>
      </c>
      <c r="X471" s="38">
        <v>49115</v>
      </c>
      <c r="Y471" s="38">
        <v>854480</v>
      </c>
    </row>
    <row r="472" spans="1:25" x14ac:dyDescent="0.25">
      <c r="A472" s="31">
        <v>478</v>
      </c>
      <c r="B472" s="32">
        <v>478352162</v>
      </c>
      <c r="C472" s="33" t="s">
        <v>249</v>
      </c>
      <c r="D472" s="31">
        <v>352</v>
      </c>
      <c r="E472" s="33" t="s">
        <v>198</v>
      </c>
      <c r="F472" s="31">
        <v>162</v>
      </c>
      <c r="G472" s="33" t="s">
        <v>179</v>
      </c>
      <c r="H472" s="34">
        <v>9</v>
      </c>
      <c r="I472" s="35">
        <v>9898</v>
      </c>
      <c r="J472" s="35">
        <v>2618</v>
      </c>
      <c r="K472" s="35">
        <v>0</v>
      </c>
      <c r="L472" s="35">
        <v>893</v>
      </c>
      <c r="M472" s="35">
        <v>13409</v>
      </c>
      <c r="N472" s="24"/>
      <c r="O472" s="34">
        <v>0</v>
      </c>
      <c r="P472" s="34">
        <v>0</v>
      </c>
      <c r="Q472" s="36">
        <v>0.09</v>
      </c>
      <c r="R472" s="36">
        <v>1.1311815533829539E-2</v>
      </c>
      <c r="S472" s="37">
        <v>0</v>
      </c>
      <c r="T472" s="24"/>
      <c r="U472" s="38">
        <v>112644</v>
      </c>
      <c r="V472" s="38">
        <v>0</v>
      </c>
      <c r="W472" s="38">
        <v>0</v>
      </c>
      <c r="X472" s="38">
        <v>8037</v>
      </c>
      <c r="Y472" s="38">
        <v>120681</v>
      </c>
    </row>
    <row r="473" spans="1:25" x14ac:dyDescent="0.25">
      <c r="A473" s="31">
        <v>478</v>
      </c>
      <c r="B473" s="32">
        <v>478352170</v>
      </c>
      <c r="C473" s="33" t="s">
        <v>249</v>
      </c>
      <c r="D473" s="31">
        <v>352</v>
      </c>
      <c r="E473" s="33" t="s">
        <v>198</v>
      </c>
      <c r="F473" s="31">
        <v>170</v>
      </c>
      <c r="G473" s="33" t="s">
        <v>87</v>
      </c>
      <c r="H473" s="34">
        <v>1</v>
      </c>
      <c r="I473" s="35">
        <v>8424</v>
      </c>
      <c r="J473" s="35">
        <v>3291</v>
      </c>
      <c r="K473" s="35">
        <v>0</v>
      </c>
      <c r="L473" s="35">
        <v>893</v>
      </c>
      <c r="M473" s="35">
        <v>12608</v>
      </c>
      <c r="N473" s="24"/>
      <c r="O473" s="34">
        <v>0</v>
      </c>
      <c r="P473" s="34">
        <v>0</v>
      </c>
      <c r="Q473" s="36">
        <v>0.09</v>
      </c>
      <c r="R473" s="36">
        <v>9.0518479754969475E-2</v>
      </c>
      <c r="S473" s="37">
        <v>0</v>
      </c>
      <c r="T473" s="24"/>
      <c r="U473" s="38">
        <v>11715</v>
      </c>
      <c r="V473" s="38">
        <v>0</v>
      </c>
      <c r="W473" s="38">
        <v>0</v>
      </c>
      <c r="X473" s="38">
        <v>893</v>
      </c>
      <c r="Y473" s="38">
        <v>12608</v>
      </c>
    </row>
    <row r="474" spans="1:25" x14ac:dyDescent="0.25">
      <c r="A474" s="31">
        <v>478</v>
      </c>
      <c r="B474" s="32">
        <v>478352174</v>
      </c>
      <c r="C474" s="33" t="s">
        <v>249</v>
      </c>
      <c r="D474" s="31">
        <v>352</v>
      </c>
      <c r="E474" s="33" t="s">
        <v>198</v>
      </c>
      <c r="F474" s="31">
        <v>174</v>
      </c>
      <c r="G474" s="33" t="s">
        <v>126</v>
      </c>
      <c r="H474" s="34">
        <v>5</v>
      </c>
      <c r="I474" s="35">
        <v>9800</v>
      </c>
      <c r="J474" s="35">
        <v>3889</v>
      </c>
      <c r="K474" s="35">
        <v>0</v>
      </c>
      <c r="L474" s="35">
        <v>893</v>
      </c>
      <c r="M474" s="35">
        <v>14582</v>
      </c>
      <c r="N474" s="24"/>
      <c r="O474" s="34">
        <v>0</v>
      </c>
      <c r="P474" s="34">
        <v>0</v>
      </c>
      <c r="Q474" s="36">
        <v>0.09</v>
      </c>
      <c r="R474" s="36">
        <v>3.7085869401951847E-2</v>
      </c>
      <c r="S474" s="37">
        <v>0</v>
      </c>
      <c r="T474" s="24"/>
      <c r="U474" s="38">
        <v>68445</v>
      </c>
      <c r="V474" s="38">
        <v>0</v>
      </c>
      <c r="W474" s="38">
        <v>0</v>
      </c>
      <c r="X474" s="38">
        <v>4465</v>
      </c>
      <c r="Y474" s="38">
        <v>72910</v>
      </c>
    </row>
    <row r="475" spans="1:25" x14ac:dyDescent="0.25">
      <c r="A475" s="31">
        <v>478</v>
      </c>
      <c r="B475" s="32">
        <v>478352213</v>
      </c>
      <c r="C475" s="33" t="s">
        <v>249</v>
      </c>
      <c r="D475" s="31">
        <v>352</v>
      </c>
      <c r="E475" s="33" t="s">
        <v>198</v>
      </c>
      <c r="F475" s="31">
        <v>213</v>
      </c>
      <c r="G475" s="33" t="s">
        <v>128</v>
      </c>
      <c r="H475" s="34">
        <v>2</v>
      </c>
      <c r="I475" s="35">
        <v>9459.9740982587064</v>
      </c>
      <c r="J475" s="35">
        <v>7348</v>
      </c>
      <c r="K475" s="35">
        <v>0</v>
      </c>
      <c r="L475" s="35">
        <v>893</v>
      </c>
      <c r="M475" s="35">
        <v>17700.974098258706</v>
      </c>
      <c r="N475" s="24"/>
      <c r="O475" s="34">
        <v>0</v>
      </c>
      <c r="P475" s="34">
        <v>0</v>
      </c>
      <c r="Q475" s="36">
        <v>0.09</v>
      </c>
      <c r="R475" s="36">
        <v>1.8777450795547409E-3</v>
      </c>
      <c r="S475" s="37">
        <v>0</v>
      </c>
      <c r="T475" s="24"/>
      <c r="U475" s="38">
        <v>33616</v>
      </c>
      <c r="V475" s="38">
        <v>0</v>
      </c>
      <c r="W475" s="38">
        <v>0</v>
      </c>
      <c r="X475" s="38">
        <v>1786</v>
      </c>
      <c r="Y475" s="38">
        <v>35402</v>
      </c>
    </row>
    <row r="476" spans="1:25" x14ac:dyDescent="0.25">
      <c r="A476" s="31">
        <v>478</v>
      </c>
      <c r="B476" s="32">
        <v>478352288</v>
      </c>
      <c r="C476" s="33" t="s">
        <v>249</v>
      </c>
      <c r="D476" s="31">
        <v>352</v>
      </c>
      <c r="E476" s="33" t="s">
        <v>198</v>
      </c>
      <c r="F476" s="31">
        <v>288</v>
      </c>
      <c r="G476" s="33" t="s">
        <v>91</v>
      </c>
      <c r="H476" s="34">
        <v>2</v>
      </c>
      <c r="I476" s="35">
        <v>8424</v>
      </c>
      <c r="J476" s="35">
        <v>5145</v>
      </c>
      <c r="K476" s="35">
        <v>0</v>
      </c>
      <c r="L476" s="35">
        <v>893</v>
      </c>
      <c r="M476" s="35">
        <v>14462</v>
      </c>
      <c r="N476" s="24"/>
      <c r="O476" s="34">
        <v>0</v>
      </c>
      <c r="P476" s="34">
        <v>0</v>
      </c>
      <c r="Q476" s="36">
        <v>0.09</v>
      </c>
      <c r="R476" s="36">
        <v>1.3000222646152246E-3</v>
      </c>
      <c r="S476" s="37">
        <v>0</v>
      </c>
      <c r="T476" s="24"/>
      <c r="U476" s="38">
        <v>27138</v>
      </c>
      <c r="V476" s="38">
        <v>0</v>
      </c>
      <c r="W476" s="38">
        <v>0</v>
      </c>
      <c r="X476" s="38">
        <v>1786</v>
      </c>
      <c r="Y476" s="38">
        <v>28924</v>
      </c>
    </row>
    <row r="477" spans="1:25" x14ac:dyDescent="0.25">
      <c r="A477" s="31">
        <v>478</v>
      </c>
      <c r="B477" s="32">
        <v>478352326</v>
      </c>
      <c r="C477" s="33" t="s">
        <v>249</v>
      </c>
      <c r="D477" s="31">
        <v>352</v>
      </c>
      <c r="E477" s="33" t="s">
        <v>198</v>
      </c>
      <c r="F477" s="31">
        <v>326</v>
      </c>
      <c r="G477" s="33" t="s">
        <v>156</v>
      </c>
      <c r="H477" s="34">
        <v>6</v>
      </c>
      <c r="I477" s="35">
        <v>8768</v>
      </c>
      <c r="J477" s="35">
        <v>3318</v>
      </c>
      <c r="K477" s="35">
        <v>0</v>
      </c>
      <c r="L477" s="35">
        <v>893</v>
      </c>
      <c r="M477" s="35">
        <v>12979</v>
      </c>
      <c r="N477" s="24"/>
      <c r="O477" s="34">
        <v>0</v>
      </c>
      <c r="P477" s="34">
        <v>0</v>
      </c>
      <c r="Q477" s="36">
        <v>0.09</v>
      </c>
      <c r="R477" s="36">
        <v>2.679064807740778E-3</v>
      </c>
      <c r="S477" s="37">
        <v>0</v>
      </c>
      <c r="T477" s="24"/>
      <c r="U477" s="38">
        <v>72516</v>
      </c>
      <c r="V477" s="38">
        <v>0</v>
      </c>
      <c r="W477" s="38">
        <v>0</v>
      </c>
      <c r="X477" s="38">
        <v>5358</v>
      </c>
      <c r="Y477" s="38">
        <v>77874</v>
      </c>
    </row>
    <row r="478" spans="1:25" x14ac:dyDescent="0.25">
      <c r="A478" s="31">
        <v>478</v>
      </c>
      <c r="B478" s="32">
        <v>478352348</v>
      </c>
      <c r="C478" s="33" t="s">
        <v>249</v>
      </c>
      <c r="D478" s="31">
        <v>352</v>
      </c>
      <c r="E478" s="33" t="s">
        <v>198</v>
      </c>
      <c r="F478" s="31">
        <v>348</v>
      </c>
      <c r="G478" s="33" t="s">
        <v>132</v>
      </c>
      <c r="H478" s="34">
        <v>12</v>
      </c>
      <c r="I478" s="35">
        <v>10069</v>
      </c>
      <c r="J478" s="35">
        <v>84</v>
      </c>
      <c r="K478" s="35">
        <v>0</v>
      </c>
      <c r="L478" s="35">
        <v>893</v>
      </c>
      <c r="M478" s="35">
        <v>11046</v>
      </c>
      <c r="N478" s="24"/>
      <c r="O478" s="34">
        <v>0</v>
      </c>
      <c r="P478" s="34">
        <v>0</v>
      </c>
      <c r="Q478" s="36">
        <v>0.09</v>
      </c>
      <c r="R478" s="36">
        <v>6.5907631065990693E-2</v>
      </c>
      <c r="S478" s="37">
        <v>0</v>
      </c>
      <c r="T478" s="24"/>
      <c r="U478" s="38">
        <v>121836</v>
      </c>
      <c r="V478" s="38">
        <v>0</v>
      </c>
      <c r="W478" s="38">
        <v>0</v>
      </c>
      <c r="X478" s="38">
        <v>10716</v>
      </c>
      <c r="Y478" s="38">
        <v>132552</v>
      </c>
    </row>
    <row r="479" spans="1:25" x14ac:dyDescent="0.25">
      <c r="A479" s="31">
        <v>478</v>
      </c>
      <c r="B479" s="32">
        <v>478352352</v>
      </c>
      <c r="C479" s="33" t="s">
        <v>249</v>
      </c>
      <c r="D479" s="31">
        <v>352</v>
      </c>
      <c r="E479" s="33" t="s">
        <v>198</v>
      </c>
      <c r="F479" s="31">
        <v>352</v>
      </c>
      <c r="G479" s="33" t="s">
        <v>198</v>
      </c>
      <c r="H479" s="34">
        <v>5</v>
      </c>
      <c r="I479" s="35">
        <v>9112</v>
      </c>
      <c r="J479" s="35">
        <v>4484</v>
      </c>
      <c r="K479" s="35">
        <v>0</v>
      </c>
      <c r="L479" s="35">
        <v>893</v>
      </c>
      <c r="M479" s="35">
        <v>14489</v>
      </c>
      <c r="N479" s="24"/>
      <c r="O479" s="34">
        <v>0</v>
      </c>
      <c r="P479" s="34">
        <v>0</v>
      </c>
      <c r="Q479" s="36">
        <v>0.09</v>
      </c>
      <c r="R479" s="36">
        <v>6.7980000000000011E-3</v>
      </c>
      <c r="S479" s="37">
        <v>0</v>
      </c>
      <c r="T479" s="24"/>
      <c r="U479" s="38">
        <v>67980</v>
      </c>
      <c r="V479" s="38">
        <v>0</v>
      </c>
      <c r="W479" s="38">
        <v>0</v>
      </c>
      <c r="X479" s="38">
        <v>4465</v>
      </c>
      <c r="Y479" s="38">
        <v>72445</v>
      </c>
    </row>
    <row r="480" spans="1:25" x14ac:dyDescent="0.25">
      <c r="A480" s="31">
        <v>478</v>
      </c>
      <c r="B480" s="32">
        <v>478352600</v>
      </c>
      <c r="C480" s="33" t="s">
        <v>249</v>
      </c>
      <c r="D480" s="31">
        <v>352</v>
      </c>
      <c r="E480" s="33" t="s">
        <v>198</v>
      </c>
      <c r="F480" s="31">
        <v>600</v>
      </c>
      <c r="G480" s="33" t="s">
        <v>157</v>
      </c>
      <c r="H480" s="34">
        <v>22</v>
      </c>
      <c r="I480" s="35">
        <v>10018</v>
      </c>
      <c r="J480" s="35">
        <v>4097</v>
      </c>
      <c r="K480" s="35">
        <v>0</v>
      </c>
      <c r="L480" s="35">
        <v>893</v>
      </c>
      <c r="M480" s="35">
        <v>15008</v>
      </c>
      <c r="N480" s="24"/>
      <c r="O480" s="34">
        <v>0</v>
      </c>
      <c r="P480" s="34">
        <v>0</v>
      </c>
      <c r="Q480" s="36">
        <v>0.09</v>
      </c>
      <c r="R480" s="36">
        <v>4.0688382097505658E-3</v>
      </c>
      <c r="S480" s="37">
        <v>0</v>
      </c>
      <c r="T480" s="24"/>
      <c r="U480" s="38">
        <v>310530</v>
      </c>
      <c r="V480" s="38">
        <v>0</v>
      </c>
      <c r="W480" s="38">
        <v>0</v>
      </c>
      <c r="X480" s="38">
        <v>19646</v>
      </c>
      <c r="Y480" s="38">
        <v>330176</v>
      </c>
    </row>
    <row r="481" spans="1:25" x14ac:dyDescent="0.25">
      <c r="A481" s="31">
        <v>478</v>
      </c>
      <c r="B481" s="32">
        <v>478352610</v>
      </c>
      <c r="C481" s="33" t="s">
        <v>249</v>
      </c>
      <c r="D481" s="31">
        <v>352</v>
      </c>
      <c r="E481" s="33" t="s">
        <v>198</v>
      </c>
      <c r="F481" s="31">
        <v>610</v>
      </c>
      <c r="G481" s="33" t="s">
        <v>158</v>
      </c>
      <c r="H481" s="34">
        <v>4</v>
      </c>
      <c r="I481" s="35">
        <v>9284</v>
      </c>
      <c r="J481" s="35">
        <v>1799</v>
      </c>
      <c r="K481" s="35">
        <v>0</v>
      </c>
      <c r="L481" s="35">
        <v>893</v>
      </c>
      <c r="M481" s="35">
        <v>11976</v>
      </c>
      <c r="N481" s="24"/>
      <c r="O481" s="34">
        <v>0</v>
      </c>
      <c r="P481" s="34">
        <v>0</v>
      </c>
      <c r="Q481" s="36">
        <v>0.09</v>
      </c>
      <c r="R481" s="36">
        <v>5.0509149506050618E-3</v>
      </c>
      <c r="S481" s="37">
        <v>0</v>
      </c>
      <c r="T481" s="24"/>
      <c r="U481" s="38">
        <v>44332</v>
      </c>
      <c r="V481" s="38">
        <v>0</v>
      </c>
      <c r="W481" s="38">
        <v>0</v>
      </c>
      <c r="X481" s="38">
        <v>3572</v>
      </c>
      <c r="Y481" s="38">
        <v>47904</v>
      </c>
    </row>
    <row r="482" spans="1:25" x14ac:dyDescent="0.25">
      <c r="A482" s="31">
        <v>478</v>
      </c>
      <c r="B482" s="32">
        <v>478352616</v>
      </c>
      <c r="C482" s="33" t="s">
        <v>249</v>
      </c>
      <c r="D482" s="31">
        <v>352</v>
      </c>
      <c r="E482" s="33" t="s">
        <v>198</v>
      </c>
      <c r="F482" s="31">
        <v>616</v>
      </c>
      <c r="G482" s="33" t="s">
        <v>133</v>
      </c>
      <c r="H482" s="34">
        <v>59</v>
      </c>
      <c r="I482" s="35">
        <v>9885</v>
      </c>
      <c r="J482" s="35">
        <v>3335</v>
      </c>
      <c r="K482" s="35">
        <v>0</v>
      </c>
      <c r="L482" s="35">
        <v>893</v>
      </c>
      <c r="M482" s="35">
        <v>14113</v>
      </c>
      <c r="N482" s="24"/>
      <c r="O482" s="34">
        <v>0</v>
      </c>
      <c r="P482" s="34">
        <v>0</v>
      </c>
      <c r="Q482" s="36">
        <v>0.09</v>
      </c>
      <c r="R482" s="36">
        <v>3.274137152612383E-2</v>
      </c>
      <c r="S482" s="37">
        <v>0</v>
      </c>
      <c r="T482" s="24"/>
      <c r="U482" s="38">
        <v>779980</v>
      </c>
      <c r="V482" s="38">
        <v>0</v>
      </c>
      <c r="W482" s="38">
        <v>0</v>
      </c>
      <c r="X482" s="38">
        <v>52687</v>
      </c>
      <c r="Y482" s="38">
        <v>832667</v>
      </c>
    </row>
    <row r="483" spans="1:25" x14ac:dyDescent="0.25">
      <c r="A483" s="31">
        <v>478</v>
      </c>
      <c r="B483" s="32">
        <v>478352620</v>
      </c>
      <c r="C483" s="33" t="s">
        <v>249</v>
      </c>
      <c r="D483" s="31">
        <v>352</v>
      </c>
      <c r="E483" s="33" t="s">
        <v>198</v>
      </c>
      <c r="F483" s="31">
        <v>620</v>
      </c>
      <c r="G483" s="33" t="s">
        <v>134</v>
      </c>
      <c r="H483" s="34">
        <v>2</v>
      </c>
      <c r="I483" s="35">
        <v>9571</v>
      </c>
      <c r="J483" s="35">
        <v>4106</v>
      </c>
      <c r="K483" s="35">
        <v>0</v>
      </c>
      <c r="L483" s="35">
        <v>893</v>
      </c>
      <c r="M483" s="35">
        <v>14570</v>
      </c>
      <c r="N483" s="24"/>
      <c r="O483" s="34">
        <v>0</v>
      </c>
      <c r="P483" s="34">
        <v>0</v>
      </c>
      <c r="Q483" s="36">
        <v>0.09</v>
      </c>
      <c r="R483" s="36">
        <v>2.2962301024932737E-2</v>
      </c>
      <c r="S483" s="37">
        <v>0</v>
      </c>
      <c r="T483" s="24"/>
      <c r="U483" s="38">
        <v>27354</v>
      </c>
      <c r="V483" s="38">
        <v>0</v>
      </c>
      <c r="W483" s="38">
        <v>0</v>
      </c>
      <c r="X483" s="38">
        <v>1786</v>
      </c>
      <c r="Y483" s="38">
        <v>29140</v>
      </c>
    </row>
    <row r="484" spans="1:25" x14ac:dyDescent="0.25">
      <c r="A484" s="31">
        <v>478</v>
      </c>
      <c r="B484" s="32">
        <v>478352640</v>
      </c>
      <c r="C484" s="33" t="s">
        <v>249</v>
      </c>
      <c r="D484" s="31">
        <v>352</v>
      </c>
      <c r="E484" s="33" t="s">
        <v>198</v>
      </c>
      <c r="F484" s="31">
        <v>640</v>
      </c>
      <c r="G484" s="33" t="s">
        <v>250</v>
      </c>
      <c r="H484" s="34">
        <v>4</v>
      </c>
      <c r="I484" s="35">
        <v>10144</v>
      </c>
      <c r="J484" s="35">
        <v>7154</v>
      </c>
      <c r="K484" s="35">
        <v>0</v>
      </c>
      <c r="L484" s="35">
        <v>893</v>
      </c>
      <c r="M484" s="35">
        <v>18191</v>
      </c>
      <c r="N484" s="24"/>
      <c r="O484" s="34">
        <v>0</v>
      </c>
      <c r="P484" s="34">
        <v>0</v>
      </c>
      <c r="Q484" s="36">
        <v>0.09</v>
      </c>
      <c r="R484" s="36">
        <v>2.5777214873079386E-3</v>
      </c>
      <c r="S484" s="37">
        <v>0</v>
      </c>
      <c r="T484" s="24"/>
      <c r="U484" s="38">
        <v>69192</v>
      </c>
      <c r="V484" s="38">
        <v>0</v>
      </c>
      <c r="W484" s="38">
        <v>0</v>
      </c>
      <c r="X484" s="38">
        <v>3572</v>
      </c>
      <c r="Y484" s="38">
        <v>72764</v>
      </c>
    </row>
    <row r="485" spans="1:25" x14ac:dyDescent="0.25">
      <c r="A485" s="31">
        <v>478</v>
      </c>
      <c r="B485" s="32">
        <v>478352673</v>
      </c>
      <c r="C485" s="33" t="s">
        <v>249</v>
      </c>
      <c r="D485" s="31">
        <v>352</v>
      </c>
      <c r="E485" s="33" t="s">
        <v>198</v>
      </c>
      <c r="F485" s="31">
        <v>673</v>
      </c>
      <c r="G485" s="33" t="s">
        <v>159</v>
      </c>
      <c r="H485" s="34">
        <v>34</v>
      </c>
      <c r="I485" s="35">
        <v>9634</v>
      </c>
      <c r="J485" s="35">
        <v>4573</v>
      </c>
      <c r="K485" s="35">
        <v>0</v>
      </c>
      <c r="L485" s="35">
        <v>893</v>
      </c>
      <c r="M485" s="35">
        <v>15100</v>
      </c>
      <c r="N485" s="24"/>
      <c r="O485" s="34">
        <v>0</v>
      </c>
      <c r="P485" s="34">
        <v>0</v>
      </c>
      <c r="Q485" s="36">
        <v>0.09</v>
      </c>
      <c r="R485" s="36">
        <v>2.1571515041317223E-2</v>
      </c>
      <c r="S485" s="37">
        <v>0</v>
      </c>
      <c r="T485" s="24"/>
      <c r="U485" s="38">
        <v>483038</v>
      </c>
      <c r="V485" s="38">
        <v>0</v>
      </c>
      <c r="W485" s="38">
        <v>0</v>
      </c>
      <c r="X485" s="38">
        <v>30362</v>
      </c>
      <c r="Y485" s="38">
        <v>513400</v>
      </c>
    </row>
    <row r="486" spans="1:25" x14ac:dyDescent="0.25">
      <c r="A486" s="31">
        <v>478</v>
      </c>
      <c r="B486" s="32">
        <v>478352695</v>
      </c>
      <c r="C486" s="33" t="s">
        <v>249</v>
      </c>
      <c r="D486" s="31">
        <v>352</v>
      </c>
      <c r="E486" s="33" t="s">
        <v>198</v>
      </c>
      <c r="F486" s="31">
        <v>695</v>
      </c>
      <c r="G486" s="33" t="s">
        <v>135</v>
      </c>
      <c r="H486" s="34">
        <v>1</v>
      </c>
      <c r="I486" s="35">
        <v>10981.62264493703</v>
      </c>
      <c r="J486" s="35">
        <v>6198</v>
      </c>
      <c r="K486" s="35">
        <v>0</v>
      </c>
      <c r="L486" s="35">
        <v>893</v>
      </c>
      <c r="M486" s="35">
        <v>18072.62264493703</v>
      </c>
      <c r="N486" s="24"/>
      <c r="O486" s="34">
        <v>0</v>
      </c>
      <c r="P486" s="34">
        <v>0</v>
      </c>
      <c r="Q486" s="36">
        <v>0.09</v>
      </c>
      <c r="R486" s="36">
        <v>1.1354011746891577E-3</v>
      </c>
      <c r="S486" s="37">
        <v>0</v>
      </c>
      <c r="T486" s="24"/>
      <c r="U486" s="38">
        <v>17180</v>
      </c>
      <c r="V486" s="38">
        <v>0</v>
      </c>
      <c r="W486" s="38">
        <v>0</v>
      </c>
      <c r="X486" s="38">
        <v>893</v>
      </c>
      <c r="Y486" s="38">
        <v>18073</v>
      </c>
    </row>
    <row r="487" spans="1:25" x14ac:dyDescent="0.25">
      <c r="A487" s="31">
        <v>478</v>
      </c>
      <c r="B487" s="32">
        <v>478352720</v>
      </c>
      <c r="C487" s="33" t="s">
        <v>249</v>
      </c>
      <c r="D487" s="31">
        <v>352</v>
      </c>
      <c r="E487" s="33" t="s">
        <v>198</v>
      </c>
      <c r="F487" s="31">
        <v>720</v>
      </c>
      <c r="G487" s="33" t="s">
        <v>60</v>
      </c>
      <c r="H487" s="34">
        <v>5</v>
      </c>
      <c r="I487" s="35">
        <v>9714</v>
      </c>
      <c r="J487" s="35">
        <v>2095</v>
      </c>
      <c r="K487" s="35">
        <v>0</v>
      </c>
      <c r="L487" s="35">
        <v>893</v>
      </c>
      <c r="M487" s="35">
        <v>12702</v>
      </c>
      <c r="N487" s="24"/>
      <c r="O487" s="34">
        <v>0</v>
      </c>
      <c r="P487" s="34">
        <v>0</v>
      </c>
      <c r="Q487" s="36">
        <v>0.09</v>
      </c>
      <c r="R487" s="36">
        <v>9.1982558380883372E-3</v>
      </c>
      <c r="S487" s="37">
        <v>0</v>
      </c>
      <c r="T487" s="24"/>
      <c r="U487" s="38">
        <v>59045</v>
      </c>
      <c r="V487" s="38">
        <v>0</v>
      </c>
      <c r="W487" s="38">
        <v>0</v>
      </c>
      <c r="X487" s="38">
        <v>4465</v>
      </c>
      <c r="Y487" s="38">
        <v>63510</v>
      </c>
    </row>
    <row r="488" spans="1:25" x14ac:dyDescent="0.25">
      <c r="A488" s="31">
        <v>478</v>
      </c>
      <c r="B488" s="32">
        <v>478352725</v>
      </c>
      <c r="C488" s="33" t="s">
        <v>249</v>
      </c>
      <c r="D488" s="31">
        <v>352</v>
      </c>
      <c r="E488" s="33" t="s">
        <v>198</v>
      </c>
      <c r="F488" s="31">
        <v>725</v>
      </c>
      <c r="G488" s="33" t="s">
        <v>136</v>
      </c>
      <c r="H488" s="34">
        <v>22</v>
      </c>
      <c r="I488" s="35">
        <v>9854</v>
      </c>
      <c r="J488" s="35">
        <v>2828</v>
      </c>
      <c r="K488" s="35">
        <v>0</v>
      </c>
      <c r="L488" s="35">
        <v>893</v>
      </c>
      <c r="M488" s="35">
        <v>13575</v>
      </c>
      <c r="N488" s="24"/>
      <c r="O488" s="34">
        <v>0</v>
      </c>
      <c r="P488" s="34">
        <v>0</v>
      </c>
      <c r="Q488" s="36">
        <v>0.09</v>
      </c>
      <c r="R488" s="36">
        <v>1.0919945339310106E-2</v>
      </c>
      <c r="S488" s="37">
        <v>0</v>
      </c>
      <c r="T488" s="24"/>
      <c r="U488" s="38">
        <v>279004</v>
      </c>
      <c r="V488" s="38">
        <v>0</v>
      </c>
      <c r="W488" s="38">
        <v>0</v>
      </c>
      <c r="X488" s="38">
        <v>19646</v>
      </c>
      <c r="Y488" s="38">
        <v>298650</v>
      </c>
    </row>
    <row r="489" spans="1:25" x14ac:dyDescent="0.25">
      <c r="A489" s="31">
        <v>478</v>
      </c>
      <c r="B489" s="32">
        <v>478352730</v>
      </c>
      <c r="C489" s="33" t="s">
        <v>249</v>
      </c>
      <c r="D489" s="31">
        <v>352</v>
      </c>
      <c r="E489" s="33" t="s">
        <v>198</v>
      </c>
      <c r="F489" s="31">
        <v>730</v>
      </c>
      <c r="G489" s="33" t="s">
        <v>137</v>
      </c>
      <c r="H489" s="34">
        <v>1</v>
      </c>
      <c r="I489" s="35">
        <v>10144</v>
      </c>
      <c r="J489" s="35">
        <v>3546</v>
      </c>
      <c r="K489" s="35">
        <v>0</v>
      </c>
      <c r="L489" s="35">
        <v>893</v>
      </c>
      <c r="M489" s="35">
        <v>14583</v>
      </c>
      <c r="N489" s="24"/>
      <c r="O489" s="34">
        <v>0</v>
      </c>
      <c r="P489" s="34">
        <v>0</v>
      </c>
      <c r="Q489" s="36">
        <v>0.09</v>
      </c>
      <c r="R489" s="36">
        <v>1.0635694318321376E-2</v>
      </c>
      <c r="S489" s="37">
        <v>0</v>
      </c>
      <c r="T489" s="24"/>
      <c r="U489" s="38">
        <v>13690</v>
      </c>
      <c r="V489" s="38">
        <v>0</v>
      </c>
      <c r="W489" s="38">
        <v>0</v>
      </c>
      <c r="X489" s="38">
        <v>893</v>
      </c>
      <c r="Y489" s="38">
        <v>14583</v>
      </c>
    </row>
    <row r="490" spans="1:25" x14ac:dyDescent="0.25">
      <c r="A490" s="31">
        <v>478</v>
      </c>
      <c r="B490" s="32">
        <v>478352735</v>
      </c>
      <c r="C490" s="33" t="s">
        <v>249</v>
      </c>
      <c r="D490" s="31">
        <v>352</v>
      </c>
      <c r="E490" s="33" t="s">
        <v>198</v>
      </c>
      <c r="F490" s="31">
        <v>735</v>
      </c>
      <c r="G490" s="33" t="s">
        <v>138</v>
      </c>
      <c r="H490" s="34">
        <v>39</v>
      </c>
      <c r="I490" s="35">
        <v>9820</v>
      </c>
      <c r="J490" s="35">
        <v>3930</v>
      </c>
      <c r="K490" s="35">
        <v>0</v>
      </c>
      <c r="L490" s="35">
        <v>893</v>
      </c>
      <c r="M490" s="35">
        <v>14643</v>
      </c>
      <c r="N490" s="24"/>
      <c r="O490" s="34">
        <v>0</v>
      </c>
      <c r="P490" s="34">
        <v>0</v>
      </c>
      <c r="Q490" s="36">
        <v>0.09</v>
      </c>
      <c r="R490" s="36">
        <v>2.12082841420623E-2</v>
      </c>
      <c r="S490" s="37">
        <v>0</v>
      </c>
      <c r="T490" s="24"/>
      <c r="U490" s="38">
        <v>536250</v>
      </c>
      <c r="V490" s="38">
        <v>0</v>
      </c>
      <c r="W490" s="38">
        <v>0</v>
      </c>
      <c r="X490" s="38">
        <v>34827</v>
      </c>
      <c r="Y490" s="38">
        <v>571077</v>
      </c>
    </row>
    <row r="491" spans="1:25" x14ac:dyDescent="0.25">
      <c r="A491" s="31">
        <v>478</v>
      </c>
      <c r="B491" s="32">
        <v>478352753</v>
      </c>
      <c r="C491" s="33" t="s">
        <v>249</v>
      </c>
      <c r="D491" s="31">
        <v>352</v>
      </c>
      <c r="E491" s="33" t="s">
        <v>198</v>
      </c>
      <c r="F491" s="31">
        <v>753</v>
      </c>
      <c r="G491" s="33" t="s">
        <v>248</v>
      </c>
      <c r="H491" s="34">
        <v>5</v>
      </c>
      <c r="I491" s="35">
        <v>10762</v>
      </c>
      <c r="J491" s="35">
        <v>4205</v>
      </c>
      <c r="K491" s="35">
        <v>0</v>
      </c>
      <c r="L491" s="35">
        <v>893</v>
      </c>
      <c r="M491" s="35">
        <v>15860</v>
      </c>
      <c r="N491" s="24"/>
      <c r="O491" s="34">
        <v>0</v>
      </c>
      <c r="P491" s="34">
        <v>0</v>
      </c>
      <c r="Q491" s="36">
        <v>0.09</v>
      </c>
      <c r="R491" s="36">
        <v>1.1348729168125953E-2</v>
      </c>
      <c r="S491" s="37">
        <v>0</v>
      </c>
      <c r="T491" s="24"/>
      <c r="U491" s="38">
        <v>74835</v>
      </c>
      <c r="V491" s="38">
        <v>0</v>
      </c>
      <c r="W491" s="38">
        <v>0</v>
      </c>
      <c r="X491" s="38">
        <v>4465</v>
      </c>
      <c r="Y491" s="38">
        <v>79300</v>
      </c>
    </row>
    <row r="492" spans="1:25" x14ac:dyDescent="0.25">
      <c r="A492" s="31">
        <v>478</v>
      </c>
      <c r="B492" s="32">
        <v>478352775</v>
      </c>
      <c r="C492" s="33" t="s">
        <v>249</v>
      </c>
      <c r="D492" s="31">
        <v>352</v>
      </c>
      <c r="E492" s="33" t="s">
        <v>198</v>
      </c>
      <c r="F492" s="31">
        <v>775</v>
      </c>
      <c r="G492" s="33" t="s">
        <v>77</v>
      </c>
      <c r="H492" s="34">
        <v>18</v>
      </c>
      <c r="I492" s="35">
        <v>9325</v>
      </c>
      <c r="J492" s="35">
        <v>1769</v>
      </c>
      <c r="K492" s="35">
        <v>0</v>
      </c>
      <c r="L492" s="35">
        <v>893</v>
      </c>
      <c r="M492" s="35">
        <v>11987</v>
      </c>
      <c r="N492" s="24"/>
      <c r="O492" s="34">
        <v>0</v>
      </c>
      <c r="P492" s="34">
        <v>0</v>
      </c>
      <c r="Q492" s="36">
        <v>0.09</v>
      </c>
      <c r="R492" s="36">
        <v>5.1544450617328971E-3</v>
      </c>
      <c r="S492" s="37">
        <v>0</v>
      </c>
      <c r="T492" s="24"/>
      <c r="U492" s="38">
        <v>199692</v>
      </c>
      <c r="V492" s="38">
        <v>0</v>
      </c>
      <c r="W492" s="38">
        <v>0</v>
      </c>
      <c r="X492" s="38">
        <v>16074</v>
      </c>
      <c r="Y492" s="38">
        <v>215766</v>
      </c>
    </row>
    <row r="493" spans="1:25" x14ac:dyDescent="0.25">
      <c r="A493" s="31">
        <v>479</v>
      </c>
      <c r="B493" s="32">
        <v>479278005</v>
      </c>
      <c r="C493" s="33" t="s">
        <v>251</v>
      </c>
      <c r="D493" s="31">
        <v>278</v>
      </c>
      <c r="E493" s="33" t="s">
        <v>212</v>
      </c>
      <c r="F493" s="31">
        <v>5</v>
      </c>
      <c r="G493" s="33" t="s">
        <v>219</v>
      </c>
      <c r="H493" s="34">
        <v>7</v>
      </c>
      <c r="I493" s="35">
        <v>11044</v>
      </c>
      <c r="J493" s="35">
        <v>4444</v>
      </c>
      <c r="K493" s="35">
        <v>0</v>
      </c>
      <c r="L493" s="35">
        <v>893</v>
      </c>
      <c r="M493" s="35">
        <v>16381</v>
      </c>
      <c r="N493" s="24"/>
      <c r="O493" s="34">
        <v>0</v>
      </c>
      <c r="P493" s="34">
        <v>0</v>
      </c>
      <c r="Q493" s="36">
        <v>0.09</v>
      </c>
      <c r="R493" s="36">
        <v>1.2263265454573079E-2</v>
      </c>
      <c r="S493" s="37">
        <v>0</v>
      </c>
      <c r="T493" s="24"/>
      <c r="U493" s="38">
        <v>108416</v>
      </c>
      <c r="V493" s="38">
        <v>0</v>
      </c>
      <c r="W493" s="38">
        <v>0</v>
      </c>
      <c r="X493" s="38">
        <v>6251</v>
      </c>
      <c r="Y493" s="38">
        <v>114667</v>
      </c>
    </row>
    <row r="494" spans="1:25" x14ac:dyDescent="0.25">
      <c r="A494" s="31">
        <v>479</v>
      </c>
      <c r="B494" s="32">
        <v>479278024</v>
      </c>
      <c r="C494" s="33" t="s">
        <v>251</v>
      </c>
      <c r="D494" s="31">
        <v>278</v>
      </c>
      <c r="E494" s="33" t="s">
        <v>212</v>
      </c>
      <c r="F494" s="31">
        <v>24</v>
      </c>
      <c r="G494" s="33" t="s">
        <v>252</v>
      </c>
      <c r="H494" s="34">
        <v>24</v>
      </c>
      <c r="I494" s="35">
        <v>10029</v>
      </c>
      <c r="J494" s="35">
        <v>2228</v>
      </c>
      <c r="K494" s="35">
        <v>0</v>
      </c>
      <c r="L494" s="35">
        <v>893</v>
      </c>
      <c r="M494" s="35">
        <v>13150</v>
      </c>
      <c r="N494" s="24"/>
      <c r="O494" s="34">
        <v>0</v>
      </c>
      <c r="P494" s="34">
        <v>0</v>
      </c>
      <c r="Q494" s="36">
        <v>0.09</v>
      </c>
      <c r="R494" s="36">
        <v>1.7302169898419453E-2</v>
      </c>
      <c r="S494" s="37">
        <v>0</v>
      </c>
      <c r="T494" s="24"/>
      <c r="U494" s="38">
        <v>294168</v>
      </c>
      <c r="V494" s="38">
        <v>0</v>
      </c>
      <c r="W494" s="38">
        <v>0</v>
      </c>
      <c r="X494" s="38">
        <v>21432</v>
      </c>
      <c r="Y494" s="38">
        <v>315600</v>
      </c>
    </row>
    <row r="495" spans="1:25" x14ac:dyDescent="0.25">
      <c r="A495" s="31">
        <v>479</v>
      </c>
      <c r="B495" s="32">
        <v>479278061</v>
      </c>
      <c r="C495" s="33" t="s">
        <v>251</v>
      </c>
      <c r="D495" s="31">
        <v>278</v>
      </c>
      <c r="E495" s="33" t="s">
        <v>212</v>
      </c>
      <c r="F495" s="31">
        <v>61</v>
      </c>
      <c r="G495" s="33" t="s">
        <v>170</v>
      </c>
      <c r="H495" s="34">
        <v>28</v>
      </c>
      <c r="I495" s="35">
        <v>11627</v>
      </c>
      <c r="J495" s="35">
        <v>486</v>
      </c>
      <c r="K495" s="35">
        <v>0</v>
      </c>
      <c r="L495" s="35">
        <v>893</v>
      </c>
      <c r="M495" s="35">
        <v>13006</v>
      </c>
      <c r="N495" s="24"/>
      <c r="O495" s="34">
        <v>0</v>
      </c>
      <c r="P495" s="34">
        <v>0</v>
      </c>
      <c r="Q495" s="36">
        <v>0.09</v>
      </c>
      <c r="R495" s="36">
        <v>3.5497001029096295E-2</v>
      </c>
      <c r="S495" s="37">
        <v>0</v>
      </c>
      <c r="T495" s="24"/>
      <c r="U495" s="38">
        <v>339164</v>
      </c>
      <c r="V495" s="38">
        <v>0</v>
      </c>
      <c r="W495" s="38">
        <v>0</v>
      </c>
      <c r="X495" s="38">
        <v>25004</v>
      </c>
      <c r="Y495" s="38">
        <v>364168</v>
      </c>
    </row>
    <row r="496" spans="1:25" x14ac:dyDescent="0.25">
      <c r="A496" s="31">
        <v>479</v>
      </c>
      <c r="B496" s="32">
        <v>479278086</v>
      </c>
      <c r="C496" s="33" t="s">
        <v>251</v>
      </c>
      <c r="D496" s="31">
        <v>278</v>
      </c>
      <c r="E496" s="33" t="s">
        <v>212</v>
      </c>
      <c r="F496" s="31">
        <v>86</v>
      </c>
      <c r="G496" s="33" t="s">
        <v>207</v>
      </c>
      <c r="H496" s="34">
        <v>9</v>
      </c>
      <c r="I496" s="35">
        <v>10360</v>
      </c>
      <c r="J496" s="35">
        <v>1606</v>
      </c>
      <c r="K496" s="35">
        <v>0</v>
      </c>
      <c r="L496" s="35">
        <v>893</v>
      </c>
      <c r="M496" s="35">
        <v>12859</v>
      </c>
      <c r="N496" s="24"/>
      <c r="O496" s="34">
        <v>0</v>
      </c>
      <c r="P496" s="34">
        <v>0</v>
      </c>
      <c r="Q496" s="36">
        <v>0.09</v>
      </c>
      <c r="R496" s="36">
        <v>5.7493950032473637E-2</v>
      </c>
      <c r="S496" s="37">
        <v>0</v>
      </c>
      <c r="T496" s="24"/>
      <c r="U496" s="38">
        <v>107694</v>
      </c>
      <c r="V496" s="38">
        <v>0</v>
      </c>
      <c r="W496" s="38">
        <v>0</v>
      </c>
      <c r="X496" s="38">
        <v>8037</v>
      </c>
      <c r="Y496" s="38">
        <v>115731</v>
      </c>
    </row>
    <row r="497" spans="1:25" x14ac:dyDescent="0.25">
      <c r="A497" s="31">
        <v>479</v>
      </c>
      <c r="B497" s="32">
        <v>479278087</v>
      </c>
      <c r="C497" s="33" t="s">
        <v>251</v>
      </c>
      <c r="D497" s="31">
        <v>278</v>
      </c>
      <c r="E497" s="33" t="s">
        <v>212</v>
      </c>
      <c r="F497" s="31">
        <v>87</v>
      </c>
      <c r="G497" s="33" t="s">
        <v>171</v>
      </c>
      <c r="H497" s="34">
        <v>5</v>
      </c>
      <c r="I497" s="35">
        <v>10214</v>
      </c>
      <c r="J497" s="35">
        <v>3911</v>
      </c>
      <c r="K497" s="35">
        <v>0</v>
      </c>
      <c r="L497" s="35">
        <v>893</v>
      </c>
      <c r="M497" s="35">
        <v>15018</v>
      </c>
      <c r="N497" s="24"/>
      <c r="O497" s="34">
        <v>0</v>
      </c>
      <c r="P497" s="34">
        <v>0</v>
      </c>
      <c r="Q497" s="36">
        <v>0.09</v>
      </c>
      <c r="R497" s="36">
        <v>3.6568579622699477E-3</v>
      </c>
      <c r="S497" s="37">
        <v>0</v>
      </c>
      <c r="T497" s="24"/>
      <c r="U497" s="38">
        <v>70625</v>
      </c>
      <c r="V497" s="38">
        <v>0</v>
      </c>
      <c r="W497" s="38">
        <v>0</v>
      </c>
      <c r="X497" s="38">
        <v>4465</v>
      </c>
      <c r="Y497" s="38">
        <v>75090</v>
      </c>
    </row>
    <row r="498" spans="1:25" x14ac:dyDescent="0.25">
      <c r="A498" s="31">
        <v>479</v>
      </c>
      <c r="B498" s="32">
        <v>479278091</v>
      </c>
      <c r="C498" s="33" t="s">
        <v>251</v>
      </c>
      <c r="D498" s="31">
        <v>278</v>
      </c>
      <c r="E498" s="33" t="s">
        <v>212</v>
      </c>
      <c r="F498" s="31">
        <v>91</v>
      </c>
      <c r="G498" s="33" t="s">
        <v>52</v>
      </c>
      <c r="H498" s="34">
        <v>1</v>
      </c>
      <c r="I498" s="35">
        <v>9902.131025641027</v>
      </c>
      <c r="J498" s="35">
        <v>12472</v>
      </c>
      <c r="K498" s="35">
        <v>0</v>
      </c>
      <c r="L498" s="35">
        <v>893</v>
      </c>
      <c r="M498" s="35">
        <v>23267.131025641029</v>
      </c>
      <c r="N498" s="24"/>
      <c r="O498" s="34">
        <v>0</v>
      </c>
      <c r="P498" s="34">
        <v>0</v>
      </c>
      <c r="Q498" s="36">
        <v>0.09</v>
      </c>
      <c r="R498" s="36">
        <v>2.3378136146314767E-2</v>
      </c>
      <c r="S498" s="37">
        <v>0</v>
      </c>
      <c r="T498" s="24"/>
      <c r="U498" s="38">
        <v>22374</v>
      </c>
      <c r="V498" s="38">
        <v>0</v>
      </c>
      <c r="W498" s="38">
        <v>0</v>
      </c>
      <c r="X498" s="38">
        <v>893</v>
      </c>
      <c r="Y498" s="38">
        <v>23267</v>
      </c>
    </row>
    <row r="499" spans="1:25" x14ac:dyDescent="0.25">
      <c r="A499" s="31">
        <v>479</v>
      </c>
      <c r="B499" s="32">
        <v>479278111</v>
      </c>
      <c r="C499" s="33" t="s">
        <v>251</v>
      </c>
      <c r="D499" s="31">
        <v>278</v>
      </c>
      <c r="E499" s="33" t="s">
        <v>212</v>
      </c>
      <c r="F499" s="31">
        <v>111</v>
      </c>
      <c r="G499" s="33" t="s">
        <v>253</v>
      </c>
      <c r="H499" s="34">
        <v>3</v>
      </c>
      <c r="I499" s="35">
        <v>10643</v>
      </c>
      <c r="J499" s="35">
        <v>3133</v>
      </c>
      <c r="K499" s="35">
        <v>0</v>
      </c>
      <c r="L499" s="35">
        <v>893</v>
      </c>
      <c r="M499" s="35">
        <v>14669</v>
      </c>
      <c r="N499" s="24"/>
      <c r="O499" s="34">
        <v>0</v>
      </c>
      <c r="P499" s="34">
        <v>0</v>
      </c>
      <c r="Q499" s="36">
        <v>0.09</v>
      </c>
      <c r="R499" s="36">
        <v>1.8446977968406136E-2</v>
      </c>
      <c r="S499" s="37">
        <v>0</v>
      </c>
      <c r="T499" s="24"/>
      <c r="U499" s="38">
        <v>41328</v>
      </c>
      <c r="V499" s="38">
        <v>0</v>
      </c>
      <c r="W499" s="38">
        <v>0</v>
      </c>
      <c r="X499" s="38">
        <v>2679</v>
      </c>
      <c r="Y499" s="38">
        <v>44007</v>
      </c>
    </row>
    <row r="500" spans="1:25" x14ac:dyDescent="0.25">
      <c r="A500" s="31">
        <v>479</v>
      </c>
      <c r="B500" s="32">
        <v>479278114</v>
      </c>
      <c r="C500" s="33" t="s">
        <v>251</v>
      </c>
      <c r="D500" s="31">
        <v>278</v>
      </c>
      <c r="E500" s="33" t="s">
        <v>212</v>
      </c>
      <c r="F500" s="31">
        <v>114</v>
      </c>
      <c r="G500" s="33" t="s">
        <v>51</v>
      </c>
      <c r="H500" s="34">
        <v>11</v>
      </c>
      <c r="I500" s="35">
        <v>10701</v>
      </c>
      <c r="J500" s="35">
        <v>2943</v>
      </c>
      <c r="K500" s="35">
        <v>0</v>
      </c>
      <c r="L500" s="35">
        <v>893</v>
      </c>
      <c r="M500" s="35">
        <v>14537</v>
      </c>
      <c r="N500" s="24"/>
      <c r="O500" s="34">
        <v>0</v>
      </c>
      <c r="P500" s="34">
        <v>0</v>
      </c>
      <c r="Q500" s="36">
        <v>0.18</v>
      </c>
      <c r="R500" s="36">
        <v>4.6222643321837974E-2</v>
      </c>
      <c r="S500" s="37">
        <v>0</v>
      </c>
      <c r="T500" s="24"/>
      <c r="U500" s="38">
        <v>150084</v>
      </c>
      <c r="V500" s="38">
        <v>0</v>
      </c>
      <c r="W500" s="38">
        <v>0</v>
      </c>
      <c r="X500" s="38">
        <v>9823</v>
      </c>
      <c r="Y500" s="38">
        <v>159907</v>
      </c>
    </row>
    <row r="501" spans="1:25" x14ac:dyDescent="0.25">
      <c r="A501" s="31">
        <v>479</v>
      </c>
      <c r="B501" s="32">
        <v>479278117</v>
      </c>
      <c r="C501" s="33" t="s">
        <v>251</v>
      </c>
      <c r="D501" s="31">
        <v>278</v>
      </c>
      <c r="E501" s="33" t="s">
        <v>212</v>
      </c>
      <c r="F501" s="31">
        <v>117</v>
      </c>
      <c r="G501" s="33" t="s">
        <v>53</v>
      </c>
      <c r="H501" s="34">
        <v>12</v>
      </c>
      <c r="I501" s="35">
        <v>9772</v>
      </c>
      <c r="J501" s="35">
        <v>4567</v>
      </c>
      <c r="K501" s="35">
        <v>0</v>
      </c>
      <c r="L501" s="35">
        <v>893</v>
      </c>
      <c r="M501" s="35">
        <v>15232</v>
      </c>
      <c r="N501" s="24"/>
      <c r="O501" s="34">
        <v>0</v>
      </c>
      <c r="P501" s="34">
        <v>0</v>
      </c>
      <c r="Q501" s="36">
        <v>0.09</v>
      </c>
      <c r="R501" s="36">
        <v>6.8951219382557091E-2</v>
      </c>
      <c r="S501" s="37">
        <v>0</v>
      </c>
      <c r="T501" s="24"/>
      <c r="U501" s="38">
        <v>172068</v>
      </c>
      <c r="V501" s="38">
        <v>0</v>
      </c>
      <c r="W501" s="38">
        <v>0</v>
      </c>
      <c r="X501" s="38">
        <v>10716</v>
      </c>
      <c r="Y501" s="38">
        <v>182784</v>
      </c>
    </row>
    <row r="502" spans="1:25" x14ac:dyDescent="0.25">
      <c r="A502" s="31">
        <v>479</v>
      </c>
      <c r="B502" s="32">
        <v>479278127</v>
      </c>
      <c r="C502" s="33" t="s">
        <v>251</v>
      </c>
      <c r="D502" s="31">
        <v>278</v>
      </c>
      <c r="E502" s="33" t="s">
        <v>212</v>
      </c>
      <c r="F502" s="31">
        <v>127</v>
      </c>
      <c r="G502" s="33" t="s">
        <v>209</v>
      </c>
      <c r="H502" s="34">
        <v>2</v>
      </c>
      <c r="I502" s="35">
        <v>10431.160234604105</v>
      </c>
      <c r="J502" s="35">
        <v>4385</v>
      </c>
      <c r="K502" s="35">
        <v>0</v>
      </c>
      <c r="L502" s="35">
        <v>893</v>
      </c>
      <c r="M502" s="35">
        <v>15709.160234604105</v>
      </c>
      <c r="N502" s="24"/>
      <c r="O502" s="34">
        <v>0</v>
      </c>
      <c r="P502" s="34">
        <v>0</v>
      </c>
      <c r="Q502" s="36">
        <v>0.09</v>
      </c>
      <c r="R502" s="36">
        <v>2.6618184550383461E-2</v>
      </c>
      <c r="S502" s="37">
        <v>0</v>
      </c>
      <c r="T502" s="24"/>
      <c r="U502" s="38">
        <v>29632</v>
      </c>
      <c r="V502" s="38">
        <v>0</v>
      </c>
      <c r="W502" s="38">
        <v>0</v>
      </c>
      <c r="X502" s="38">
        <v>1786</v>
      </c>
      <c r="Y502" s="38">
        <v>31418</v>
      </c>
    </row>
    <row r="503" spans="1:25" x14ac:dyDescent="0.25">
      <c r="A503" s="31">
        <v>479</v>
      </c>
      <c r="B503" s="32">
        <v>479278137</v>
      </c>
      <c r="C503" s="33" t="s">
        <v>251</v>
      </c>
      <c r="D503" s="31">
        <v>278</v>
      </c>
      <c r="E503" s="33" t="s">
        <v>212</v>
      </c>
      <c r="F503" s="31">
        <v>137</v>
      </c>
      <c r="G503" s="33" t="s">
        <v>210</v>
      </c>
      <c r="H503" s="34">
        <v>20</v>
      </c>
      <c r="I503" s="35">
        <v>11476</v>
      </c>
      <c r="J503" s="35">
        <v>19</v>
      </c>
      <c r="K503" s="35">
        <v>0</v>
      </c>
      <c r="L503" s="35">
        <v>893</v>
      </c>
      <c r="M503" s="35">
        <v>12388</v>
      </c>
      <c r="N503" s="24"/>
      <c r="O503" s="34">
        <v>0</v>
      </c>
      <c r="P503" s="34">
        <v>0</v>
      </c>
      <c r="Q503" s="36">
        <v>0.18</v>
      </c>
      <c r="R503" s="36">
        <v>0.13203357633904017</v>
      </c>
      <c r="S503" s="37">
        <v>0</v>
      </c>
      <c r="T503" s="24"/>
      <c r="U503" s="38">
        <v>229900</v>
      </c>
      <c r="V503" s="38">
        <v>0</v>
      </c>
      <c r="W503" s="38">
        <v>0</v>
      </c>
      <c r="X503" s="38">
        <v>17860</v>
      </c>
      <c r="Y503" s="38">
        <v>247760</v>
      </c>
    </row>
    <row r="504" spans="1:25" x14ac:dyDescent="0.25">
      <c r="A504" s="31">
        <v>479</v>
      </c>
      <c r="B504" s="32">
        <v>479278159</v>
      </c>
      <c r="C504" s="33" t="s">
        <v>251</v>
      </c>
      <c r="D504" s="31">
        <v>278</v>
      </c>
      <c r="E504" s="33" t="s">
        <v>212</v>
      </c>
      <c r="F504" s="31">
        <v>159</v>
      </c>
      <c r="G504" s="33" t="s">
        <v>172</v>
      </c>
      <c r="H504" s="34">
        <v>5</v>
      </c>
      <c r="I504" s="35">
        <v>9269</v>
      </c>
      <c r="J504" s="35">
        <v>4382</v>
      </c>
      <c r="K504" s="35">
        <v>0</v>
      </c>
      <c r="L504" s="35">
        <v>893</v>
      </c>
      <c r="M504" s="35">
        <v>14544</v>
      </c>
      <c r="N504" s="24"/>
      <c r="O504" s="34">
        <v>0</v>
      </c>
      <c r="P504" s="34">
        <v>0</v>
      </c>
      <c r="Q504" s="36">
        <v>0.09</v>
      </c>
      <c r="R504" s="36">
        <v>3.5515023710099834E-3</v>
      </c>
      <c r="S504" s="37">
        <v>0</v>
      </c>
      <c r="T504" s="24"/>
      <c r="U504" s="38">
        <v>68255</v>
      </c>
      <c r="V504" s="38">
        <v>0</v>
      </c>
      <c r="W504" s="38">
        <v>0</v>
      </c>
      <c r="X504" s="38">
        <v>4465</v>
      </c>
      <c r="Y504" s="38">
        <v>72720</v>
      </c>
    </row>
    <row r="505" spans="1:25" x14ac:dyDescent="0.25">
      <c r="A505" s="31">
        <v>479</v>
      </c>
      <c r="B505" s="32">
        <v>479278161</v>
      </c>
      <c r="C505" s="33" t="s">
        <v>251</v>
      </c>
      <c r="D505" s="31">
        <v>278</v>
      </c>
      <c r="E505" s="33" t="s">
        <v>212</v>
      </c>
      <c r="F505" s="31">
        <v>161</v>
      </c>
      <c r="G505" s="33" t="s">
        <v>173</v>
      </c>
      <c r="H505" s="34">
        <v>5</v>
      </c>
      <c r="I505" s="35">
        <v>9784</v>
      </c>
      <c r="J505" s="35">
        <v>4174</v>
      </c>
      <c r="K505" s="35">
        <v>0</v>
      </c>
      <c r="L505" s="35">
        <v>893</v>
      </c>
      <c r="M505" s="35">
        <v>14851</v>
      </c>
      <c r="N505" s="24"/>
      <c r="O505" s="34">
        <v>0</v>
      </c>
      <c r="P505" s="34">
        <v>0</v>
      </c>
      <c r="Q505" s="36">
        <v>0.09</v>
      </c>
      <c r="R505" s="36">
        <v>6.8412917513762696E-3</v>
      </c>
      <c r="S505" s="37">
        <v>0</v>
      </c>
      <c r="T505" s="24"/>
      <c r="U505" s="38">
        <v>69790</v>
      </c>
      <c r="V505" s="38">
        <v>0</v>
      </c>
      <c r="W505" s="38">
        <v>0</v>
      </c>
      <c r="X505" s="38">
        <v>4465</v>
      </c>
      <c r="Y505" s="38">
        <v>74255</v>
      </c>
    </row>
    <row r="506" spans="1:25" x14ac:dyDescent="0.25">
      <c r="A506" s="31">
        <v>479</v>
      </c>
      <c r="B506" s="32">
        <v>479278191</v>
      </c>
      <c r="C506" s="33" t="s">
        <v>251</v>
      </c>
      <c r="D506" s="31">
        <v>278</v>
      </c>
      <c r="E506" s="33" t="s">
        <v>212</v>
      </c>
      <c r="F506" s="31">
        <v>191</v>
      </c>
      <c r="G506" s="33" t="s">
        <v>254</v>
      </c>
      <c r="H506" s="34">
        <v>3</v>
      </c>
      <c r="I506" s="35">
        <v>8983</v>
      </c>
      <c r="J506" s="35">
        <v>3159</v>
      </c>
      <c r="K506" s="35">
        <v>0</v>
      </c>
      <c r="L506" s="35">
        <v>893</v>
      </c>
      <c r="M506" s="35">
        <v>13035</v>
      </c>
      <c r="N506" s="24"/>
      <c r="O506" s="34">
        <v>0</v>
      </c>
      <c r="P506" s="34">
        <v>0</v>
      </c>
      <c r="Q506" s="36">
        <v>0.18</v>
      </c>
      <c r="R506" s="36">
        <v>2.3752342144075723E-2</v>
      </c>
      <c r="S506" s="37">
        <v>0</v>
      </c>
      <c r="T506" s="24"/>
      <c r="U506" s="38">
        <v>36426</v>
      </c>
      <c r="V506" s="38">
        <v>0</v>
      </c>
      <c r="W506" s="38">
        <v>0</v>
      </c>
      <c r="X506" s="38">
        <v>2679</v>
      </c>
      <c r="Y506" s="38">
        <v>39105</v>
      </c>
    </row>
    <row r="507" spans="1:25" x14ac:dyDescent="0.25">
      <c r="A507" s="31">
        <v>479</v>
      </c>
      <c r="B507" s="32">
        <v>479278210</v>
      </c>
      <c r="C507" s="33" t="s">
        <v>251</v>
      </c>
      <c r="D507" s="31">
        <v>278</v>
      </c>
      <c r="E507" s="33" t="s">
        <v>212</v>
      </c>
      <c r="F507" s="31">
        <v>210</v>
      </c>
      <c r="G507" s="33" t="s">
        <v>54</v>
      </c>
      <c r="H507" s="34">
        <v>43</v>
      </c>
      <c r="I507" s="35">
        <v>10248</v>
      </c>
      <c r="J507" s="35">
        <v>3469</v>
      </c>
      <c r="K507" s="35">
        <v>0</v>
      </c>
      <c r="L507" s="35">
        <v>893</v>
      </c>
      <c r="M507" s="35">
        <v>14610</v>
      </c>
      <c r="N507" s="24"/>
      <c r="O507" s="34">
        <v>0</v>
      </c>
      <c r="P507" s="34">
        <v>0</v>
      </c>
      <c r="Q507" s="36">
        <v>0.09</v>
      </c>
      <c r="R507" s="36">
        <v>6.4058701199130069E-2</v>
      </c>
      <c r="S507" s="37">
        <v>0</v>
      </c>
      <c r="T507" s="24"/>
      <c r="U507" s="38">
        <v>589831</v>
      </c>
      <c r="V507" s="38">
        <v>0</v>
      </c>
      <c r="W507" s="38">
        <v>0</v>
      </c>
      <c r="X507" s="38">
        <v>38399</v>
      </c>
      <c r="Y507" s="38">
        <v>628230</v>
      </c>
    </row>
    <row r="508" spans="1:25" x14ac:dyDescent="0.25">
      <c r="A508" s="31">
        <v>479</v>
      </c>
      <c r="B508" s="32">
        <v>479278227</v>
      </c>
      <c r="C508" s="33" t="s">
        <v>251</v>
      </c>
      <c r="D508" s="31">
        <v>278</v>
      </c>
      <c r="E508" s="33" t="s">
        <v>212</v>
      </c>
      <c r="F508" s="31">
        <v>227</v>
      </c>
      <c r="G508" s="33" t="s">
        <v>255</v>
      </c>
      <c r="H508" s="34">
        <v>4</v>
      </c>
      <c r="I508" s="35">
        <v>9841</v>
      </c>
      <c r="J508" s="35">
        <v>2202</v>
      </c>
      <c r="K508" s="35">
        <v>0</v>
      </c>
      <c r="L508" s="35">
        <v>893</v>
      </c>
      <c r="M508" s="35">
        <v>12936</v>
      </c>
      <c r="N508" s="24"/>
      <c r="O508" s="34">
        <v>0</v>
      </c>
      <c r="P508" s="34">
        <v>0</v>
      </c>
      <c r="Q508" s="36">
        <v>0.18</v>
      </c>
      <c r="R508" s="36">
        <v>9.4366805937517138E-3</v>
      </c>
      <c r="S508" s="37">
        <v>0</v>
      </c>
      <c r="T508" s="24"/>
      <c r="U508" s="38">
        <v>48172</v>
      </c>
      <c r="V508" s="38">
        <v>0</v>
      </c>
      <c r="W508" s="38">
        <v>0</v>
      </c>
      <c r="X508" s="38">
        <v>3572</v>
      </c>
      <c r="Y508" s="38">
        <v>51744</v>
      </c>
    </row>
    <row r="509" spans="1:25" x14ac:dyDescent="0.25">
      <c r="A509" s="31">
        <v>479</v>
      </c>
      <c r="B509" s="32">
        <v>479278278</v>
      </c>
      <c r="C509" s="33" t="s">
        <v>251</v>
      </c>
      <c r="D509" s="31">
        <v>278</v>
      </c>
      <c r="E509" s="33" t="s">
        <v>212</v>
      </c>
      <c r="F509" s="31">
        <v>278</v>
      </c>
      <c r="G509" s="33" t="s">
        <v>212</v>
      </c>
      <c r="H509" s="34">
        <v>45</v>
      </c>
      <c r="I509" s="35">
        <v>10427</v>
      </c>
      <c r="J509" s="35">
        <v>3004</v>
      </c>
      <c r="K509" s="35">
        <v>0</v>
      </c>
      <c r="L509" s="35">
        <v>893</v>
      </c>
      <c r="M509" s="35">
        <v>14324</v>
      </c>
      <c r="N509" s="24"/>
      <c r="O509" s="34">
        <v>0</v>
      </c>
      <c r="P509" s="34">
        <v>0</v>
      </c>
      <c r="Q509" s="36">
        <v>0.09</v>
      </c>
      <c r="R509" s="36">
        <v>5.5149009298828926E-2</v>
      </c>
      <c r="S509" s="37">
        <v>0</v>
      </c>
      <c r="T509" s="24"/>
      <c r="U509" s="38">
        <v>604395</v>
      </c>
      <c r="V509" s="38">
        <v>0</v>
      </c>
      <c r="W509" s="38">
        <v>0</v>
      </c>
      <c r="X509" s="38">
        <v>40185</v>
      </c>
      <c r="Y509" s="38">
        <v>644580</v>
      </c>
    </row>
    <row r="510" spans="1:25" x14ac:dyDescent="0.25">
      <c r="A510" s="31">
        <v>479</v>
      </c>
      <c r="B510" s="32">
        <v>479278281</v>
      </c>
      <c r="C510" s="33" t="s">
        <v>251</v>
      </c>
      <c r="D510" s="31">
        <v>278</v>
      </c>
      <c r="E510" s="33" t="s">
        <v>212</v>
      </c>
      <c r="F510" s="31">
        <v>281</v>
      </c>
      <c r="G510" s="33" t="s">
        <v>169</v>
      </c>
      <c r="H510" s="34">
        <v>50</v>
      </c>
      <c r="I510" s="35">
        <v>11858</v>
      </c>
      <c r="J510" s="35">
        <v>18</v>
      </c>
      <c r="K510" s="35">
        <v>0</v>
      </c>
      <c r="L510" s="35">
        <v>893</v>
      </c>
      <c r="M510" s="35">
        <v>12769</v>
      </c>
      <c r="N510" s="24"/>
      <c r="O510" s="34">
        <v>0</v>
      </c>
      <c r="P510" s="34">
        <v>0</v>
      </c>
      <c r="Q510" s="36">
        <v>0.18</v>
      </c>
      <c r="R510" s="36">
        <v>0.12776918009196925</v>
      </c>
      <c r="S510" s="37">
        <v>0</v>
      </c>
      <c r="T510" s="24"/>
      <c r="U510" s="38">
        <v>593800</v>
      </c>
      <c r="V510" s="38">
        <v>0</v>
      </c>
      <c r="W510" s="38">
        <v>0</v>
      </c>
      <c r="X510" s="38">
        <v>44650</v>
      </c>
      <c r="Y510" s="38">
        <v>638450</v>
      </c>
    </row>
    <row r="511" spans="1:25" x14ac:dyDescent="0.25">
      <c r="A511" s="31">
        <v>479</v>
      </c>
      <c r="B511" s="32">
        <v>479278309</v>
      </c>
      <c r="C511" s="33" t="s">
        <v>251</v>
      </c>
      <c r="D511" s="31">
        <v>278</v>
      </c>
      <c r="E511" s="33" t="s">
        <v>212</v>
      </c>
      <c r="F511" s="31">
        <v>309</v>
      </c>
      <c r="G511" s="33" t="s">
        <v>256</v>
      </c>
      <c r="H511" s="34">
        <v>3</v>
      </c>
      <c r="I511" s="35">
        <v>10269</v>
      </c>
      <c r="J511" s="35">
        <v>1092</v>
      </c>
      <c r="K511" s="35">
        <v>0</v>
      </c>
      <c r="L511" s="35">
        <v>893</v>
      </c>
      <c r="M511" s="35">
        <v>12254</v>
      </c>
      <c r="N511" s="24"/>
      <c r="O511" s="34">
        <v>0</v>
      </c>
      <c r="P511" s="34">
        <v>0</v>
      </c>
      <c r="Q511" s="36">
        <v>0.09</v>
      </c>
      <c r="R511" s="36">
        <v>2.0588545262806061E-3</v>
      </c>
      <c r="S511" s="37">
        <v>0</v>
      </c>
      <c r="T511" s="24"/>
      <c r="U511" s="38">
        <v>34083</v>
      </c>
      <c r="V511" s="38">
        <v>0</v>
      </c>
      <c r="W511" s="38">
        <v>0</v>
      </c>
      <c r="X511" s="38">
        <v>2679</v>
      </c>
      <c r="Y511" s="38">
        <v>36762</v>
      </c>
    </row>
    <row r="512" spans="1:25" x14ac:dyDescent="0.25">
      <c r="A512" s="31">
        <v>479</v>
      </c>
      <c r="B512" s="32">
        <v>479278325</v>
      </c>
      <c r="C512" s="33" t="s">
        <v>251</v>
      </c>
      <c r="D512" s="31">
        <v>278</v>
      </c>
      <c r="E512" s="33" t="s">
        <v>212</v>
      </c>
      <c r="F512" s="31">
        <v>325</v>
      </c>
      <c r="G512" s="33" t="s">
        <v>220</v>
      </c>
      <c r="H512" s="34">
        <v>8</v>
      </c>
      <c r="I512" s="35">
        <v>11128</v>
      </c>
      <c r="J512" s="35">
        <v>1391</v>
      </c>
      <c r="K512" s="35">
        <v>0</v>
      </c>
      <c r="L512" s="35">
        <v>893</v>
      </c>
      <c r="M512" s="35">
        <v>13412</v>
      </c>
      <c r="N512" s="24"/>
      <c r="O512" s="34">
        <v>0</v>
      </c>
      <c r="P512" s="34">
        <v>0</v>
      </c>
      <c r="Q512" s="36">
        <v>0.09</v>
      </c>
      <c r="R512" s="36">
        <v>1.5562148573539049E-2</v>
      </c>
      <c r="S512" s="37">
        <v>0</v>
      </c>
      <c r="T512" s="24"/>
      <c r="U512" s="38">
        <v>100152</v>
      </c>
      <c r="V512" s="38">
        <v>0</v>
      </c>
      <c r="W512" s="38">
        <v>0</v>
      </c>
      <c r="X512" s="38">
        <v>7144</v>
      </c>
      <c r="Y512" s="38">
        <v>107296</v>
      </c>
    </row>
    <row r="513" spans="1:25" x14ac:dyDescent="0.25">
      <c r="A513" s="31">
        <v>479</v>
      </c>
      <c r="B513" s="32">
        <v>479278332</v>
      </c>
      <c r="C513" s="33" t="s">
        <v>251</v>
      </c>
      <c r="D513" s="31">
        <v>278</v>
      </c>
      <c r="E513" s="33" t="s">
        <v>212</v>
      </c>
      <c r="F513" s="31">
        <v>332</v>
      </c>
      <c r="G513" s="33" t="s">
        <v>221</v>
      </c>
      <c r="H513" s="34">
        <v>9</v>
      </c>
      <c r="I513" s="35">
        <v>9920</v>
      </c>
      <c r="J513" s="35">
        <v>907</v>
      </c>
      <c r="K513" s="35">
        <v>0</v>
      </c>
      <c r="L513" s="35">
        <v>893</v>
      </c>
      <c r="M513" s="35">
        <v>11720</v>
      </c>
      <c r="N513" s="24"/>
      <c r="O513" s="34">
        <v>0</v>
      </c>
      <c r="P513" s="34">
        <v>0</v>
      </c>
      <c r="Q513" s="36">
        <v>0.09</v>
      </c>
      <c r="R513" s="36">
        <v>2.0279271162085118E-2</v>
      </c>
      <c r="S513" s="37">
        <v>0</v>
      </c>
      <c r="T513" s="24"/>
      <c r="U513" s="38">
        <v>97443</v>
      </c>
      <c r="V513" s="38">
        <v>0</v>
      </c>
      <c r="W513" s="38">
        <v>0</v>
      </c>
      <c r="X513" s="38">
        <v>8037</v>
      </c>
      <c r="Y513" s="38">
        <v>105480</v>
      </c>
    </row>
    <row r="514" spans="1:25" x14ac:dyDescent="0.25">
      <c r="A514" s="31">
        <v>479</v>
      </c>
      <c r="B514" s="32">
        <v>479278605</v>
      </c>
      <c r="C514" s="33" t="s">
        <v>251</v>
      </c>
      <c r="D514" s="31">
        <v>278</v>
      </c>
      <c r="E514" s="33" t="s">
        <v>212</v>
      </c>
      <c r="F514" s="31">
        <v>605</v>
      </c>
      <c r="G514" s="33" t="s">
        <v>216</v>
      </c>
      <c r="H514" s="34">
        <v>53</v>
      </c>
      <c r="I514" s="35">
        <v>10003</v>
      </c>
      <c r="J514" s="35">
        <v>7463</v>
      </c>
      <c r="K514" s="35">
        <v>0</v>
      </c>
      <c r="L514" s="35">
        <v>893</v>
      </c>
      <c r="M514" s="35">
        <v>18359</v>
      </c>
      <c r="N514" s="24"/>
      <c r="O514" s="34">
        <v>0</v>
      </c>
      <c r="P514" s="34">
        <v>0</v>
      </c>
      <c r="Q514" s="36">
        <v>0.09</v>
      </c>
      <c r="R514" s="36">
        <v>5.96362242396479E-2</v>
      </c>
      <c r="S514" s="37">
        <v>0</v>
      </c>
      <c r="T514" s="24"/>
      <c r="U514" s="38">
        <v>925698</v>
      </c>
      <c r="V514" s="38">
        <v>0</v>
      </c>
      <c r="W514" s="38">
        <v>0</v>
      </c>
      <c r="X514" s="38">
        <v>47329</v>
      </c>
      <c r="Y514" s="38">
        <v>973027</v>
      </c>
    </row>
    <row r="515" spans="1:25" x14ac:dyDescent="0.25">
      <c r="A515" s="31">
        <v>479</v>
      </c>
      <c r="B515" s="32">
        <v>479278635</v>
      </c>
      <c r="C515" s="33" t="s">
        <v>251</v>
      </c>
      <c r="D515" s="31">
        <v>278</v>
      </c>
      <c r="E515" s="33" t="s">
        <v>212</v>
      </c>
      <c r="F515" s="31">
        <v>635</v>
      </c>
      <c r="G515" s="33" t="s">
        <v>70</v>
      </c>
      <c r="H515" s="34">
        <v>2</v>
      </c>
      <c r="I515" s="35">
        <v>9269</v>
      </c>
      <c r="J515" s="35">
        <v>4777</v>
      </c>
      <c r="K515" s="35">
        <v>0</v>
      </c>
      <c r="L515" s="35">
        <v>893</v>
      </c>
      <c r="M515" s="35">
        <v>14939</v>
      </c>
      <c r="N515" s="24"/>
      <c r="O515" s="34">
        <v>0</v>
      </c>
      <c r="P515" s="34">
        <v>0</v>
      </c>
      <c r="Q515" s="36">
        <v>0.09</v>
      </c>
      <c r="R515" s="36">
        <v>1.4539797537956936E-2</v>
      </c>
      <c r="S515" s="37">
        <v>0</v>
      </c>
      <c r="T515" s="24"/>
      <c r="U515" s="38">
        <v>28092</v>
      </c>
      <c r="V515" s="38">
        <v>0</v>
      </c>
      <c r="W515" s="38">
        <v>0</v>
      </c>
      <c r="X515" s="38">
        <v>1786</v>
      </c>
      <c r="Y515" s="38">
        <v>29878</v>
      </c>
    </row>
    <row r="516" spans="1:25" x14ac:dyDescent="0.25">
      <c r="A516" s="31">
        <v>479</v>
      </c>
      <c r="B516" s="32">
        <v>479278670</v>
      </c>
      <c r="C516" s="33" t="s">
        <v>251</v>
      </c>
      <c r="D516" s="31">
        <v>278</v>
      </c>
      <c r="E516" s="33" t="s">
        <v>212</v>
      </c>
      <c r="F516" s="31">
        <v>670</v>
      </c>
      <c r="G516" s="33" t="s">
        <v>56</v>
      </c>
      <c r="H516" s="34">
        <v>20</v>
      </c>
      <c r="I516" s="35">
        <v>9952</v>
      </c>
      <c r="J516" s="35">
        <v>8997</v>
      </c>
      <c r="K516" s="35">
        <v>0</v>
      </c>
      <c r="L516" s="35">
        <v>893</v>
      </c>
      <c r="M516" s="35">
        <v>19842</v>
      </c>
      <c r="N516" s="24"/>
      <c r="O516" s="34">
        <v>0</v>
      </c>
      <c r="P516" s="34">
        <v>0</v>
      </c>
      <c r="Q516" s="36">
        <v>0.09</v>
      </c>
      <c r="R516" s="36">
        <v>9.8140149028074053E-2</v>
      </c>
      <c r="S516" s="37">
        <v>-1571.7082708815879</v>
      </c>
      <c r="T516" s="24"/>
      <c r="U516" s="38">
        <v>378980</v>
      </c>
      <c r="V516" s="38">
        <v>0</v>
      </c>
      <c r="W516" s="38">
        <v>-31434.165417631757</v>
      </c>
      <c r="X516" s="38">
        <v>17860</v>
      </c>
      <c r="Y516" s="38">
        <v>365405.83458236826</v>
      </c>
    </row>
    <row r="517" spans="1:25" x14ac:dyDescent="0.25">
      <c r="A517" s="31">
        <v>479</v>
      </c>
      <c r="B517" s="32">
        <v>479278672</v>
      </c>
      <c r="C517" s="33" t="s">
        <v>251</v>
      </c>
      <c r="D517" s="31">
        <v>278</v>
      </c>
      <c r="E517" s="33" t="s">
        <v>212</v>
      </c>
      <c r="F517" s="31">
        <v>672</v>
      </c>
      <c r="G517" s="33" t="s">
        <v>258</v>
      </c>
      <c r="H517" s="34">
        <v>4</v>
      </c>
      <c r="I517" s="35">
        <v>11824</v>
      </c>
      <c r="J517" s="35">
        <v>4395</v>
      </c>
      <c r="K517" s="35">
        <v>0</v>
      </c>
      <c r="L517" s="35">
        <v>893</v>
      </c>
      <c r="M517" s="35">
        <v>17112</v>
      </c>
      <c r="N517" s="24"/>
      <c r="O517" s="34">
        <v>0</v>
      </c>
      <c r="P517" s="34">
        <v>0</v>
      </c>
      <c r="Q517" s="36">
        <v>0.09</v>
      </c>
      <c r="R517" s="36">
        <v>6.1923988083209943E-3</v>
      </c>
      <c r="S517" s="37">
        <v>0</v>
      </c>
      <c r="T517" s="24"/>
      <c r="U517" s="38">
        <v>64876</v>
      </c>
      <c r="V517" s="38">
        <v>0</v>
      </c>
      <c r="W517" s="38">
        <v>0</v>
      </c>
      <c r="X517" s="38">
        <v>3572</v>
      </c>
      <c r="Y517" s="38">
        <v>68448</v>
      </c>
    </row>
    <row r="518" spans="1:25" x14ac:dyDescent="0.25">
      <c r="A518" s="31">
        <v>479</v>
      </c>
      <c r="B518" s="32">
        <v>479278674</v>
      </c>
      <c r="C518" s="33" t="s">
        <v>251</v>
      </c>
      <c r="D518" s="31">
        <v>278</v>
      </c>
      <c r="E518" s="33" t="s">
        <v>212</v>
      </c>
      <c r="F518" s="31">
        <v>674</v>
      </c>
      <c r="G518" s="33" t="s">
        <v>57</v>
      </c>
      <c r="H518" s="34">
        <v>4</v>
      </c>
      <c r="I518" s="35">
        <v>12780</v>
      </c>
      <c r="J518" s="35">
        <v>5683</v>
      </c>
      <c r="K518" s="35">
        <v>0</v>
      </c>
      <c r="L518" s="35">
        <v>893</v>
      </c>
      <c r="M518" s="35">
        <v>19356</v>
      </c>
      <c r="N518" s="24"/>
      <c r="O518" s="34">
        <v>0</v>
      </c>
      <c r="P518" s="34">
        <v>0</v>
      </c>
      <c r="Q518" s="36">
        <v>0.18</v>
      </c>
      <c r="R518" s="36">
        <v>4.963834982447634E-2</v>
      </c>
      <c r="S518" s="37">
        <v>0</v>
      </c>
      <c r="T518" s="24"/>
      <c r="U518" s="38">
        <v>73852</v>
      </c>
      <c r="V518" s="38">
        <v>0</v>
      </c>
      <c r="W518" s="38">
        <v>0</v>
      </c>
      <c r="X518" s="38">
        <v>3572</v>
      </c>
      <c r="Y518" s="38">
        <v>77424</v>
      </c>
    </row>
    <row r="519" spans="1:25" x14ac:dyDescent="0.25">
      <c r="A519" s="31">
        <v>479</v>
      </c>
      <c r="B519" s="32">
        <v>479278680</v>
      </c>
      <c r="C519" s="33" t="s">
        <v>251</v>
      </c>
      <c r="D519" s="31">
        <v>278</v>
      </c>
      <c r="E519" s="33" t="s">
        <v>212</v>
      </c>
      <c r="F519" s="31">
        <v>680</v>
      </c>
      <c r="G519" s="33" t="s">
        <v>174</v>
      </c>
      <c r="H519" s="34">
        <v>3</v>
      </c>
      <c r="I519" s="35">
        <v>10842</v>
      </c>
      <c r="J519" s="35">
        <v>3777</v>
      </c>
      <c r="K519" s="35">
        <v>0</v>
      </c>
      <c r="L519" s="35">
        <v>893</v>
      </c>
      <c r="M519" s="35">
        <v>15512</v>
      </c>
      <c r="N519" s="24"/>
      <c r="O519" s="34">
        <v>0</v>
      </c>
      <c r="P519" s="34">
        <v>0</v>
      </c>
      <c r="Q519" s="36">
        <v>0.09</v>
      </c>
      <c r="R519" s="36">
        <v>1.776704203831182E-3</v>
      </c>
      <c r="S519" s="37">
        <v>0</v>
      </c>
      <c r="T519" s="24"/>
      <c r="U519" s="38">
        <v>43857</v>
      </c>
      <c r="V519" s="38">
        <v>0</v>
      </c>
      <c r="W519" s="38">
        <v>0</v>
      </c>
      <c r="X519" s="38">
        <v>2679</v>
      </c>
      <c r="Y519" s="38">
        <v>46536</v>
      </c>
    </row>
    <row r="520" spans="1:25" x14ac:dyDescent="0.25">
      <c r="A520" s="31">
        <v>479</v>
      </c>
      <c r="B520" s="32">
        <v>479278683</v>
      </c>
      <c r="C520" s="33" t="s">
        <v>251</v>
      </c>
      <c r="D520" s="31">
        <v>278</v>
      </c>
      <c r="E520" s="33" t="s">
        <v>212</v>
      </c>
      <c r="F520" s="31">
        <v>683</v>
      </c>
      <c r="G520" s="33" t="s">
        <v>58</v>
      </c>
      <c r="H520" s="34">
        <v>9</v>
      </c>
      <c r="I520" s="35">
        <v>9269</v>
      </c>
      <c r="J520" s="35">
        <v>6471</v>
      </c>
      <c r="K520" s="35">
        <v>0</v>
      </c>
      <c r="L520" s="35">
        <v>893</v>
      </c>
      <c r="M520" s="35">
        <v>16633</v>
      </c>
      <c r="N520" s="24"/>
      <c r="O520" s="34">
        <v>0</v>
      </c>
      <c r="P520" s="34">
        <v>0</v>
      </c>
      <c r="Q520" s="36">
        <v>0.09</v>
      </c>
      <c r="R520" s="36">
        <v>2.7557262961022694E-2</v>
      </c>
      <c r="S520" s="37">
        <v>0</v>
      </c>
      <c r="T520" s="24"/>
      <c r="U520" s="38">
        <v>141660</v>
      </c>
      <c r="V520" s="38">
        <v>0</v>
      </c>
      <c r="W520" s="38">
        <v>0</v>
      </c>
      <c r="X520" s="38">
        <v>8037</v>
      </c>
      <c r="Y520" s="38">
        <v>149697</v>
      </c>
    </row>
    <row r="521" spans="1:25" x14ac:dyDescent="0.25">
      <c r="A521" s="31">
        <v>479</v>
      </c>
      <c r="B521" s="32">
        <v>479278717</v>
      </c>
      <c r="C521" s="33" t="s">
        <v>251</v>
      </c>
      <c r="D521" s="31">
        <v>278</v>
      </c>
      <c r="E521" s="33" t="s">
        <v>212</v>
      </c>
      <c r="F521" s="31">
        <v>717</v>
      </c>
      <c r="G521" s="33" t="s">
        <v>59</v>
      </c>
      <c r="H521" s="34">
        <v>3</v>
      </c>
      <c r="I521" s="35">
        <v>11259</v>
      </c>
      <c r="J521" s="35">
        <v>5359</v>
      </c>
      <c r="K521" s="35">
        <v>0</v>
      </c>
      <c r="L521" s="35">
        <v>893</v>
      </c>
      <c r="M521" s="35">
        <v>17511</v>
      </c>
      <c r="N521" s="24"/>
      <c r="O521" s="34">
        <v>0</v>
      </c>
      <c r="P521" s="34">
        <v>0</v>
      </c>
      <c r="Q521" s="36">
        <v>0.09</v>
      </c>
      <c r="R521" s="36">
        <v>6.1322218074841194E-2</v>
      </c>
      <c r="S521" s="37">
        <v>0</v>
      </c>
      <c r="T521" s="24"/>
      <c r="U521" s="38">
        <v>49854</v>
      </c>
      <c r="V521" s="38">
        <v>0</v>
      </c>
      <c r="W521" s="38">
        <v>0</v>
      </c>
      <c r="X521" s="38">
        <v>2679</v>
      </c>
      <c r="Y521" s="38">
        <v>52533</v>
      </c>
    </row>
    <row r="522" spans="1:25" x14ac:dyDescent="0.25">
      <c r="A522" s="31">
        <v>479</v>
      </c>
      <c r="B522" s="32">
        <v>479278755</v>
      </c>
      <c r="C522" s="33" t="s">
        <v>251</v>
      </c>
      <c r="D522" s="31">
        <v>278</v>
      </c>
      <c r="E522" s="33" t="s">
        <v>212</v>
      </c>
      <c r="F522" s="31">
        <v>755</v>
      </c>
      <c r="G522" s="33" t="s">
        <v>62</v>
      </c>
      <c r="H522" s="34">
        <v>2</v>
      </c>
      <c r="I522" s="35">
        <v>10127</v>
      </c>
      <c r="J522" s="35">
        <v>4370</v>
      </c>
      <c r="K522" s="35">
        <v>0</v>
      </c>
      <c r="L522" s="35">
        <v>893</v>
      </c>
      <c r="M522" s="35">
        <v>15390</v>
      </c>
      <c r="N522" s="24"/>
      <c r="O522" s="34">
        <v>0</v>
      </c>
      <c r="P522" s="34">
        <v>0</v>
      </c>
      <c r="Q522" s="36">
        <v>0.18</v>
      </c>
      <c r="R522" s="36">
        <v>1.3353727586409873E-2</v>
      </c>
      <c r="S522" s="37">
        <v>0</v>
      </c>
      <c r="T522" s="24"/>
      <c r="U522" s="38">
        <v>28994</v>
      </c>
      <c r="V522" s="38">
        <v>0</v>
      </c>
      <c r="W522" s="38">
        <v>0</v>
      </c>
      <c r="X522" s="38">
        <v>1786</v>
      </c>
      <c r="Y522" s="38">
        <v>30780</v>
      </c>
    </row>
    <row r="523" spans="1:25" x14ac:dyDescent="0.25">
      <c r="A523" s="31">
        <v>479</v>
      </c>
      <c r="B523" s="32">
        <v>479278766</v>
      </c>
      <c r="C523" s="33" t="s">
        <v>251</v>
      </c>
      <c r="D523" s="31">
        <v>278</v>
      </c>
      <c r="E523" s="33" t="s">
        <v>212</v>
      </c>
      <c r="F523" s="31">
        <v>766</v>
      </c>
      <c r="G523" s="33" t="s">
        <v>259</v>
      </c>
      <c r="H523" s="34">
        <v>3</v>
      </c>
      <c r="I523" s="35">
        <v>10842</v>
      </c>
      <c r="J523" s="35">
        <v>3785</v>
      </c>
      <c r="K523" s="35">
        <v>0</v>
      </c>
      <c r="L523" s="35">
        <v>893</v>
      </c>
      <c r="M523" s="35">
        <v>15520</v>
      </c>
      <c r="N523" s="24"/>
      <c r="O523" s="34">
        <v>0</v>
      </c>
      <c r="P523" s="34">
        <v>0</v>
      </c>
      <c r="Q523" s="36">
        <v>0.09</v>
      </c>
      <c r="R523" s="36">
        <v>3.9599167129270169E-3</v>
      </c>
      <c r="S523" s="37">
        <v>0</v>
      </c>
      <c r="T523" s="24"/>
      <c r="U523" s="38">
        <v>43881</v>
      </c>
      <c r="V523" s="38">
        <v>0</v>
      </c>
      <c r="W523" s="38">
        <v>0</v>
      </c>
      <c r="X523" s="38">
        <v>2679</v>
      </c>
      <c r="Y523" s="38">
        <v>46560</v>
      </c>
    </row>
    <row r="524" spans="1:25" x14ac:dyDescent="0.25">
      <c r="A524" s="31">
        <v>481</v>
      </c>
      <c r="B524" s="32">
        <v>481035035</v>
      </c>
      <c r="C524" s="33" t="s">
        <v>260</v>
      </c>
      <c r="D524" s="31">
        <v>35</v>
      </c>
      <c r="E524" s="33" t="s">
        <v>22</v>
      </c>
      <c r="F524" s="31">
        <v>35</v>
      </c>
      <c r="G524" s="33" t="s">
        <v>22</v>
      </c>
      <c r="H524" s="34">
        <v>894</v>
      </c>
      <c r="I524" s="35">
        <v>11944</v>
      </c>
      <c r="J524" s="35">
        <v>4199</v>
      </c>
      <c r="K524" s="35">
        <v>0</v>
      </c>
      <c r="L524" s="35">
        <v>893</v>
      </c>
      <c r="M524" s="35">
        <v>17036</v>
      </c>
      <c r="N524" s="24"/>
      <c r="O524" s="34">
        <v>0</v>
      </c>
      <c r="P524" s="34">
        <v>0</v>
      </c>
      <c r="Q524" s="36">
        <v>0.18</v>
      </c>
      <c r="R524" s="36">
        <v>0.1589661347017316</v>
      </c>
      <c r="S524" s="37">
        <v>0</v>
      </c>
      <c r="T524" s="24"/>
      <c r="U524" s="38">
        <v>14431842</v>
      </c>
      <c r="V524" s="38">
        <v>0</v>
      </c>
      <c r="W524" s="38">
        <v>0</v>
      </c>
      <c r="X524" s="38">
        <v>798342</v>
      </c>
      <c r="Y524" s="38">
        <v>15230184</v>
      </c>
    </row>
    <row r="525" spans="1:25" x14ac:dyDescent="0.25">
      <c r="A525" s="31">
        <v>481</v>
      </c>
      <c r="B525" s="32">
        <v>481035044</v>
      </c>
      <c r="C525" s="33" t="s">
        <v>260</v>
      </c>
      <c r="D525" s="31">
        <v>35</v>
      </c>
      <c r="E525" s="33" t="s">
        <v>22</v>
      </c>
      <c r="F525" s="31">
        <v>44</v>
      </c>
      <c r="G525" s="33" t="s">
        <v>35</v>
      </c>
      <c r="H525" s="34">
        <v>8</v>
      </c>
      <c r="I525" s="35">
        <v>11032</v>
      </c>
      <c r="J525" s="35">
        <v>253</v>
      </c>
      <c r="K525" s="35">
        <v>0</v>
      </c>
      <c r="L525" s="35">
        <v>893</v>
      </c>
      <c r="M525" s="35">
        <v>12178</v>
      </c>
      <c r="N525" s="24"/>
      <c r="O525" s="34">
        <v>0</v>
      </c>
      <c r="P525" s="34">
        <v>0</v>
      </c>
      <c r="Q525" s="36">
        <v>0.09</v>
      </c>
      <c r="R525" s="36">
        <v>5.5847301083240118E-2</v>
      </c>
      <c r="S525" s="37">
        <v>0</v>
      </c>
      <c r="T525" s="24"/>
      <c r="U525" s="38">
        <v>90280</v>
      </c>
      <c r="V525" s="38">
        <v>0</v>
      </c>
      <c r="W525" s="38">
        <v>0</v>
      </c>
      <c r="X525" s="38">
        <v>7144</v>
      </c>
      <c r="Y525" s="38">
        <v>97424</v>
      </c>
    </row>
    <row r="526" spans="1:25" x14ac:dyDescent="0.25">
      <c r="A526" s="31">
        <v>481</v>
      </c>
      <c r="B526" s="32">
        <v>481035050</v>
      </c>
      <c r="C526" s="33" t="s">
        <v>260</v>
      </c>
      <c r="D526" s="31">
        <v>35</v>
      </c>
      <c r="E526" s="33" t="s">
        <v>22</v>
      </c>
      <c r="F526" s="31">
        <v>50</v>
      </c>
      <c r="G526" s="33" t="s">
        <v>112</v>
      </c>
      <c r="H526" s="34">
        <v>2</v>
      </c>
      <c r="I526" s="35">
        <v>11443</v>
      </c>
      <c r="J526" s="35">
        <v>5391</v>
      </c>
      <c r="K526" s="35">
        <v>0</v>
      </c>
      <c r="L526" s="35">
        <v>893</v>
      </c>
      <c r="M526" s="35">
        <v>17727</v>
      </c>
      <c r="N526" s="24"/>
      <c r="O526" s="34">
        <v>0</v>
      </c>
      <c r="P526" s="34">
        <v>0</v>
      </c>
      <c r="Q526" s="36">
        <v>0.09</v>
      </c>
      <c r="R526" s="36">
        <v>4.2071476538995982E-3</v>
      </c>
      <c r="S526" s="37">
        <v>0</v>
      </c>
      <c r="T526" s="24"/>
      <c r="U526" s="38">
        <v>33668</v>
      </c>
      <c r="V526" s="38">
        <v>0</v>
      </c>
      <c r="W526" s="38">
        <v>0</v>
      </c>
      <c r="X526" s="38">
        <v>1786</v>
      </c>
      <c r="Y526" s="38">
        <v>35454</v>
      </c>
    </row>
    <row r="527" spans="1:25" x14ac:dyDescent="0.25">
      <c r="A527" s="31">
        <v>481</v>
      </c>
      <c r="B527" s="32">
        <v>481035073</v>
      </c>
      <c r="C527" s="33" t="s">
        <v>260</v>
      </c>
      <c r="D527" s="31">
        <v>35</v>
      </c>
      <c r="E527" s="33" t="s">
        <v>22</v>
      </c>
      <c r="F527" s="31">
        <v>73</v>
      </c>
      <c r="G527" s="33" t="s">
        <v>37</v>
      </c>
      <c r="H527" s="34">
        <v>2</v>
      </c>
      <c r="I527" s="35">
        <v>11443</v>
      </c>
      <c r="J527" s="35">
        <v>8904</v>
      </c>
      <c r="K527" s="35">
        <v>0</v>
      </c>
      <c r="L527" s="35">
        <v>893</v>
      </c>
      <c r="M527" s="35">
        <v>21240</v>
      </c>
      <c r="N527" s="24"/>
      <c r="O527" s="34">
        <v>0</v>
      </c>
      <c r="P527" s="34">
        <v>0</v>
      </c>
      <c r="Q527" s="36">
        <v>0.09</v>
      </c>
      <c r="R527" s="36">
        <v>5.5289615286728301E-3</v>
      </c>
      <c r="S527" s="37">
        <v>0</v>
      </c>
      <c r="T527" s="24"/>
      <c r="U527" s="38">
        <v>40694</v>
      </c>
      <c r="V527" s="38">
        <v>0</v>
      </c>
      <c r="W527" s="38">
        <v>0</v>
      </c>
      <c r="X527" s="38">
        <v>1786</v>
      </c>
      <c r="Y527" s="38">
        <v>42480</v>
      </c>
    </row>
    <row r="528" spans="1:25" x14ac:dyDescent="0.25">
      <c r="A528" s="31">
        <v>481</v>
      </c>
      <c r="B528" s="32">
        <v>481035131</v>
      </c>
      <c r="C528" s="33" t="s">
        <v>260</v>
      </c>
      <c r="D528" s="31">
        <v>35</v>
      </c>
      <c r="E528" s="33" t="s">
        <v>22</v>
      </c>
      <c r="F528" s="31">
        <v>131</v>
      </c>
      <c r="G528" s="33" t="s">
        <v>290</v>
      </c>
      <c r="H528" s="34">
        <v>1</v>
      </c>
      <c r="I528" s="35">
        <v>9913.1745415906444</v>
      </c>
      <c r="J528" s="35">
        <v>2446</v>
      </c>
      <c r="K528" s="35">
        <v>0</v>
      </c>
      <c r="L528" s="35">
        <v>893</v>
      </c>
      <c r="M528" s="35">
        <v>13252.174541590644</v>
      </c>
      <c r="N528" s="24"/>
      <c r="O528" s="34">
        <v>0</v>
      </c>
      <c r="P528" s="34">
        <v>0</v>
      </c>
      <c r="Q528" s="36">
        <v>0.09</v>
      </c>
      <c r="R528" s="36">
        <v>2.7638437303263053E-3</v>
      </c>
      <c r="S528" s="37">
        <v>0</v>
      </c>
      <c r="T528" s="24"/>
      <c r="U528" s="38">
        <v>12359</v>
      </c>
      <c r="V528" s="38">
        <v>0</v>
      </c>
      <c r="W528" s="38">
        <v>0</v>
      </c>
      <c r="X528" s="38">
        <v>893</v>
      </c>
      <c r="Y528" s="38">
        <v>13252</v>
      </c>
    </row>
    <row r="529" spans="1:25" x14ac:dyDescent="0.25">
      <c r="A529" s="31">
        <v>481</v>
      </c>
      <c r="B529" s="32">
        <v>481035189</v>
      </c>
      <c r="C529" s="33" t="s">
        <v>260</v>
      </c>
      <c r="D529" s="31">
        <v>35</v>
      </c>
      <c r="E529" s="33" t="s">
        <v>22</v>
      </c>
      <c r="F529" s="31">
        <v>189</v>
      </c>
      <c r="G529" s="33" t="s">
        <v>38</v>
      </c>
      <c r="H529" s="34">
        <v>1</v>
      </c>
      <c r="I529" s="35">
        <v>10067.496573415046</v>
      </c>
      <c r="J529" s="35">
        <v>4034</v>
      </c>
      <c r="K529" s="35">
        <v>0</v>
      </c>
      <c r="L529" s="35">
        <v>893</v>
      </c>
      <c r="M529" s="35">
        <v>14994.496573415046</v>
      </c>
      <c r="N529" s="24"/>
      <c r="O529" s="34">
        <v>0</v>
      </c>
      <c r="P529" s="34">
        <v>0</v>
      </c>
      <c r="Q529" s="36">
        <v>0.09</v>
      </c>
      <c r="R529" s="36">
        <v>4.582748749590723E-3</v>
      </c>
      <c r="S529" s="37">
        <v>0</v>
      </c>
      <c r="T529" s="24"/>
      <c r="U529" s="38">
        <v>14101</v>
      </c>
      <c r="V529" s="38">
        <v>0</v>
      </c>
      <c r="W529" s="38">
        <v>0</v>
      </c>
      <c r="X529" s="38">
        <v>893</v>
      </c>
      <c r="Y529" s="38">
        <v>14994</v>
      </c>
    </row>
    <row r="530" spans="1:25" x14ac:dyDescent="0.25">
      <c r="A530" s="31">
        <v>481</v>
      </c>
      <c r="B530" s="32">
        <v>481035207</v>
      </c>
      <c r="C530" s="33" t="s">
        <v>260</v>
      </c>
      <c r="D530" s="31">
        <v>35</v>
      </c>
      <c r="E530" s="33" t="s">
        <v>22</v>
      </c>
      <c r="F530" s="31">
        <v>207</v>
      </c>
      <c r="G530" s="33" t="s">
        <v>40</v>
      </c>
      <c r="H530" s="34">
        <v>1</v>
      </c>
      <c r="I530" s="35">
        <v>10604.003495667283</v>
      </c>
      <c r="J530" s="35">
        <v>6855</v>
      </c>
      <c r="K530" s="35">
        <v>0</v>
      </c>
      <c r="L530" s="35">
        <v>893</v>
      </c>
      <c r="M530" s="35">
        <v>18352.003495667283</v>
      </c>
      <c r="N530" s="24"/>
      <c r="O530" s="34">
        <v>0</v>
      </c>
      <c r="P530" s="34">
        <v>0</v>
      </c>
      <c r="Q530" s="36">
        <v>0.09</v>
      </c>
      <c r="R530" s="36">
        <v>3.4727731004816786E-4</v>
      </c>
      <c r="S530" s="37">
        <v>0</v>
      </c>
      <c r="T530" s="24"/>
      <c r="U530" s="38">
        <v>17459</v>
      </c>
      <c r="V530" s="38">
        <v>0</v>
      </c>
      <c r="W530" s="38">
        <v>0</v>
      </c>
      <c r="X530" s="38">
        <v>893</v>
      </c>
      <c r="Y530" s="38">
        <v>18352</v>
      </c>
    </row>
    <row r="531" spans="1:25" x14ac:dyDescent="0.25">
      <c r="A531" s="31">
        <v>481</v>
      </c>
      <c r="B531" s="32">
        <v>481035212</v>
      </c>
      <c r="C531" s="33" t="s">
        <v>260</v>
      </c>
      <c r="D531" s="31">
        <v>35</v>
      </c>
      <c r="E531" s="33" t="s">
        <v>22</v>
      </c>
      <c r="F531" s="31">
        <v>212</v>
      </c>
      <c r="G531" s="33" t="s">
        <v>41</v>
      </c>
      <c r="H531" s="34">
        <v>2</v>
      </c>
      <c r="I531" s="35">
        <v>11419</v>
      </c>
      <c r="J531" s="35">
        <v>1889</v>
      </c>
      <c r="K531" s="35">
        <v>0</v>
      </c>
      <c r="L531" s="35">
        <v>893</v>
      </c>
      <c r="M531" s="35">
        <v>14201</v>
      </c>
      <c r="N531" s="24"/>
      <c r="O531" s="34">
        <v>0</v>
      </c>
      <c r="P531" s="34">
        <v>0</v>
      </c>
      <c r="Q531" s="36">
        <v>0.09</v>
      </c>
      <c r="R531" s="36">
        <v>3.7343491324493133E-2</v>
      </c>
      <c r="S531" s="37">
        <v>0</v>
      </c>
      <c r="T531" s="24"/>
      <c r="U531" s="38">
        <v>26616</v>
      </c>
      <c r="V531" s="38">
        <v>0</v>
      </c>
      <c r="W531" s="38">
        <v>0</v>
      </c>
      <c r="X531" s="38">
        <v>1786</v>
      </c>
      <c r="Y531" s="38">
        <v>28402</v>
      </c>
    </row>
    <row r="532" spans="1:25" x14ac:dyDescent="0.25">
      <c r="A532" s="31">
        <v>481</v>
      </c>
      <c r="B532" s="32">
        <v>481035220</v>
      </c>
      <c r="C532" s="33" t="s">
        <v>260</v>
      </c>
      <c r="D532" s="31">
        <v>35</v>
      </c>
      <c r="E532" s="33" t="s">
        <v>22</v>
      </c>
      <c r="F532" s="31">
        <v>220</v>
      </c>
      <c r="G532" s="33" t="s">
        <v>42</v>
      </c>
      <c r="H532" s="34">
        <v>5</v>
      </c>
      <c r="I532" s="35">
        <v>11374</v>
      </c>
      <c r="J532" s="35">
        <v>4630</v>
      </c>
      <c r="K532" s="35">
        <v>0</v>
      </c>
      <c r="L532" s="35">
        <v>893</v>
      </c>
      <c r="M532" s="35">
        <v>16897</v>
      </c>
      <c r="N532" s="24"/>
      <c r="O532" s="34">
        <v>0</v>
      </c>
      <c r="P532" s="34">
        <v>0</v>
      </c>
      <c r="Q532" s="36">
        <v>0.09</v>
      </c>
      <c r="R532" s="36">
        <v>1.6324036467687236E-2</v>
      </c>
      <c r="S532" s="37">
        <v>0</v>
      </c>
      <c r="T532" s="24"/>
      <c r="U532" s="38">
        <v>80020</v>
      </c>
      <c r="V532" s="38">
        <v>0</v>
      </c>
      <c r="W532" s="38">
        <v>0</v>
      </c>
      <c r="X532" s="38">
        <v>4465</v>
      </c>
      <c r="Y532" s="38">
        <v>84485</v>
      </c>
    </row>
    <row r="533" spans="1:25" x14ac:dyDescent="0.25">
      <c r="A533" s="31">
        <v>481</v>
      </c>
      <c r="B533" s="32">
        <v>481035243</v>
      </c>
      <c r="C533" s="33" t="s">
        <v>260</v>
      </c>
      <c r="D533" s="31">
        <v>35</v>
      </c>
      <c r="E533" s="33" t="s">
        <v>22</v>
      </c>
      <c r="F533" s="31">
        <v>243</v>
      </c>
      <c r="G533" s="33" t="s">
        <v>74</v>
      </c>
      <c r="H533" s="34">
        <v>2</v>
      </c>
      <c r="I533" s="35">
        <v>13453</v>
      </c>
      <c r="J533" s="35">
        <v>3175</v>
      </c>
      <c r="K533" s="35">
        <v>0</v>
      </c>
      <c r="L533" s="35">
        <v>893</v>
      </c>
      <c r="M533" s="35">
        <v>17521</v>
      </c>
      <c r="N533" s="24"/>
      <c r="O533" s="34">
        <v>0</v>
      </c>
      <c r="P533" s="34">
        <v>0</v>
      </c>
      <c r="Q533" s="36">
        <v>0.09</v>
      </c>
      <c r="R533" s="36">
        <v>5.5784760480062055E-3</v>
      </c>
      <c r="S533" s="37">
        <v>0</v>
      </c>
      <c r="T533" s="24"/>
      <c r="U533" s="38">
        <v>33256</v>
      </c>
      <c r="V533" s="38">
        <v>0</v>
      </c>
      <c r="W533" s="38">
        <v>0</v>
      </c>
      <c r="X533" s="38">
        <v>1786</v>
      </c>
      <c r="Y533" s="38">
        <v>35042</v>
      </c>
    </row>
    <row r="534" spans="1:25" x14ac:dyDescent="0.25">
      <c r="A534" s="31">
        <v>481</v>
      </c>
      <c r="B534" s="32">
        <v>481035244</v>
      </c>
      <c r="C534" s="33" t="s">
        <v>260</v>
      </c>
      <c r="D534" s="31">
        <v>35</v>
      </c>
      <c r="E534" s="33" t="s">
        <v>22</v>
      </c>
      <c r="F534" s="31">
        <v>244</v>
      </c>
      <c r="G534" s="33" t="s">
        <v>43</v>
      </c>
      <c r="H534" s="34">
        <v>17</v>
      </c>
      <c r="I534" s="35">
        <v>11661</v>
      </c>
      <c r="J534" s="35">
        <v>4725</v>
      </c>
      <c r="K534" s="35">
        <v>0</v>
      </c>
      <c r="L534" s="35">
        <v>893</v>
      </c>
      <c r="M534" s="35">
        <v>17279</v>
      </c>
      <c r="N534" s="24"/>
      <c r="O534" s="34">
        <v>0</v>
      </c>
      <c r="P534" s="34">
        <v>0</v>
      </c>
      <c r="Q534" s="36">
        <v>0.18</v>
      </c>
      <c r="R534" s="36">
        <v>0.10548220167912307</v>
      </c>
      <c r="S534" s="37">
        <v>0</v>
      </c>
      <c r="T534" s="24"/>
      <c r="U534" s="38">
        <v>278562</v>
      </c>
      <c r="V534" s="38">
        <v>0</v>
      </c>
      <c r="W534" s="38">
        <v>0</v>
      </c>
      <c r="X534" s="38">
        <v>15181</v>
      </c>
      <c r="Y534" s="38">
        <v>293743</v>
      </c>
    </row>
    <row r="535" spans="1:25" x14ac:dyDescent="0.25">
      <c r="A535" s="31">
        <v>481</v>
      </c>
      <c r="B535" s="32">
        <v>481035285</v>
      </c>
      <c r="C535" s="33" t="s">
        <v>260</v>
      </c>
      <c r="D535" s="31">
        <v>35</v>
      </c>
      <c r="E535" s="33" t="s">
        <v>22</v>
      </c>
      <c r="F535" s="31">
        <v>285</v>
      </c>
      <c r="G535" s="33" t="s">
        <v>44</v>
      </c>
      <c r="H535" s="34">
        <v>3</v>
      </c>
      <c r="I535" s="35">
        <v>12617</v>
      </c>
      <c r="J535" s="35">
        <v>3864</v>
      </c>
      <c r="K535" s="35">
        <v>0</v>
      </c>
      <c r="L535" s="35">
        <v>893</v>
      </c>
      <c r="M535" s="35">
        <v>17374</v>
      </c>
      <c r="N535" s="24"/>
      <c r="O535" s="34">
        <v>0</v>
      </c>
      <c r="P535" s="34">
        <v>0</v>
      </c>
      <c r="Q535" s="36">
        <v>0.09</v>
      </c>
      <c r="R535" s="36">
        <v>4.1055014022640106E-2</v>
      </c>
      <c r="S535" s="37">
        <v>0</v>
      </c>
      <c r="T535" s="24"/>
      <c r="U535" s="38">
        <v>49443</v>
      </c>
      <c r="V535" s="38">
        <v>0</v>
      </c>
      <c r="W535" s="38">
        <v>0</v>
      </c>
      <c r="X535" s="38">
        <v>2679</v>
      </c>
      <c r="Y535" s="38">
        <v>52122</v>
      </c>
    </row>
    <row r="536" spans="1:25" x14ac:dyDescent="0.25">
      <c r="A536" s="31">
        <v>481</v>
      </c>
      <c r="B536" s="32">
        <v>481035307</v>
      </c>
      <c r="C536" s="33" t="s">
        <v>260</v>
      </c>
      <c r="D536" s="31">
        <v>35</v>
      </c>
      <c r="E536" s="33" t="s">
        <v>22</v>
      </c>
      <c r="F536" s="31">
        <v>307</v>
      </c>
      <c r="G536" s="33" t="s">
        <v>76</v>
      </c>
      <c r="H536" s="34">
        <v>2</v>
      </c>
      <c r="I536" s="35">
        <v>6708</v>
      </c>
      <c r="J536" s="35">
        <v>2570</v>
      </c>
      <c r="K536" s="35">
        <v>0</v>
      </c>
      <c r="L536" s="35">
        <v>893</v>
      </c>
      <c r="M536" s="35">
        <v>10171</v>
      </c>
      <c r="N536" s="24"/>
      <c r="O536" s="34">
        <v>0</v>
      </c>
      <c r="P536" s="34">
        <v>0</v>
      </c>
      <c r="Q536" s="36">
        <v>0.09</v>
      </c>
      <c r="R536" s="36">
        <v>1.0371226414224945E-2</v>
      </c>
      <c r="S536" s="37">
        <v>0</v>
      </c>
      <c r="T536" s="24"/>
      <c r="U536" s="38">
        <v>18556</v>
      </c>
      <c r="V536" s="38">
        <v>0</v>
      </c>
      <c r="W536" s="38">
        <v>0</v>
      </c>
      <c r="X536" s="38">
        <v>1786</v>
      </c>
      <c r="Y536" s="38">
        <v>20342</v>
      </c>
    </row>
    <row r="537" spans="1:25" x14ac:dyDescent="0.25">
      <c r="A537" s="31">
        <v>481</v>
      </c>
      <c r="B537" s="32">
        <v>481035350</v>
      </c>
      <c r="C537" s="33" t="s">
        <v>260</v>
      </c>
      <c r="D537" s="31">
        <v>35</v>
      </c>
      <c r="E537" s="33" t="s">
        <v>22</v>
      </c>
      <c r="F537" s="31">
        <v>350</v>
      </c>
      <c r="G537" s="33" t="s">
        <v>197</v>
      </c>
      <c r="H537" s="34">
        <v>3</v>
      </c>
      <c r="I537" s="35">
        <v>7575</v>
      </c>
      <c r="J537" s="35">
        <v>4441</v>
      </c>
      <c r="K537" s="35">
        <v>0</v>
      </c>
      <c r="L537" s="35">
        <v>893</v>
      </c>
      <c r="M537" s="35">
        <v>12909</v>
      </c>
      <c r="N537" s="24"/>
      <c r="O537" s="34">
        <v>0</v>
      </c>
      <c r="P537" s="34">
        <v>0</v>
      </c>
      <c r="Q537" s="36">
        <v>0.09</v>
      </c>
      <c r="R537" s="36">
        <v>2.8606239620873667E-2</v>
      </c>
      <c r="S537" s="37">
        <v>0</v>
      </c>
      <c r="T537" s="24"/>
      <c r="U537" s="38">
        <v>36048</v>
      </c>
      <c r="V537" s="38">
        <v>0</v>
      </c>
      <c r="W537" s="38">
        <v>0</v>
      </c>
      <c r="X537" s="38">
        <v>2679</v>
      </c>
      <c r="Y537" s="38">
        <v>38727</v>
      </c>
    </row>
    <row r="538" spans="1:25" x14ac:dyDescent="0.25">
      <c r="A538" s="31">
        <v>481</v>
      </c>
      <c r="B538" s="32">
        <v>481035780</v>
      </c>
      <c r="C538" s="33" t="s">
        <v>260</v>
      </c>
      <c r="D538" s="31">
        <v>35</v>
      </c>
      <c r="E538" s="33" t="s">
        <v>22</v>
      </c>
      <c r="F538" s="31">
        <v>780</v>
      </c>
      <c r="G538" s="33" t="s">
        <v>261</v>
      </c>
      <c r="H538" s="34">
        <v>1</v>
      </c>
      <c r="I538" s="35">
        <v>9311</v>
      </c>
      <c r="J538" s="35">
        <v>1535</v>
      </c>
      <c r="K538" s="35">
        <v>0</v>
      </c>
      <c r="L538" s="35">
        <v>893</v>
      </c>
      <c r="M538" s="35">
        <v>11739</v>
      </c>
      <c r="N538" s="24"/>
      <c r="O538" s="34">
        <v>0</v>
      </c>
      <c r="P538" s="34">
        <v>0</v>
      </c>
      <c r="Q538" s="36">
        <v>0.09</v>
      </c>
      <c r="R538" s="36">
        <v>1.4497382837141559E-2</v>
      </c>
      <c r="S538" s="37">
        <v>0</v>
      </c>
      <c r="T538" s="24"/>
      <c r="U538" s="38">
        <v>10846</v>
      </c>
      <c r="V538" s="38">
        <v>0</v>
      </c>
      <c r="W538" s="38">
        <v>0</v>
      </c>
      <c r="X538" s="38">
        <v>893</v>
      </c>
      <c r="Y538" s="38">
        <v>11739</v>
      </c>
    </row>
    <row r="539" spans="1:25" x14ac:dyDescent="0.25">
      <c r="A539" s="31">
        <v>482</v>
      </c>
      <c r="B539" s="32">
        <v>482204007</v>
      </c>
      <c r="C539" s="33" t="s">
        <v>262</v>
      </c>
      <c r="D539" s="31">
        <v>204</v>
      </c>
      <c r="E539" s="33" t="s">
        <v>263</v>
      </c>
      <c r="F539" s="31">
        <v>7</v>
      </c>
      <c r="G539" s="33" t="s">
        <v>224</v>
      </c>
      <c r="H539" s="34">
        <v>45</v>
      </c>
      <c r="I539" s="35">
        <v>8968</v>
      </c>
      <c r="J539" s="35">
        <v>3491</v>
      </c>
      <c r="K539" s="35">
        <v>0</v>
      </c>
      <c r="L539" s="35">
        <v>893</v>
      </c>
      <c r="M539" s="35">
        <v>13352</v>
      </c>
      <c r="N539" s="24"/>
      <c r="O539" s="34">
        <v>0</v>
      </c>
      <c r="P539" s="34">
        <v>0</v>
      </c>
      <c r="Q539" s="36">
        <v>0.09</v>
      </c>
      <c r="R539" s="36">
        <v>1.8021868319836744E-2</v>
      </c>
      <c r="S539" s="37">
        <v>0</v>
      </c>
      <c r="T539" s="24"/>
      <c r="U539" s="38">
        <v>560655</v>
      </c>
      <c r="V539" s="38">
        <v>0</v>
      </c>
      <c r="W539" s="38">
        <v>0</v>
      </c>
      <c r="X539" s="38">
        <v>40185</v>
      </c>
      <c r="Y539" s="38">
        <v>600840</v>
      </c>
    </row>
    <row r="540" spans="1:25" x14ac:dyDescent="0.25">
      <c r="A540" s="31">
        <v>482</v>
      </c>
      <c r="B540" s="32">
        <v>482204105</v>
      </c>
      <c r="C540" s="33" t="s">
        <v>262</v>
      </c>
      <c r="D540" s="31">
        <v>204</v>
      </c>
      <c r="E540" s="33" t="s">
        <v>263</v>
      </c>
      <c r="F540" s="31">
        <v>105</v>
      </c>
      <c r="G540" s="33" t="s">
        <v>264</v>
      </c>
      <c r="H540" s="34">
        <v>2</v>
      </c>
      <c r="I540" s="35">
        <v>8580</v>
      </c>
      <c r="J540" s="35">
        <v>2958</v>
      </c>
      <c r="K540" s="35">
        <v>0</v>
      </c>
      <c r="L540" s="35">
        <v>893</v>
      </c>
      <c r="M540" s="35">
        <v>12431</v>
      </c>
      <c r="N540" s="24"/>
      <c r="O540" s="34">
        <v>0</v>
      </c>
      <c r="P540" s="34">
        <v>0</v>
      </c>
      <c r="Q540" s="36">
        <v>0.09</v>
      </c>
      <c r="R540" s="36">
        <v>2.0486740623300442E-3</v>
      </c>
      <c r="S540" s="37">
        <v>0</v>
      </c>
      <c r="T540" s="24"/>
      <c r="U540" s="38">
        <v>23076</v>
      </c>
      <c r="V540" s="38">
        <v>0</v>
      </c>
      <c r="W540" s="38">
        <v>0</v>
      </c>
      <c r="X540" s="38">
        <v>1786</v>
      </c>
      <c r="Y540" s="38">
        <v>24862</v>
      </c>
    </row>
    <row r="541" spans="1:25" x14ac:dyDescent="0.25">
      <c r="A541" s="31">
        <v>482</v>
      </c>
      <c r="B541" s="32">
        <v>482204204</v>
      </c>
      <c r="C541" s="33" t="s">
        <v>262</v>
      </c>
      <c r="D541" s="31">
        <v>204</v>
      </c>
      <c r="E541" s="33" t="s">
        <v>263</v>
      </c>
      <c r="F541" s="31">
        <v>204</v>
      </c>
      <c r="G541" s="33" t="s">
        <v>263</v>
      </c>
      <c r="H541" s="34">
        <v>167</v>
      </c>
      <c r="I541" s="35">
        <v>8852</v>
      </c>
      <c r="J541" s="35">
        <v>5223</v>
      </c>
      <c r="K541" s="35">
        <v>0</v>
      </c>
      <c r="L541" s="35">
        <v>893</v>
      </c>
      <c r="M541" s="35">
        <v>14968</v>
      </c>
      <c r="N541" s="24"/>
      <c r="O541" s="34">
        <v>0</v>
      </c>
      <c r="P541" s="34">
        <v>0</v>
      </c>
      <c r="Q541" s="36">
        <v>0.09</v>
      </c>
      <c r="R541" s="36">
        <v>6.1754374076748705E-2</v>
      </c>
      <c r="S541" s="37">
        <v>0</v>
      </c>
      <c r="T541" s="24"/>
      <c r="U541" s="38">
        <v>2350525</v>
      </c>
      <c r="V541" s="38">
        <v>0</v>
      </c>
      <c r="W541" s="38">
        <v>0</v>
      </c>
      <c r="X541" s="38">
        <v>149131</v>
      </c>
      <c r="Y541" s="38">
        <v>2499656</v>
      </c>
    </row>
    <row r="542" spans="1:25" x14ac:dyDescent="0.25">
      <c r="A542" s="31">
        <v>482</v>
      </c>
      <c r="B542" s="32">
        <v>482204745</v>
      </c>
      <c r="C542" s="33" t="s">
        <v>262</v>
      </c>
      <c r="D542" s="31">
        <v>204</v>
      </c>
      <c r="E542" s="33" t="s">
        <v>263</v>
      </c>
      <c r="F542" s="31">
        <v>745</v>
      </c>
      <c r="G542" s="33" t="s">
        <v>225</v>
      </c>
      <c r="H542" s="34">
        <v>22</v>
      </c>
      <c r="I542" s="35">
        <v>8884</v>
      </c>
      <c r="J542" s="35">
        <v>4041</v>
      </c>
      <c r="K542" s="35">
        <v>0</v>
      </c>
      <c r="L542" s="35">
        <v>893</v>
      </c>
      <c r="M542" s="35">
        <v>13818</v>
      </c>
      <c r="N542" s="24"/>
      <c r="O542" s="34">
        <v>0</v>
      </c>
      <c r="P542" s="34">
        <v>0</v>
      </c>
      <c r="Q542" s="36">
        <v>0.09</v>
      </c>
      <c r="R542" s="36">
        <v>9.0915507870403048E-3</v>
      </c>
      <c r="S542" s="37">
        <v>0</v>
      </c>
      <c r="T542" s="24"/>
      <c r="U542" s="38">
        <v>284350</v>
      </c>
      <c r="V542" s="38">
        <v>0</v>
      </c>
      <c r="W542" s="38">
        <v>0</v>
      </c>
      <c r="X542" s="38">
        <v>19646</v>
      </c>
      <c r="Y542" s="38">
        <v>303996</v>
      </c>
    </row>
    <row r="543" spans="1:25" x14ac:dyDescent="0.25">
      <c r="A543" s="31">
        <v>482</v>
      </c>
      <c r="B543" s="32">
        <v>482204773</v>
      </c>
      <c r="C543" s="33" t="s">
        <v>262</v>
      </c>
      <c r="D543" s="31">
        <v>204</v>
      </c>
      <c r="E543" s="33" t="s">
        <v>263</v>
      </c>
      <c r="F543" s="31">
        <v>773</v>
      </c>
      <c r="G543" s="33" t="s">
        <v>265</v>
      </c>
      <c r="H543" s="34">
        <v>52</v>
      </c>
      <c r="I543" s="35">
        <v>9390</v>
      </c>
      <c r="J543" s="35">
        <v>4369</v>
      </c>
      <c r="K543" s="35">
        <v>0</v>
      </c>
      <c r="L543" s="35">
        <v>893</v>
      </c>
      <c r="M543" s="35">
        <v>14652</v>
      </c>
      <c r="N543" s="24"/>
      <c r="O543" s="34">
        <v>0</v>
      </c>
      <c r="P543" s="34">
        <v>0</v>
      </c>
      <c r="Q543" s="36">
        <v>0.09</v>
      </c>
      <c r="R543" s="36">
        <v>1.9130651993491062E-2</v>
      </c>
      <c r="S543" s="37">
        <v>0</v>
      </c>
      <c r="T543" s="24"/>
      <c r="U543" s="38">
        <v>715468</v>
      </c>
      <c r="V543" s="38">
        <v>0</v>
      </c>
      <c r="W543" s="38">
        <v>0</v>
      </c>
      <c r="X543" s="38">
        <v>46436</v>
      </c>
      <c r="Y543" s="38">
        <v>761904</v>
      </c>
    </row>
    <row r="544" spans="1:25" x14ac:dyDescent="0.25">
      <c r="A544" s="31">
        <v>483</v>
      </c>
      <c r="B544" s="32">
        <v>483239020</v>
      </c>
      <c r="C544" s="33" t="s">
        <v>266</v>
      </c>
      <c r="D544" s="31">
        <v>239</v>
      </c>
      <c r="E544" s="33" t="s">
        <v>267</v>
      </c>
      <c r="F544" s="31">
        <v>20</v>
      </c>
      <c r="G544" s="33" t="s">
        <v>142</v>
      </c>
      <c r="H544" s="34">
        <v>6</v>
      </c>
      <c r="I544" s="35">
        <v>8811</v>
      </c>
      <c r="J544" s="35">
        <v>2548</v>
      </c>
      <c r="K544" s="35">
        <v>0</v>
      </c>
      <c r="L544" s="35">
        <v>893</v>
      </c>
      <c r="M544" s="35">
        <v>12252</v>
      </c>
      <c r="N544" s="24"/>
      <c r="O544" s="34">
        <v>0</v>
      </c>
      <c r="P544" s="34">
        <v>0</v>
      </c>
      <c r="Q544" s="36">
        <v>0.09</v>
      </c>
      <c r="R544" s="36">
        <v>3.9558606889558701E-2</v>
      </c>
      <c r="S544" s="37">
        <v>0</v>
      </c>
      <c r="T544" s="24"/>
      <c r="U544" s="38">
        <v>68154</v>
      </c>
      <c r="V544" s="38">
        <v>0</v>
      </c>
      <c r="W544" s="38">
        <v>0</v>
      </c>
      <c r="X544" s="38">
        <v>5358</v>
      </c>
      <c r="Y544" s="38">
        <v>73512</v>
      </c>
    </row>
    <row r="545" spans="1:25" x14ac:dyDescent="0.25">
      <c r="A545" s="31">
        <v>483</v>
      </c>
      <c r="B545" s="32">
        <v>483239036</v>
      </c>
      <c r="C545" s="33" t="s">
        <v>266</v>
      </c>
      <c r="D545" s="31">
        <v>239</v>
      </c>
      <c r="E545" s="33" t="s">
        <v>267</v>
      </c>
      <c r="F545" s="31">
        <v>36</v>
      </c>
      <c r="G545" s="33" t="s">
        <v>143</v>
      </c>
      <c r="H545" s="34">
        <v>32</v>
      </c>
      <c r="I545" s="35">
        <v>10127</v>
      </c>
      <c r="J545" s="35">
        <v>4459</v>
      </c>
      <c r="K545" s="35">
        <v>0</v>
      </c>
      <c r="L545" s="35">
        <v>893</v>
      </c>
      <c r="M545" s="35">
        <v>15479</v>
      </c>
      <c r="N545" s="24"/>
      <c r="O545" s="34">
        <v>0</v>
      </c>
      <c r="P545" s="34">
        <v>0</v>
      </c>
      <c r="Q545" s="36">
        <v>0.09</v>
      </c>
      <c r="R545" s="36">
        <v>7.4387804206010141E-2</v>
      </c>
      <c r="S545" s="37">
        <v>0</v>
      </c>
      <c r="T545" s="24"/>
      <c r="U545" s="38">
        <v>466752</v>
      </c>
      <c r="V545" s="38">
        <v>0</v>
      </c>
      <c r="W545" s="38">
        <v>0</v>
      </c>
      <c r="X545" s="38">
        <v>28576</v>
      </c>
      <c r="Y545" s="38">
        <v>495328</v>
      </c>
    </row>
    <row r="546" spans="1:25" x14ac:dyDescent="0.25">
      <c r="A546" s="31">
        <v>483</v>
      </c>
      <c r="B546" s="32">
        <v>483239052</v>
      </c>
      <c r="C546" s="33" t="s">
        <v>266</v>
      </c>
      <c r="D546" s="31">
        <v>239</v>
      </c>
      <c r="E546" s="33" t="s">
        <v>267</v>
      </c>
      <c r="F546" s="31">
        <v>52</v>
      </c>
      <c r="G546" s="33" t="s">
        <v>268</v>
      </c>
      <c r="H546" s="34">
        <v>34</v>
      </c>
      <c r="I546" s="35">
        <v>10167</v>
      </c>
      <c r="J546" s="35">
        <v>3098</v>
      </c>
      <c r="K546" s="35">
        <v>0</v>
      </c>
      <c r="L546" s="35">
        <v>893</v>
      </c>
      <c r="M546" s="35">
        <v>14158</v>
      </c>
      <c r="N546" s="24"/>
      <c r="O546" s="34">
        <v>0</v>
      </c>
      <c r="P546" s="34">
        <v>0</v>
      </c>
      <c r="Q546" s="36">
        <v>0.09</v>
      </c>
      <c r="R546" s="36">
        <v>3.0725822792524563E-2</v>
      </c>
      <c r="S546" s="37">
        <v>0</v>
      </c>
      <c r="T546" s="24"/>
      <c r="U546" s="38">
        <v>451010</v>
      </c>
      <c r="V546" s="38">
        <v>0</v>
      </c>
      <c r="W546" s="38">
        <v>0</v>
      </c>
      <c r="X546" s="38">
        <v>30362</v>
      </c>
      <c r="Y546" s="38">
        <v>481372</v>
      </c>
    </row>
    <row r="547" spans="1:25" x14ac:dyDescent="0.25">
      <c r="A547" s="31">
        <v>483</v>
      </c>
      <c r="B547" s="32">
        <v>483239082</v>
      </c>
      <c r="C547" s="33" t="s">
        <v>266</v>
      </c>
      <c r="D547" s="31">
        <v>239</v>
      </c>
      <c r="E547" s="33" t="s">
        <v>267</v>
      </c>
      <c r="F547" s="31">
        <v>82</v>
      </c>
      <c r="G547" s="33" t="s">
        <v>269</v>
      </c>
      <c r="H547" s="34">
        <v>7</v>
      </c>
      <c r="I547" s="35">
        <v>12665</v>
      </c>
      <c r="J547" s="35">
        <v>4049</v>
      </c>
      <c r="K547" s="35">
        <v>0</v>
      </c>
      <c r="L547" s="35">
        <v>893</v>
      </c>
      <c r="M547" s="35">
        <v>17607</v>
      </c>
      <c r="N547" s="24"/>
      <c r="O547" s="34">
        <v>0</v>
      </c>
      <c r="P547" s="34">
        <v>0</v>
      </c>
      <c r="Q547" s="36">
        <v>0.09</v>
      </c>
      <c r="R547" s="36">
        <v>5.8767041337657918E-3</v>
      </c>
      <c r="S547" s="37">
        <v>0</v>
      </c>
      <c r="T547" s="24"/>
      <c r="U547" s="38">
        <v>116998</v>
      </c>
      <c r="V547" s="38">
        <v>0</v>
      </c>
      <c r="W547" s="38">
        <v>0</v>
      </c>
      <c r="X547" s="38">
        <v>6251</v>
      </c>
      <c r="Y547" s="38">
        <v>123249</v>
      </c>
    </row>
    <row r="548" spans="1:25" x14ac:dyDescent="0.25">
      <c r="A548" s="31">
        <v>483</v>
      </c>
      <c r="B548" s="32">
        <v>483239096</v>
      </c>
      <c r="C548" s="33" t="s">
        <v>266</v>
      </c>
      <c r="D548" s="31">
        <v>239</v>
      </c>
      <c r="E548" s="33" t="s">
        <v>267</v>
      </c>
      <c r="F548" s="31">
        <v>96</v>
      </c>
      <c r="G548" s="33" t="s">
        <v>234</v>
      </c>
      <c r="H548" s="34">
        <v>4</v>
      </c>
      <c r="I548" s="35">
        <v>8636</v>
      </c>
      <c r="J548" s="35">
        <v>4669</v>
      </c>
      <c r="K548" s="35">
        <v>0</v>
      </c>
      <c r="L548" s="35">
        <v>893</v>
      </c>
      <c r="M548" s="35">
        <v>14198</v>
      </c>
      <c r="N548" s="24"/>
      <c r="O548" s="34">
        <v>0</v>
      </c>
      <c r="P548" s="34">
        <v>0</v>
      </c>
      <c r="Q548" s="36">
        <v>0.09</v>
      </c>
      <c r="R548" s="36">
        <v>2.6090875993363863E-2</v>
      </c>
      <c r="S548" s="37">
        <v>0</v>
      </c>
      <c r="T548" s="24"/>
      <c r="U548" s="38">
        <v>53220</v>
      </c>
      <c r="V548" s="38">
        <v>0</v>
      </c>
      <c r="W548" s="38">
        <v>0</v>
      </c>
      <c r="X548" s="38">
        <v>3572</v>
      </c>
      <c r="Y548" s="38">
        <v>56792</v>
      </c>
    </row>
    <row r="549" spans="1:25" x14ac:dyDescent="0.25">
      <c r="A549" s="31">
        <v>483</v>
      </c>
      <c r="B549" s="32">
        <v>483239118</v>
      </c>
      <c r="C549" s="33" t="s">
        <v>266</v>
      </c>
      <c r="D549" s="31">
        <v>239</v>
      </c>
      <c r="E549" s="33" t="s">
        <v>267</v>
      </c>
      <c r="F549" s="31">
        <v>118</v>
      </c>
      <c r="G549" s="33" t="s">
        <v>270</v>
      </c>
      <c r="H549" s="34">
        <v>2</v>
      </c>
      <c r="I549" s="35">
        <v>8987</v>
      </c>
      <c r="J549" s="35">
        <v>2090</v>
      </c>
      <c r="K549" s="35">
        <v>0</v>
      </c>
      <c r="L549" s="35">
        <v>893</v>
      </c>
      <c r="M549" s="35">
        <v>11970</v>
      </c>
      <c r="N549" s="24"/>
      <c r="O549" s="34">
        <v>0</v>
      </c>
      <c r="P549" s="34">
        <v>0</v>
      </c>
      <c r="Q549" s="36">
        <v>0.09</v>
      </c>
      <c r="R549" s="36">
        <v>2.6969960553963517E-3</v>
      </c>
      <c r="S549" s="37">
        <v>0</v>
      </c>
      <c r="T549" s="24"/>
      <c r="U549" s="38">
        <v>22154</v>
      </c>
      <c r="V549" s="38">
        <v>0</v>
      </c>
      <c r="W549" s="38">
        <v>0</v>
      </c>
      <c r="X549" s="38">
        <v>1786</v>
      </c>
      <c r="Y549" s="38">
        <v>23940</v>
      </c>
    </row>
    <row r="550" spans="1:25" x14ac:dyDescent="0.25">
      <c r="A550" s="31">
        <v>483</v>
      </c>
      <c r="B550" s="32">
        <v>483239145</v>
      </c>
      <c r="C550" s="33" t="s">
        <v>266</v>
      </c>
      <c r="D550" s="31">
        <v>239</v>
      </c>
      <c r="E550" s="33" t="s">
        <v>267</v>
      </c>
      <c r="F550" s="31">
        <v>145</v>
      </c>
      <c r="G550" s="33" t="s">
        <v>271</v>
      </c>
      <c r="H550" s="34">
        <v>10</v>
      </c>
      <c r="I550" s="35">
        <v>8870</v>
      </c>
      <c r="J550" s="35">
        <v>2690</v>
      </c>
      <c r="K550" s="35">
        <v>0</v>
      </c>
      <c r="L550" s="35">
        <v>893</v>
      </c>
      <c r="M550" s="35">
        <v>12453</v>
      </c>
      <c r="N550" s="24"/>
      <c r="O550" s="34">
        <v>0</v>
      </c>
      <c r="P550" s="34">
        <v>0</v>
      </c>
      <c r="Q550" s="36">
        <v>0.09</v>
      </c>
      <c r="R550" s="36">
        <v>1.4421083330439595E-2</v>
      </c>
      <c r="S550" s="37">
        <v>0</v>
      </c>
      <c r="T550" s="24"/>
      <c r="U550" s="38">
        <v>115600</v>
      </c>
      <c r="V550" s="38">
        <v>0</v>
      </c>
      <c r="W550" s="38">
        <v>0</v>
      </c>
      <c r="X550" s="38">
        <v>8930</v>
      </c>
      <c r="Y550" s="38">
        <v>124530</v>
      </c>
    </row>
    <row r="551" spans="1:25" x14ac:dyDescent="0.25">
      <c r="A551" s="31">
        <v>483</v>
      </c>
      <c r="B551" s="32">
        <v>483239169</v>
      </c>
      <c r="C551" s="33" t="s">
        <v>266</v>
      </c>
      <c r="D551" s="31">
        <v>239</v>
      </c>
      <c r="E551" s="33" t="s">
        <v>267</v>
      </c>
      <c r="F551" s="31">
        <v>169</v>
      </c>
      <c r="G551" s="33" t="s">
        <v>366</v>
      </c>
      <c r="H551" s="34">
        <v>1</v>
      </c>
      <c r="I551" s="35">
        <v>9890.9700221238963</v>
      </c>
      <c r="J551" s="35">
        <v>5024</v>
      </c>
      <c r="K551" s="35">
        <v>0</v>
      </c>
      <c r="L551" s="35">
        <v>893</v>
      </c>
      <c r="M551" s="35">
        <v>15807.970022123896</v>
      </c>
      <c r="N551" s="24"/>
      <c r="O551" s="34">
        <v>0</v>
      </c>
      <c r="P551" s="34">
        <v>0</v>
      </c>
      <c r="Q551" s="36">
        <v>0.09</v>
      </c>
      <c r="R551" s="36">
        <v>2.1589888767080041E-3</v>
      </c>
      <c r="S551" s="37">
        <v>0</v>
      </c>
      <c r="T551" s="24"/>
      <c r="U551" s="38">
        <v>14915</v>
      </c>
      <c r="V551" s="38">
        <v>0</v>
      </c>
      <c r="W551" s="38">
        <v>0</v>
      </c>
      <c r="X551" s="38">
        <v>893</v>
      </c>
      <c r="Y551" s="38">
        <v>15808</v>
      </c>
    </row>
    <row r="552" spans="1:25" x14ac:dyDescent="0.25">
      <c r="A552" s="31">
        <v>483</v>
      </c>
      <c r="B552" s="32">
        <v>483239171</v>
      </c>
      <c r="C552" s="33" t="s">
        <v>266</v>
      </c>
      <c r="D552" s="31">
        <v>239</v>
      </c>
      <c r="E552" s="33" t="s">
        <v>267</v>
      </c>
      <c r="F552" s="31">
        <v>171</v>
      </c>
      <c r="G552" s="33" t="s">
        <v>272</v>
      </c>
      <c r="H552" s="34">
        <v>3</v>
      </c>
      <c r="I552" s="35">
        <v>10120</v>
      </c>
      <c r="J552" s="35">
        <v>2402</v>
      </c>
      <c r="K552" s="35">
        <v>0</v>
      </c>
      <c r="L552" s="35">
        <v>893</v>
      </c>
      <c r="M552" s="35">
        <v>13415</v>
      </c>
      <c r="N552" s="24"/>
      <c r="O552" s="34">
        <v>0</v>
      </c>
      <c r="P552" s="34">
        <v>0</v>
      </c>
      <c r="Q552" s="36">
        <v>0.09</v>
      </c>
      <c r="R552" s="36">
        <v>4.3182108433620454E-3</v>
      </c>
      <c r="S552" s="37">
        <v>0</v>
      </c>
      <c r="T552" s="24"/>
      <c r="U552" s="38">
        <v>37566</v>
      </c>
      <c r="V552" s="38">
        <v>0</v>
      </c>
      <c r="W552" s="38">
        <v>0</v>
      </c>
      <c r="X552" s="38">
        <v>2679</v>
      </c>
      <c r="Y552" s="38">
        <v>40245</v>
      </c>
    </row>
    <row r="553" spans="1:25" x14ac:dyDescent="0.25">
      <c r="A553" s="31">
        <v>483</v>
      </c>
      <c r="B553" s="32">
        <v>483239172</v>
      </c>
      <c r="C553" s="33" t="s">
        <v>266</v>
      </c>
      <c r="D553" s="31">
        <v>239</v>
      </c>
      <c r="E553" s="33" t="s">
        <v>267</v>
      </c>
      <c r="F553" s="31">
        <v>172</v>
      </c>
      <c r="G553" s="33" t="s">
        <v>144</v>
      </c>
      <c r="H553" s="34">
        <v>1</v>
      </c>
      <c r="I553" s="35">
        <v>9225</v>
      </c>
      <c r="J553" s="35">
        <v>6044</v>
      </c>
      <c r="K553" s="35">
        <v>0</v>
      </c>
      <c r="L553" s="35">
        <v>893</v>
      </c>
      <c r="M553" s="35">
        <v>16162</v>
      </c>
      <c r="N553" s="24"/>
      <c r="O553" s="34">
        <v>0</v>
      </c>
      <c r="P553" s="34">
        <v>0</v>
      </c>
      <c r="Q553" s="36">
        <v>0.09</v>
      </c>
      <c r="R553" s="36">
        <v>2.7927934600635754E-2</v>
      </c>
      <c r="S553" s="37">
        <v>0</v>
      </c>
      <c r="T553" s="24"/>
      <c r="U553" s="38">
        <v>15269</v>
      </c>
      <c r="V553" s="38">
        <v>0</v>
      </c>
      <c r="W553" s="38">
        <v>0</v>
      </c>
      <c r="X553" s="38">
        <v>893</v>
      </c>
      <c r="Y553" s="38">
        <v>16162</v>
      </c>
    </row>
    <row r="554" spans="1:25" x14ac:dyDescent="0.25">
      <c r="A554" s="31">
        <v>483</v>
      </c>
      <c r="B554" s="32">
        <v>483239182</v>
      </c>
      <c r="C554" s="33" t="s">
        <v>266</v>
      </c>
      <c r="D554" s="31">
        <v>239</v>
      </c>
      <c r="E554" s="33" t="s">
        <v>267</v>
      </c>
      <c r="F554" s="31">
        <v>182</v>
      </c>
      <c r="G554" s="33" t="s">
        <v>273</v>
      </c>
      <c r="H554" s="34">
        <v>37</v>
      </c>
      <c r="I554" s="35">
        <v>10214</v>
      </c>
      <c r="J554" s="35">
        <v>3131</v>
      </c>
      <c r="K554" s="35">
        <v>0</v>
      </c>
      <c r="L554" s="35">
        <v>893</v>
      </c>
      <c r="M554" s="35">
        <v>14238</v>
      </c>
      <c r="N554" s="24"/>
      <c r="O554" s="34">
        <v>0</v>
      </c>
      <c r="P554" s="34">
        <v>0</v>
      </c>
      <c r="Q554" s="36">
        <v>0.09</v>
      </c>
      <c r="R554" s="36">
        <v>1.4570337515276324E-2</v>
      </c>
      <c r="S554" s="37">
        <v>0</v>
      </c>
      <c r="T554" s="24"/>
      <c r="U554" s="38">
        <v>493765</v>
      </c>
      <c r="V554" s="38">
        <v>0</v>
      </c>
      <c r="W554" s="38">
        <v>0</v>
      </c>
      <c r="X554" s="38">
        <v>33041</v>
      </c>
      <c r="Y554" s="38">
        <v>526806</v>
      </c>
    </row>
    <row r="555" spans="1:25" x14ac:dyDescent="0.25">
      <c r="A555" s="31">
        <v>483</v>
      </c>
      <c r="B555" s="32">
        <v>483239201</v>
      </c>
      <c r="C555" s="33" t="s">
        <v>266</v>
      </c>
      <c r="D555" s="31">
        <v>239</v>
      </c>
      <c r="E555" s="33" t="s">
        <v>267</v>
      </c>
      <c r="F555" s="31">
        <v>201</v>
      </c>
      <c r="G555" s="33" t="s">
        <v>17</v>
      </c>
      <c r="H555" s="34">
        <v>1</v>
      </c>
      <c r="I555" s="35">
        <v>14504</v>
      </c>
      <c r="J555" s="35">
        <v>242</v>
      </c>
      <c r="K555" s="35">
        <v>0</v>
      </c>
      <c r="L555" s="35">
        <v>893</v>
      </c>
      <c r="M555" s="35">
        <v>15639</v>
      </c>
      <c r="N555" s="24"/>
      <c r="O555" s="34">
        <v>0</v>
      </c>
      <c r="P555" s="34">
        <v>0</v>
      </c>
      <c r="Q555" s="36">
        <v>0.18</v>
      </c>
      <c r="R555" s="36">
        <v>8.2586026061710005E-2</v>
      </c>
      <c r="S555" s="37">
        <v>0</v>
      </c>
      <c r="T555" s="24"/>
      <c r="U555" s="38">
        <v>14746</v>
      </c>
      <c r="V555" s="38">
        <v>0</v>
      </c>
      <c r="W555" s="38">
        <v>0</v>
      </c>
      <c r="X555" s="38">
        <v>893</v>
      </c>
      <c r="Y555" s="38">
        <v>15639</v>
      </c>
    </row>
    <row r="556" spans="1:25" x14ac:dyDescent="0.25">
      <c r="A556" s="31">
        <v>483</v>
      </c>
      <c r="B556" s="32">
        <v>483239231</v>
      </c>
      <c r="C556" s="33" t="s">
        <v>266</v>
      </c>
      <c r="D556" s="31">
        <v>239</v>
      </c>
      <c r="E556" s="33" t="s">
        <v>267</v>
      </c>
      <c r="F556" s="31">
        <v>231</v>
      </c>
      <c r="G556" s="33" t="s">
        <v>274</v>
      </c>
      <c r="H556" s="34">
        <v>10</v>
      </c>
      <c r="I556" s="35">
        <v>9697</v>
      </c>
      <c r="J556" s="35">
        <v>2200</v>
      </c>
      <c r="K556" s="35">
        <v>0</v>
      </c>
      <c r="L556" s="35">
        <v>893</v>
      </c>
      <c r="M556" s="35">
        <v>12790</v>
      </c>
      <c r="N556" s="24"/>
      <c r="O556" s="34">
        <v>0</v>
      </c>
      <c r="P556" s="34">
        <v>0</v>
      </c>
      <c r="Q556" s="36">
        <v>0.09</v>
      </c>
      <c r="R556" s="36">
        <v>1.3260352259534694E-2</v>
      </c>
      <c r="S556" s="37">
        <v>0</v>
      </c>
      <c r="T556" s="24"/>
      <c r="U556" s="38">
        <v>118970</v>
      </c>
      <c r="V556" s="38">
        <v>0</v>
      </c>
      <c r="W556" s="38">
        <v>0</v>
      </c>
      <c r="X556" s="38">
        <v>8930</v>
      </c>
      <c r="Y556" s="38">
        <v>127900</v>
      </c>
    </row>
    <row r="557" spans="1:25" x14ac:dyDescent="0.25">
      <c r="A557" s="31">
        <v>483</v>
      </c>
      <c r="B557" s="32">
        <v>483239239</v>
      </c>
      <c r="C557" s="33" t="s">
        <v>266</v>
      </c>
      <c r="D557" s="31">
        <v>239</v>
      </c>
      <c r="E557" s="33" t="s">
        <v>267</v>
      </c>
      <c r="F557" s="31">
        <v>239</v>
      </c>
      <c r="G557" s="33" t="s">
        <v>267</v>
      </c>
      <c r="H557" s="34">
        <v>425</v>
      </c>
      <c r="I557" s="35">
        <v>9804</v>
      </c>
      <c r="J557" s="35">
        <v>3393</v>
      </c>
      <c r="K557" s="35">
        <v>0</v>
      </c>
      <c r="L557" s="35">
        <v>893</v>
      </c>
      <c r="M557" s="35">
        <v>14090</v>
      </c>
      <c r="N557" s="24"/>
      <c r="O557" s="34">
        <v>0</v>
      </c>
      <c r="P557" s="34">
        <v>0</v>
      </c>
      <c r="Q557" s="36">
        <v>0.09</v>
      </c>
      <c r="R557" s="36">
        <v>6.3799988959612447E-2</v>
      </c>
      <c r="S557" s="37">
        <v>0</v>
      </c>
      <c r="T557" s="24"/>
      <c r="U557" s="38">
        <v>5608725</v>
      </c>
      <c r="V557" s="38">
        <v>0</v>
      </c>
      <c r="W557" s="38">
        <v>0</v>
      </c>
      <c r="X557" s="38">
        <v>379525</v>
      </c>
      <c r="Y557" s="38">
        <v>5988250</v>
      </c>
    </row>
    <row r="558" spans="1:25" x14ac:dyDescent="0.25">
      <c r="A558" s="31">
        <v>483</v>
      </c>
      <c r="B558" s="32">
        <v>483239240</v>
      </c>
      <c r="C558" s="33" t="s">
        <v>266</v>
      </c>
      <c r="D558" s="31">
        <v>239</v>
      </c>
      <c r="E558" s="33" t="s">
        <v>267</v>
      </c>
      <c r="F558" s="31">
        <v>240</v>
      </c>
      <c r="G558" s="33" t="s">
        <v>275</v>
      </c>
      <c r="H558" s="34">
        <v>1</v>
      </c>
      <c r="I558" s="35">
        <v>8811</v>
      </c>
      <c r="J558" s="35">
        <v>5299</v>
      </c>
      <c r="K558" s="35">
        <v>0</v>
      </c>
      <c r="L558" s="35">
        <v>893</v>
      </c>
      <c r="M558" s="35">
        <v>15003</v>
      </c>
      <c r="N558" s="24"/>
      <c r="O558" s="34">
        <v>0</v>
      </c>
      <c r="P558" s="34">
        <v>0</v>
      </c>
      <c r="Q558" s="36">
        <v>0.09</v>
      </c>
      <c r="R558" s="36">
        <v>3.6545946196398882E-3</v>
      </c>
      <c r="S558" s="37">
        <v>0</v>
      </c>
      <c r="T558" s="24"/>
      <c r="U558" s="38">
        <v>14110</v>
      </c>
      <c r="V558" s="38">
        <v>0</v>
      </c>
      <c r="W558" s="38">
        <v>0</v>
      </c>
      <c r="X558" s="38">
        <v>893</v>
      </c>
      <c r="Y558" s="38">
        <v>15003</v>
      </c>
    </row>
    <row r="559" spans="1:25" x14ac:dyDescent="0.25">
      <c r="A559" s="31">
        <v>483</v>
      </c>
      <c r="B559" s="32">
        <v>483239250</v>
      </c>
      <c r="C559" s="33" t="s">
        <v>266</v>
      </c>
      <c r="D559" s="31">
        <v>239</v>
      </c>
      <c r="E559" s="33" t="s">
        <v>267</v>
      </c>
      <c r="F559" s="31">
        <v>250</v>
      </c>
      <c r="G559" s="33" t="s">
        <v>276</v>
      </c>
      <c r="H559" s="34">
        <v>1</v>
      </c>
      <c r="I559" s="35">
        <v>8987</v>
      </c>
      <c r="J559" s="35">
        <v>4509</v>
      </c>
      <c r="K559" s="35">
        <v>0</v>
      </c>
      <c r="L559" s="35">
        <v>893</v>
      </c>
      <c r="M559" s="35">
        <v>14389</v>
      </c>
      <c r="N559" s="24"/>
      <c r="O559" s="34">
        <v>0</v>
      </c>
      <c r="P559" s="34">
        <v>0</v>
      </c>
      <c r="Q559" s="36">
        <v>0.09</v>
      </c>
      <c r="R559" s="36">
        <v>1.9868309621841494E-3</v>
      </c>
      <c r="S559" s="37">
        <v>0</v>
      </c>
      <c r="T559" s="24"/>
      <c r="U559" s="38">
        <v>13496</v>
      </c>
      <c r="V559" s="38">
        <v>0</v>
      </c>
      <c r="W559" s="38">
        <v>0</v>
      </c>
      <c r="X559" s="38">
        <v>893</v>
      </c>
      <c r="Y559" s="38">
        <v>14389</v>
      </c>
    </row>
    <row r="560" spans="1:25" x14ac:dyDescent="0.25">
      <c r="A560" s="31">
        <v>483</v>
      </c>
      <c r="B560" s="32">
        <v>483239261</v>
      </c>
      <c r="C560" s="33" t="s">
        <v>266</v>
      </c>
      <c r="D560" s="31">
        <v>239</v>
      </c>
      <c r="E560" s="33" t="s">
        <v>267</v>
      </c>
      <c r="F560" s="31">
        <v>261</v>
      </c>
      <c r="G560" s="33" t="s">
        <v>146</v>
      </c>
      <c r="H560" s="34">
        <v>10</v>
      </c>
      <c r="I560" s="35">
        <v>11091</v>
      </c>
      <c r="J560" s="35">
        <v>5895</v>
      </c>
      <c r="K560" s="35">
        <v>0</v>
      </c>
      <c r="L560" s="35">
        <v>893</v>
      </c>
      <c r="M560" s="35">
        <v>17879</v>
      </c>
      <c r="N560" s="24"/>
      <c r="O560" s="34">
        <v>0</v>
      </c>
      <c r="P560" s="34">
        <v>0</v>
      </c>
      <c r="Q560" s="36">
        <v>0.09</v>
      </c>
      <c r="R560" s="36">
        <v>7.7735223215268087E-2</v>
      </c>
      <c r="S560" s="37">
        <v>0</v>
      </c>
      <c r="T560" s="24"/>
      <c r="U560" s="38">
        <v>169860</v>
      </c>
      <c r="V560" s="38">
        <v>0</v>
      </c>
      <c r="W560" s="38">
        <v>0</v>
      </c>
      <c r="X560" s="38">
        <v>8930</v>
      </c>
      <c r="Y560" s="38">
        <v>178790</v>
      </c>
    </row>
    <row r="561" spans="1:25" x14ac:dyDescent="0.25">
      <c r="A561" s="31">
        <v>483</v>
      </c>
      <c r="B561" s="32">
        <v>483239307</v>
      </c>
      <c r="C561" s="33" t="s">
        <v>266</v>
      </c>
      <c r="D561" s="31">
        <v>239</v>
      </c>
      <c r="E561" s="33" t="s">
        <v>267</v>
      </c>
      <c r="F561" s="31">
        <v>307</v>
      </c>
      <c r="G561" s="33" t="s">
        <v>76</v>
      </c>
      <c r="H561" s="34">
        <v>1</v>
      </c>
      <c r="I561" s="35">
        <v>10243.986503810289</v>
      </c>
      <c r="J561" s="35">
        <v>3924</v>
      </c>
      <c r="K561" s="35">
        <v>0</v>
      </c>
      <c r="L561" s="35">
        <v>893</v>
      </c>
      <c r="M561" s="35">
        <v>15060.986503810289</v>
      </c>
      <c r="N561" s="24"/>
      <c r="O561" s="34">
        <v>0</v>
      </c>
      <c r="P561" s="34">
        <v>0</v>
      </c>
      <c r="Q561" s="36">
        <v>0.09</v>
      </c>
      <c r="R561" s="36">
        <v>1.0371226414224945E-2</v>
      </c>
      <c r="S561" s="37">
        <v>0</v>
      </c>
      <c r="T561" s="24"/>
      <c r="U561" s="38">
        <v>14168</v>
      </c>
      <c r="V561" s="38">
        <v>0</v>
      </c>
      <c r="W561" s="38">
        <v>0</v>
      </c>
      <c r="X561" s="38">
        <v>893</v>
      </c>
      <c r="Y561" s="38">
        <v>15061</v>
      </c>
    </row>
    <row r="562" spans="1:25" x14ac:dyDescent="0.25">
      <c r="A562" s="31">
        <v>483</v>
      </c>
      <c r="B562" s="32">
        <v>483239310</v>
      </c>
      <c r="C562" s="33" t="s">
        <v>266</v>
      </c>
      <c r="D562" s="31">
        <v>239</v>
      </c>
      <c r="E562" s="33" t="s">
        <v>267</v>
      </c>
      <c r="F562" s="31">
        <v>310</v>
      </c>
      <c r="G562" s="33" t="s">
        <v>277</v>
      </c>
      <c r="H562" s="34">
        <v>46</v>
      </c>
      <c r="I562" s="35">
        <v>10387</v>
      </c>
      <c r="J562" s="35">
        <v>2228</v>
      </c>
      <c r="K562" s="35">
        <v>0</v>
      </c>
      <c r="L562" s="35">
        <v>893</v>
      </c>
      <c r="M562" s="35">
        <v>13508</v>
      </c>
      <c r="N562" s="24"/>
      <c r="O562" s="34">
        <v>0</v>
      </c>
      <c r="P562" s="34">
        <v>0</v>
      </c>
      <c r="Q562" s="36">
        <v>0.18</v>
      </c>
      <c r="R562" s="36">
        <v>2.9499619376086118E-2</v>
      </c>
      <c r="S562" s="37">
        <v>0</v>
      </c>
      <c r="T562" s="24"/>
      <c r="U562" s="38">
        <v>580290</v>
      </c>
      <c r="V562" s="38">
        <v>0</v>
      </c>
      <c r="W562" s="38">
        <v>0</v>
      </c>
      <c r="X562" s="38">
        <v>41078</v>
      </c>
      <c r="Y562" s="38">
        <v>621368</v>
      </c>
    </row>
    <row r="563" spans="1:25" x14ac:dyDescent="0.25">
      <c r="A563" s="31">
        <v>483</v>
      </c>
      <c r="B563" s="32">
        <v>483239625</v>
      </c>
      <c r="C563" s="33" t="s">
        <v>266</v>
      </c>
      <c r="D563" s="31">
        <v>239</v>
      </c>
      <c r="E563" s="33" t="s">
        <v>267</v>
      </c>
      <c r="F563" s="31">
        <v>625</v>
      </c>
      <c r="G563" s="33" t="s">
        <v>49</v>
      </c>
      <c r="H563" s="34">
        <v>1</v>
      </c>
      <c r="I563" s="35">
        <v>10404</v>
      </c>
      <c r="J563" s="35">
        <v>1964</v>
      </c>
      <c r="K563" s="35">
        <v>0</v>
      </c>
      <c r="L563" s="35">
        <v>893</v>
      </c>
      <c r="M563" s="35">
        <v>13261</v>
      </c>
      <c r="N563" s="24"/>
      <c r="O563" s="34">
        <v>0</v>
      </c>
      <c r="P563" s="34">
        <v>0</v>
      </c>
      <c r="Q563" s="36">
        <v>0.09</v>
      </c>
      <c r="R563" s="36">
        <v>2.8006211849814838E-3</v>
      </c>
      <c r="S563" s="37">
        <v>0</v>
      </c>
      <c r="T563" s="24"/>
      <c r="U563" s="38">
        <v>12368</v>
      </c>
      <c r="V563" s="38">
        <v>0</v>
      </c>
      <c r="W563" s="38">
        <v>0</v>
      </c>
      <c r="X563" s="38">
        <v>893</v>
      </c>
      <c r="Y563" s="38">
        <v>13261</v>
      </c>
    </row>
    <row r="564" spans="1:25" x14ac:dyDescent="0.25">
      <c r="A564" s="31">
        <v>483</v>
      </c>
      <c r="B564" s="32">
        <v>483239660</v>
      </c>
      <c r="C564" s="33" t="s">
        <v>266</v>
      </c>
      <c r="D564" s="31">
        <v>239</v>
      </c>
      <c r="E564" s="33" t="s">
        <v>267</v>
      </c>
      <c r="F564" s="31">
        <v>660</v>
      </c>
      <c r="G564" s="33" t="s">
        <v>149</v>
      </c>
      <c r="H564" s="34">
        <v>1</v>
      </c>
      <c r="I564" s="35">
        <v>11094.998121739131</v>
      </c>
      <c r="J564" s="35">
        <v>10163</v>
      </c>
      <c r="K564" s="35">
        <v>0</v>
      </c>
      <c r="L564" s="35">
        <v>893</v>
      </c>
      <c r="M564" s="35">
        <v>22150.998121739132</v>
      </c>
      <c r="N564" s="24"/>
      <c r="O564" s="34">
        <v>0</v>
      </c>
      <c r="P564" s="34">
        <v>0</v>
      </c>
      <c r="Q564" s="36">
        <v>0.09</v>
      </c>
      <c r="R564" s="36">
        <v>5.7291222378360457E-2</v>
      </c>
      <c r="S564" s="37">
        <v>0</v>
      </c>
      <c r="T564" s="24"/>
      <c r="U564" s="38">
        <v>21258</v>
      </c>
      <c r="V564" s="38">
        <v>0</v>
      </c>
      <c r="W564" s="38">
        <v>0</v>
      </c>
      <c r="X564" s="38">
        <v>893</v>
      </c>
      <c r="Y564" s="38">
        <v>22151</v>
      </c>
    </row>
    <row r="565" spans="1:25" x14ac:dyDescent="0.25">
      <c r="A565" s="31">
        <v>483</v>
      </c>
      <c r="B565" s="32">
        <v>483239665</v>
      </c>
      <c r="C565" s="33" t="s">
        <v>266</v>
      </c>
      <c r="D565" s="31">
        <v>239</v>
      </c>
      <c r="E565" s="33" t="s">
        <v>267</v>
      </c>
      <c r="F565" s="31">
        <v>665</v>
      </c>
      <c r="G565" s="33" t="s">
        <v>278</v>
      </c>
      <c r="H565" s="34">
        <v>15</v>
      </c>
      <c r="I565" s="35">
        <v>11539</v>
      </c>
      <c r="J565" s="35">
        <v>2133</v>
      </c>
      <c r="K565" s="35">
        <v>0</v>
      </c>
      <c r="L565" s="35">
        <v>893</v>
      </c>
      <c r="M565" s="35">
        <v>14565</v>
      </c>
      <c r="N565" s="24"/>
      <c r="O565" s="34">
        <v>0</v>
      </c>
      <c r="P565" s="34">
        <v>0</v>
      </c>
      <c r="Q565" s="36">
        <v>0.09</v>
      </c>
      <c r="R565" s="36">
        <v>6.5243557680071266E-3</v>
      </c>
      <c r="S565" s="37">
        <v>0</v>
      </c>
      <c r="T565" s="24"/>
      <c r="U565" s="38">
        <v>205080</v>
      </c>
      <c r="V565" s="38">
        <v>0</v>
      </c>
      <c r="W565" s="38">
        <v>0</v>
      </c>
      <c r="X565" s="38">
        <v>13395</v>
      </c>
      <c r="Y565" s="38">
        <v>218475</v>
      </c>
    </row>
    <row r="566" spans="1:25" x14ac:dyDescent="0.25">
      <c r="A566" s="31">
        <v>483</v>
      </c>
      <c r="B566" s="32">
        <v>483239760</v>
      </c>
      <c r="C566" s="33" t="s">
        <v>266</v>
      </c>
      <c r="D566" s="31">
        <v>239</v>
      </c>
      <c r="E566" s="33" t="s">
        <v>267</v>
      </c>
      <c r="F566" s="31">
        <v>760</v>
      </c>
      <c r="G566" s="33" t="s">
        <v>279</v>
      </c>
      <c r="H566" s="34">
        <v>51</v>
      </c>
      <c r="I566" s="35">
        <v>10332</v>
      </c>
      <c r="J566" s="35">
        <v>2026</v>
      </c>
      <c r="K566" s="35">
        <v>0</v>
      </c>
      <c r="L566" s="35">
        <v>893</v>
      </c>
      <c r="M566" s="35">
        <v>13251</v>
      </c>
      <c r="N566" s="24"/>
      <c r="O566" s="34">
        <v>0</v>
      </c>
      <c r="P566" s="34">
        <v>0</v>
      </c>
      <c r="Q566" s="36">
        <v>0.09</v>
      </c>
      <c r="R566" s="36">
        <v>3.0898714846530215E-2</v>
      </c>
      <c r="S566" s="37">
        <v>0</v>
      </c>
      <c r="T566" s="24"/>
      <c r="U566" s="38">
        <v>630258</v>
      </c>
      <c r="V566" s="38">
        <v>0</v>
      </c>
      <c r="W566" s="38">
        <v>0</v>
      </c>
      <c r="X566" s="38">
        <v>45543</v>
      </c>
      <c r="Y566" s="38">
        <v>675801</v>
      </c>
    </row>
    <row r="567" spans="1:25" x14ac:dyDescent="0.25">
      <c r="A567" s="31">
        <v>484</v>
      </c>
      <c r="B567" s="32">
        <v>484035035</v>
      </c>
      <c r="C567" s="33" t="s">
        <v>280</v>
      </c>
      <c r="D567" s="31">
        <v>35</v>
      </c>
      <c r="E567" s="33" t="s">
        <v>22</v>
      </c>
      <c r="F567" s="31">
        <v>35</v>
      </c>
      <c r="G567" s="33" t="s">
        <v>22</v>
      </c>
      <c r="H567" s="34">
        <v>1700</v>
      </c>
      <c r="I567" s="35">
        <v>12832</v>
      </c>
      <c r="J567" s="35">
        <v>4511</v>
      </c>
      <c r="K567" s="35">
        <v>0</v>
      </c>
      <c r="L567" s="35">
        <v>893</v>
      </c>
      <c r="M567" s="35">
        <v>18236</v>
      </c>
      <c r="N567" s="24"/>
      <c r="O567" s="34">
        <v>0</v>
      </c>
      <c r="P567" s="34">
        <v>0</v>
      </c>
      <c r="Q567" s="36">
        <v>0.18</v>
      </c>
      <c r="R567" s="36">
        <v>0.1589661347017316</v>
      </c>
      <c r="S567" s="37">
        <v>0</v>
      </c>
      <c r="T567" s="24"/>
      <c r="U567" s="38">
        <v>29483100</v>
      </c>
      <c r="V567" s="38">
        <v>0</v>
      </c>
      <c r="W567" s="38">
        <v>0</v>
      </c>
      <c r="X567" s="38">
        <v>1518100</v>
      </c>
      <c r="Y567" s="38">
        <v>31001200</v>
      </c>
    </row>
    <row r="568" spans="1:25" x14ac:dyDescent="0.25">
      <c r="A568" s="31">
        <v>485</v>
      </c>
      <c r="B568" s="32">
        <v>485258030</v>
      </c>
      <c r="C568" s="33" t="s">
        <v>281</v>
      </c>
      <c r="D568" s="31">
        <v>258</v>
      </c>
      <c r="E568" s="33" t="s">
        <v>97</v>
      </c>
      <c r="F568" s="31">
        <v>30</v>
      </c>
      <c r="G568" s="33" t="s">
        <v>115</v>
      </c>
      <c r="H568" s="34">
        <v>3</v>
      </c>
      <c r="I568" s="35">
        <v>10127</v>
      </c>
      <c r="J568" s="35">
        <v>2480</v>
      </c>
      <c r="K568" s="35">
        <v>0</v>
      </c>
      <c r="L568" s="35">
        <v>893</v>
      </c>
      <c r="M568" s="35">
        <v>13500</v>
      </c>
      <c r="N568" s="24"/>
      <c r="O568" s="34">
        <v>0</v>
      </c>
      <c r="P568" s="34">
        <v>0</v>
      </c>
      <c r="Q568" s="36">
        <v>0.09</v>
      </c>
      <c r="R568" s="36">
        <v>2.7353884164086051E-3</v>
      </c>
      <c r="S568" s="37">
        <v>0</v>
      </c>
      <c r="T568" s="24"/>
      <c r="U568" s="38">
        <v>37821</v>
      </c>
      <c r="V568" s="38">
        <v>0</v>
      </c>
      <c r="W568" s="38">
        <v>0</v>
      </c>
      <c r="X568" s="38">
        <v>2679</v>
      </c>
      <c r="Y568" s="38">
        <v>40500</v>
      </c>
    </row>
    <row r="569" spans="1:25" x14ac:dyDescent="0.25">
      <c r="A569" s="31">
        <v>485</v>
      </c>
      <c r="B569" s="32">
        <v>485258035</v>
      </c>
      <c r="C569" s="33" t="s">
        <v>281</v>
      </c>
      <c r="D569" s="31">
        <v>258</v>
      </c>
      <c r="E569" s="33" t="s">
        <v>97</v>
      </c>
      <c r="F569" s="31">
        <v>35</v>
      </c>
      <c r="G569" s="33" t="s">
        <v>22</v>
      </c>
      <c r="H569" s="34">
        <v>1</v>
      </c>
      <c r="I569" s="35">
        <v>10127</v>
      </c>
      <c r="J569" s="35">
        <v>3560</v>
      </c>
      <c r="K569" s="35">
        <v>0</v>
      </c>
      <c r="L569" s="35">
        <v>893</v>
      </c>
      <c r="M569" s="35">
        <v>14580</v>
      </c>
      <c r="N569" s="24"/>
      <c r="O569" s="34">
        <v>0</v>
      </c>
      <c r="P569" s="34">
        <v>0</v>
      </c>
      <c r="Q569" s="36">
        <v>0.18</v>
      </c>
      <c r="R569" s="36">
        <v>0.1589661347017316</v>
      </c>
      <c r="S569" s="37">
        <v>0</v>
      </c>
      <c r="T569" s="24"/>
      <c r="U569" s="38">
        <v>13687</v>
      </c>
      <c r="V569" s="38">
        <v>0</v>
      </c>
      <c r="W569" s="38">
        <v>0</v>
      </c>
      <c r="X569" s="38">
        <v>893</v>
      </c>
      <c r="Y569" s="38">
        <v>14580</v>
      </c>
    </row>
    <row r="570" spans="1:25" x14ac:dyDescent="0.25">
      <c r="A570" s="31">
        <v>485</v>
      </c>
      <c r="B570" s="32">
        <v>485258071</v>
      </c>
      <c r="C570" s="33" t="s">
        <v>281</v>
      </c>
      <c r="D570" s="31">
        <v>258</v>
      </c>
      <c r="E570" s="33" t="s">
        <v>97</v>
      </c>
      <c r="F570" s="31">
        <v>71</v>
      </c>
      <c r="G570" s="33" t="s">
        <v>24</v>
      </c>
      <c r="H570" s="34">
        <v>3</v>
      </c>
      <c r="I570" s="35">
        <v>11259</v>
      </c>
      <c r="J570" s="35">
        <v>5851</v>
      </c>
      <c r="K570" s="35">
        <v>0</v>
      </c>
      <c r="L570" s="35">
        <v>893</v>
      </c>
      <c r="M570" s="35">
        <v>18003</v>
      </c>
      <c r="N570" s="24"/>
      <c r="O570" s="34">
        <v>0</v>
      </c>
      <c r="P570" s="34">
        <v>0</v>
      </c>
      <c r="Q570" s="36">
        <v>0.09</v>
      </c>
      <c r="R570" s="36">
        <v>3.5184856204955421E-3</v>
      </c>
      <c r="S570" s="37">
        <v>0</v>
      </c>
      <c r="T570" s="24"/>
      <c r="U570" s="38">
        <v>51330</v>
      </c>
      <c r="V570" s="38">
        <v>0</v>
      </c>
      <c r="W570" s="38">
        <v>0</v>
      </c>
      <c r="X570" s="38">
        <v>2679</v>
      </c>
      <c r="Y570" s="38">
        <v>54009</v>
      </c>
    </row>
    <row r="571" spans="1:25" x14ac:dyDescent="0.25">
      <c r="A571" s="31">
        <v>485</v>
      </c>
      <c r="B571" s="32">
        <v>485258163</v>
      </c>
      <c r="C571" s="33" t="s">
        <v>281</v>
      </c>
      <c r="D571" s="31">
        <v>258</v>
      </c>
      <c r="E571" s="33" t="s">
        <v>97</v>
      </c>
      <c r="F571" s="31">
        <v>163</v>
      </c>
      <c r="G571" s="33" t="s">
        <v>27</v>
      </c>
      <c r="H571" s="34">
        <v>18</v>
      </c>
      <c r="I571" s="35">
        <v>11779</v>
      </c>
      <c r="J571" s="35">
        <v>498</v>
      </c>
      <c r="K571" s="35">
        <v>0</v>
      </c>
      <c r="L571" s="35">
        <v>893</v>
      </c>
      <c r="M571" s="35">
        <v>13170</v>
      </c>
      <c r="N571" s="24"/>
      <c r="O571" s="34">
        <v>0</v>
      </c>
      <c r="P571" s="34">
        <v>0</v>
      </c>
      <c r="Q571" s="36">
        <v>0.18</v>
      </c>
      <c r="R571" s="36">
        <v>9.7611877434862299E-2</v>
      </c>
      <c r="S571" s="37">
        <v>0</v>
      </c>
      <c r="T571" s="24"/>
      <c r="U571" s="38">
        <v>220986</v>
      </c>
      <c r="V571" s="38">
        <v>0</v>
      </c>
      <c r="W571" s="38">
        <v>0</v>
      </c>
      <c r="X571" s="38">
        <v>16074</v>
      </c>
      <c r="Y571" s="38">
        <v>237060</v>
      </c>
    </row>
    <row r="572" spans="1:25" x14ac:dyDescent="0.25">
      <c r="A572" s="31">
        <v>485</v>
      </c>
      <c r="B572" s="32">
        <v>485258168</v>
      </c>
      <c r="C572" s="33" t="s">
        <v>281</v>
      </c>
      <c r="D572" s="31">
        <v>258</v>
      </c>
      <c r="E572" s="33" t="s">
        <v>97</v>
      </c>
      <c r="F572" s="31">
        <v>168</v>
      </c>
      <c r="G572" s="33" t="s">
        <v>117</v>
      </c>
      <c r="H572" s="34">
        <v>1</v>
      </c>
      <c r="I572" s="35">
        <v>12390</v>
      </c>
      <c r="J572" s="35">
        <v>6399</v>
      </c>
      <c r="K572" s="35">
        <v>0</v>
      </c>
      <c r="L572" s="35">
        <v>893</v>
      </c>
      <c r="M572" s="35">
        <v>19682</v>
      </c>
      <c r="N572" s="24"/>
      <c r="O572" s="34">
        <v>0</v>
      </c>
      <c r="P572" s="34">
        <v>0</v>
      </c>
      <c r="Q572" s="36">
        <v>0.09</v>
      </c>
      <c r="R572" s="36">
        <v>4.9744929740139388E-2</v>
      </c>
      <c r="S572" s="37">
        <v>0</v>
      </c>
      <c r="T572" s="24"/>
      <c r="U572" s="38">
        <v>18789</v>
      </c>
      <c r="V572" s="38">
        <v>0</v>
      </c>
      <c r="W572" s="38">
        <v>0</v>
      </c>
      <c r="X572" s="38">
        <v>893</v>
      </c>
      <c r="Y572" s="38">
        <v>19682</v>
      </c>
    </row>
    <row r="573" spans="1:25" x14ac:dyDescent="0.25">
      <c r="A573" s="31">
        <v>485</v>
      </c>
      <c r="B573" s="32">
        <v>485258229</v>
      </c>
      <c r="C573" s="33" t="s">
        <v>281</v>
      </c>
      <c r="D573" s="31">
        <v>258</v>
      </c>
      <c r="E573" s="33" t="s">
        <v>97</v>
      </c>
      <c r="F573" s="31">
        <v>229</v>
      </c>
      <c r="G573" s="33" t="s">
        <v>113</v>
      </c>
      <c r="H573" s="34">
        <v>14</v>
      </c>
      <c r="I573" s="35">
        <v>11906</v>
      </c>
      <c r="J573" s="35">
        <v>2053</v>
      </c>
      <c r="K573" s="35">
        <v>0</v>
      </c>
      <c r="L573" s="35">
        <v>893</v>
      </c>
      <c r="M573" s="35">
        <v>14852</v>
      </c>
      <c r="N573" s="24"/>
      <c r="O573" s="34">
        <v>0</v>
      </c>
      <c r="P573" s="34">
        <v>0</v>
      </c>
      <c r="Q573" s="36">
        <v>0.09</v>
      </c>
      <c r="R573" s="36">
        <v>1.1817585417778463E-2</v>
      </c>
      <c r="S573" s="37">
        <v>0</v>
      </c>
      <c r="T573" s="24"/>
      <c r="U573" s="38">
        <v>195426</v>
      </c>
      <c r="V573" s="38">
        <v>0</v>
      </c>
      <c r="W573" s="38">
        <v>0</v>
      </c>
      <c r="X573" s="38">
        <v>12502</v>
      </c>
      <c r="Y573" s="38">
        <v>207928</v>
      </c>
    </row>
    <row r="574" spans="1:25" x14ac:dyDescent="0.25">
      <c r="A574" s="31">
        <v>485</v>
      </c>
      <c r="B574" s="32">
        <v>485258248</v>
      </c>
      <c r="C574" s="33" t="s">
        <v>281</v>
      </c>
      <c r="D574" s="31">
        <v>258</v>
      </c>
      <c r="E574" s="33" t="s">
        <v>97</v>
      </c>
      <c r="F574" s="31">
        <v>248</v>
      </c>
      <c r="G574" s="33" t="s">
        <v>30</v>
      </c>
      <c r="H574" s="34">
        <v>2</v>
      </c>
      <c r="I574" s="35">
        <v>9269</v>
      </c>
      <c r="J574" s="35">
        <v>916</v>
      </c>
      <c r="K574" s="35">
        <v>0</v>
      </c>
      <c r="L574" s="35">
        <v>893</v>
      </c>
      <c r="M574" s="35">
        <v>11078</v>
      </c>
      <c r="N574" s="24"/>
      <c r="O574" s="34">
        <v>0</v>
      </c>
      <c r="P574" s="34">
        <v>0</v>
      </c>
      <c r="Q574" s="36">
        <v>0.09</v>
      </c>
      <c r="R574" s="36">
        <v>5.2152297853696877E-2</v>
      </c>
      <c r="S574" s="37">
        <v>0</v>
      </c>
      <c r="T574" s="24"/>
      <c r="U574" s="38">
        <v>20370</v>
      </c>
      <c r="V574" s="38">
        <v>0</v>
      </c>
      <c r="W574" s="38">
        <v>0</v>
      </c>
      <c r="X574" s="38">
        <v>1786</v>
      </c>
      <c r="Y574" s="38">
        <v>22156</v>
      </c>
    </row>
    <row r="575" spans="1:25" x14ac:dyDescent="0.25">
      <c r="A575" s="31">
        <v>485</v>
      </c>
      <c r="B575" s="32">
        <v>485258258</v>
      </c>
      <c r="C575" s="33" t="s">
        <v>281</v>
      </c>
      <c r="D575" s="31">
        <v>258</v>
      </c>
      <c r="E575" s="33" t="s">
        <v>97</v>
      </c>
      <c r="F575" s="31">
        <v>258</v>
      </c>
      <c r="G575" s="33" t="s">
        <v>97</v>
      </c>
      <c r="H575" s="34">
        <v>436</v>
      </c>
      <c r="I575" s="35">
        <v>10825</v>
      </c>
      <c r="J575" s="35">
        <v>3456</v>
      </c>
      <c r="K575" s="35">
        <v>0</v>
      </c>
      <c r="L575" s="35">
        <v>893</v>
      </c>
      <c r="M575" s="35">
        <v>15174</v>
      </c>
      <c r="N575" s="24"/>
      <c r="O575" s="34">
        <v>0</v>
      </c>
      <c r="P575" s="34">
        <v>0</v>
      </c>
      <c r="Q575" s="36">
        <v>0.18</v>
      </c>
      <c r="R575" s="36">
        <v>9.5315499519647115E-2</v>
      </c>
      <c r="S575" s="37">
        <v>0</v>
      </c>
      <c r="T575" s="24"/>
      <c r="U575" s="38">
        <v>6226516</v>
      </c>
      <c r="V575" s="38">
        <v>0</v>
      </c>
      <c r="W575" s="38">
        <v>0</v>
      </c>
      <c r="X575" s="38">
        <v>389348</v>
      </c>
      <c r="Y575" s="38">
        <v>6615864</v>
      </c>
    </row>
    <row r="576" spans="1:25" x14ac:dyDescent="0.25">
      <c r="A576" s="31">
        <v>485</v>
      </c>
      <c r="B576" s="32">
        <v>485258291</v>
      </c>
      <c r="C576" s="33" t="s">
        <v>281</v>
      </c>
      <c r="D576" s="31">
        <v>258</v>
      </c>
      <c r="E576" s="33" t="s">
        <v>97</v>
      </c>
      <c r="F576" s="31">
        <v>291</v>
      </c>
      <c r="G576" s="33" t="s">
        <v>118</v>
      </c>
      <c r="H576" s="34">
        <v>2</v>
      </c>
      <c r="I576" s="35">
        <v>10127</v>
      </c>
      <c r="J576" s="35">
        <v>6184</v>
      </c>
      <c r="K576" s="35">
        <v>0</v>
      </c>
      <c r="L576" s="35">
        <v>893</v>
      </c>
      <c r="M576" s="35">
        <v>17204</v>
      </c>
      <c r="N576" s="24"/>
      <c r="O576" s="34">
        <v>0</v>
      </c>
      <c r="P576" s="34">
        <v>0</v>
      </c>
      <c r="Q576" s="36">
        <v>0.09</v>
      </c>
      <c r="R576" s="36">
        <v>1.1011605852764511E-2</v>
      </c>
      <c r="S576" s="37">
        <v>0</v>
      </c>
      <c r="T576" s="24"/>
      <c r="U576" s="38">
        <v>32622</v>
      </c>
      <c r="V576" s="38">
        <v>0</v>
      </c>
      <c r="W576" s="38">
        <v>0</v>
      </c>
      <c r="X576" s="38">
        <v>1786</v>
      </c>
      <c r="Y576" s="38">
        <v>34408</v>
      </c>
    </row>
    <row r="577" spans="1:25" x14ac:dyDescent="0.25">
      <c r="A577" s="31">
        <v>486</v>
      </c>
      <c r="B577" s="32">
        <v>486348151</v>
      </c>
      <c r="C577" s="33" t="s">
        <v>283</v>
      </c>
      <c r="D577" s="31">
        <v>348</v>
      </c>
      <c r="E577" s="33" t="s">
        <v>132</v>
      </c>
      <c r="F577" s="31">
        <v>151</v>
      </c>
      <c r="G577" s="33" t="s">
        <v>178</v>
      </c>
      <c r="H577" s="34">
        <v>2</v>
      </c>
      <c r="I577" s="35">
        <v>9866</v>
      </c>
      <c r="J577" s="35">
        <v>2110</v>
      </c>
      <c r="K577" s="35">
        <v>0</v>
      </c>
      <c r="L577" s="35">
        <v>893</v>
      </c>
      <c r="M577" s="35">
        <v>12869</v>
      </c>
      <c r="N577" s="24"/>
      <c r="O577" s="34">
        <v>0</v>
      </c>
      <c r="P577" s="34">
        <v>0</v>
      </c>
      <c r="Q577" s="36">
        <v>0.09</v>
      </c>
      <c r="R577" s="36">
        <v>7.0011070635058979E-3</v>
      </c>
      <c r="S577" s="37">
        <v>0</v>
      </c>
      <c r="T577" s="24"/>
      <c r="U577" s="38">
        <v>23952</v>
      </c>
      <c r="V577" s="38">
        <v>0</v>
      </c>
      <c r="W577" s="38">
        <v>0</v>
      </c>
      <c r="X577" s="38">
        <v>1786</v>
      </c>
      <c r="Y577" s="38">
        <v>25738</v>
      </c>
    </row>
    <row r="578" spans="1:25" x14ac:dyDescent="0.25">
      <c r="A578" s="31">
        <v>486</v>
      </c>
      <c r="B578" s="32">
        <v>486348186</v>
      </c>
      <c r="C578" s="33" t="s">
        <v>283</v>
      </c>
      <c r="D578" s="31">
        <v>348</v>
      </c>
      <c r="E578" s="33" t="s">
        <v>132</v>
      </c>
      <c r="F578" s="31">
        <v>186</v>
      </c>
      <c r="G578" s="33" t="s">
        <v>180</v>
      </c>
      <c r="H578" s="34">
        <v>2</v>
      </c>
      <c r="I578" s="35">
        <v>14961</v>
      </c>
      <c r="J578" s="35">
        <v>6537</v>
      </c>
      <c r="K578" s="35">
        <v>0</v>
      </c>
      <c r="L578" s="35">
        <v>893</v>
      </c>
      <c r="M578" s="35">
        <v>22391</v>
      </c>
      <c r="N578" s="24"/>
      <c r="O578" s="34">
        <v>0</v>
      </c>
      <c r="P578" s="34">
        <v>0</v>
      </c>
      <c r="Q578" s="36">
        <v>0.09</v>
      </c>
      <c r="R578" s="36">
        <v>3.7842511860606987E-3</v>
      </c>
      <c r="S578" s="37">
        <v>0</v>
      </c>
      <c r="T578" s="24"/>
      <c r="U578" s="38">
        <v>42996</v>
      </c>
      <c r="V578" s="38">
        <v>0</v>
      </c>
      <c r="W578" s="38">
        <v>0</v>
      </c>
      <c r="X578" s="38">
        <v>1786</v>
      </c>
      <c r="Y578" s="38">
        <v>44782</v>
      </c>
    </row>
    <row r="579" spans="1:25" x14ac:dyDescent="0.25">
      <c r="A579" s="31">
        <v>486</v>
      </c>
      <c r="B579" s="32">
        <v>486348214</v>
      </c>
      <c r="C579" s="33" t="s">
        <v>283</v>
      </c>
      <c r="D579" s="31">
        <v>348</v>
      </c>
      <c r="E579" s="33" t="s">
        <v>132</v>
      </c>
      <c r="F579" s="31">
        <v>214</v>
      </c>
      <c r="G579" s="33" t="s">
        <v>203</v>
      </c>
      <c r="H579" s="34">
        <v>1</v>
      </c>
      <c r="I579" s="35">
        <v>8749</v>
      </c>
      <c r="J579" s="35">
        <v>1609</v>
      </c>
      <c r="K579" s="35">
        <v>0</v>
      </c>
      <c r="L579" s="35">
        <v>893</v>
      </c>
      <c r="M579" s="35">
        <v>11251</v>
      </c>
      <c r="N579" s="24"/>
      <c r="O579" s="34">
        <v>0</v>
      </c>
      <c r="P579" s="34">
        <v>0</v>
      </c>
      <c r="Q579" s="36">
        <v>0.09</v>
      </c>
      <c r="R579" s="36">
        <v>1.5911857221576904E-3</v>
      </c>
      <c r="S579" s="37">
        <v>0</v>
      </c>
      <c r="T579" s="24"/>
      <c r="U579" s="38">
        <v>10358</v>
      </c>
      <c r="V579" s="38">
        <v>0</v>
      </c>
      <c r="W579" s="38">
        <v>0</v>
      </c>
      <c r="X579" s="38">
        <v>893</v>
      </c>
      <c r="Y579" s="38">
        <v>11251</v>
      </c>
    </row>
    <row r="580" spans="1:25" x14ac:dyDescent="0.25">
      <c r="A580" s="31">
        <v>486</v>
      </c>
      <c r="B580" s="32">
        <v>486348226</v>
      </c>
      <c r="C580" s="33" t="s">
        <v>283</v>
      </c>
      <c r="D580" s="31">
        <v>348</v>
      </c>
      <c r="E580" s="33" t="s">
        <v>132</v>
      </c>
      <c r="F580" s="31">
        <v>226</v>
      </c>
      <c r="G580" s="33" t="s">
        <v>181</v>
      </c>
      <c r="H580" s="34">
        <v>2</v>
      </c>
      <c r="I580" s="35">
        <v>10800.899275608375</v>
      </c>
      <c r="J580" s="35">
        <v>664</v>
      </c>
      <c r="K580" s="35">
        <v>0</v>
      </c>
      <c r="L580" s="35">
        <v>893</v>
      </c>
      <c r="M580" s="35">
        <v>12357.899275608375</v>
      </c>
      <c r="N580" s="24"/>
      <c r="O580" s="34">
        <v>0</v>
      </c>
      <c r="P580" s="34">
        <v>0</v>
      </c>
      <c r="Q580" s="36">
        <v>0.09</v>
      </c>
      <c r="R580" s="36">
        <v>1.1308711132789417E-2</v>
      </c>
      <c r="S580" s="37">
        <v>0</v>
      </c>
      <c r="T580" s="24"/>
      <c r="U580" s="38">
        <v>22930</v>
      </c>
      <c r="V580" s="38">
        <v>0</v>
      </c>
      <c r="W580" s="38">
        <v>0</v>
      </c>
      <c r="X580" s="38">
        <v>1786</v>
      </c>
      <c r="Y580" s="38">
        <v>24716</v>
      </c>
    </row>
    <row r="581" spans="1:25" x14ac:dyDescent="0.25">
      <c r="A581" s="31">
        <v>486</v>
      </c>
      <c r="B581" s="32">
        <v>486348271</v>
      </c>
      <c r="C581" s="33" t="s">
        <v>283</v>
      </c>
      <c r="D581" s="31">
        <v>348</v>
      </c>
      <c r="E581" s="33" t="s">
        <v>132</v>
      </c>
      <c r="F581" s="31">
        <v>271</v>
      </c>
      <c r="G581" s="33" t="s">
        <v>129</v>
      </c>
      <c r="H581" s="34">
        <v>1</v>
      </c>
      <c r="I581" s="35">
        <v>10007.832304765054</v>
      </c>
      <c r="J581" s="35">
        <v>2803</v>
      </c>
      <c r="K581" s="35">
        <v>0</v>
      </c>
      <c r="L581" s="35">
        <v>893</v>
      </c>
      <c r="M581" s="35">
        <v>13703.832304765054</v>
      </c>
      <c r="N581" s="24"/>
      <c r="O581" s="34">
        <v>0</v>
      </c>
      <c r="P581" s="34">
        <v>0</v>
      </c>
      <c r="Q581" s="36">
        <v>0.09</v>
      </c>
      <c r="R581" s="36">
        <v>4.7242323437564314E-3</v>
      </c>
      <c r="S581" s="37">
        <v>0</v>
      </c>
      <c r="T581" s="24"/>
      <c r="U581" s="38">
        <v>12811</v>
      </c>
      <c r="V581" s="38">
        <v>0</v>
      </c>
      <c r="W581" s="38">
        <v>0</v>
      </c>
      <c r="X581" s="38">
        <v>893</v>
      </c>
      <c r="Y581" s="38">
        <v>13704</v>
      </c>
    </row>
    <row r="582" spans="1:25" x14ac:dyDescent="0.25">
      <c r="A582" s="31">
        <v>486</v>
      </c>
      <c r="B582" s="32">
        <v>486348277</v>
      </c>
      <c r="C582" s="33" t="s">
        <v>283</v>
      </c>
      <c r="D582" s="31">
        <v>348</v>
      </c>
      <c r="E582" s="33" t="s">
        <v>132</v>
      </c>
      <c r="F582" s="31">
        <v>277</v>
      </c>
      <c r="G582" s="33" t="s">
        <v>334</v>
      </c>
      <c r="H582" s="34">
        <v>1</v>
      </c>
      <c r="I582" s="35">
        <v>12416.567968885047</v>
      </c>
      <c r="J582" s="35">
        <v>359</v>
      </c>
      <c r="K582" s="35">
        <v>0</v>
      </c>
      <c r="L582" s="35">
        <v>893</v>
      </c>
      <c r="M582" s="35">
        <v>13668.567968885047</v>
      </c>
      <c r="N582" s="24"/>
      <c r="O582" s="34">
        <v>0</v>
      </c>
      <c r="P582" s="34">
        <v>0</v>
      </c>
      <c r="Q582" s="36">
        <v>0.18</v>
      </c>
      <c r="R582" s="36">
        <v>2.9612674282783535E-2</v>
      </c>
      <c r="S582" s="37">
        <v>0</v>
      </c>
      <c r="T582" s="24"/>
      <c r="U582" s="38">
        <v>12776</v>
      </c>
      <c r="V582" s="38">
        <v>0</v>
      </c>
      <c r="W582" s="38">
        <v>0</v>
      </c>
      <c r="X582" s="38">
        <v>893</v>
      </c>
      <c r="Y582" s="38">
        <v>13669</v>
      </c>
    </row>
    <row r="583" spans="1:25" x14ac:dyDescent="0.25">
      <c r="A583" s="31">
        <v>486</v>
      </c>
      <c r="B583" s="32">
        <v>486348316</v>
      </c>
      <c r="C583" s="33" t="s">
        <v>283</v>
      </c>
      <c r="D583" s="31">
        <v>348</v>
      </c>
      <c r="E583" s="33" t="s">
        <v>132</v>
      </c>
      <c r="F583" s="31">
        <v>316</v>
      </c>
      <c r="G583" s="33" t="s">
        <v>182</v>
      </c>
      <c r="H583" s="34">
        <v>3</v>
      </c>
      <c r="I583" s="35">
        <v>8704</v>
      </c>
      <c r="J583" s="35">
        <v>1192</v>
      </c>
      <c r="K583" s="35">
        <v>0</v>
      </c>
      <c r="L583" s="35">
        <v>893</v>
      </c>
      <c r="M583" s="35">
        <v>10789</v>
      </c>
      <c r="N583" s="24"/>
      <c r="O583" s="34">
        <v>0</v>
      </c>
      <c r="P583" s="34">
        <v>0</v>
      </c>
      <c r="Q583" s="36">
        <v>0.18</v>
      </c>
      <c r="R583" s="36">
        <v>7.7401177601864393E-3</v>
      </c>
      <c r="S583" s="37">
        <v>0</v>
      </c>
      <c r="T583" s="24"/>
      <c r="U583" s="38">
        <v>29688</v>
      </c>
      <c r="V583" s="38">
        <v>0</v>
      </c>
      <c r="W583" s="38">
        <v>0</v>
      </c>
      <c r="X583" s="38">
        <v>2679</v>
      </c>
      <c r="Y583" s="38">
        <v>32367</v>
      </c>
    </row>
    <row r="584" spans="1:25" x14ac:dyDescent="0.25">
      <c r="A584" s="31">
        <v>486</v>
      </c>
      <c r="B584" s="32">
        <v>486348348</v>
      </c>
      <c r="C584" s="33" t="s">
        <v>283</v>
      </c>
      <c r="D584" s="31">
        <v>348</v>
      </c>
      <c r="E584" s="33" t="s">
        <v>132</v>
      </c>
      <c r="F584" s="31">
        <v>348</v>
      </c>
      <c r="G584" s="33" t="s">
        <v>132</v>
      </c>
      <c r="H584" s="34">
        <v>649</v>
      </c>
      <c r="I584" s="35">
        <v>12014</v>
      </c>
      <c r="J584" s="35">
        <v>100</v>
      </c>
      <c r="K584" s="35">
        <v>0</v>
      </c>
      <c r="L584" s="35">
        <v>893</v>
      </c>
      <c r="M584" s="35">
        <v>13007</v>
      </c>
      <c r="N584" s="24"/>
      <c r="O584" s="34">
        <v>0</v>
      </c>
      <c r="P584" s="34">
        <v>0</v>
      </c>
      <c r="Q584" s="36">
        <v>0.09</v>
      </c>
      <c r="R584" s="36">
        <v>6.5907631065990693E-2</v>
      </c>
      <c r="S584" s="37">
        <v>0</v>
      </c>
      <c r="T584" s="24"/>
      <c r="U584" s="38">
        <v>7861986</v>
      </c>
      <c r="V584" s="38">
        <v>0</v>
      </c>
      <c r="W584" s="38">
        <v>0</v>
      </c>
      <c r="X584" s="38">
        <v>579557</v>
      </c>
      <c r="Y584" s="38">
        <v>8441543</v>
      </c>
    </row>
    <row r="585" spans="1:25" x14ac:dyDescent="0.25">
      <c r="A585" s="31">
        <v>486</v>
      </c>
      <c r="B585" s="32">
        <v>486348767</v>
      </c>
      <c r="C585" s="33" t="s">
        <v>283</v>
      </c>
      <c r="D585" s="31">
        <v>348</v>
      </c>
      <c r="E585" s="33" t="s">
        <v>132</v>
      </c>
      <c r="F585" s="31">
        <v>767</v>
      </c>
      <c r="G585" s="33" t="s">
        <v>184</v>
      </c>
      <c r="H585" s="34">
        <v>4</v>
      </c>
      <c r="I585" s="35">
        <v>12503</v>
      </c>
      <c r="J585" s="35">
        <v>2887</v>
      </c>
      <c r="K585" s="35">
        <v>0</v>
      </c>
      <c r="L585" s="35">
        <v>893</v>
      </c>
      <c r="M585" s="35">
        <v>16283</v>
      </c>
      <c r="N585" s="24"/>
      <c r="O585" s="34">
        <v>0</v>
      </c>
      <c r="P585" s="34">
        <v>0</v>
      </c>
      <c r="Q585" s="36">
        <v>0.09</v>
      </c>
      <c r="R585" s="36">
        <v>2.5184414064304547E-2</v>
      </c>
      <c r="S585" s="37">
        <v>0</v>
      </c>
      <c r="T585" s="24"/>
      <c r="U585" s="38">
        <v>61560</v>
      </c>
      <c r="V585" s="38">
        <v>0</v>
      </c>
      <c r="W585" s="38">
        <v>0</v>
      </c>
      <c r="X585" s="38">
        <v>3572</v>
      </c>
      <c r="Y585" s="38">
        <v>65132</v>
      </c>
    </row>
    <row r="586" spans="1:25" x14ac:dyDescent="0.25">
      <c r="A586" s="31">
        <v>486</v>
      </c>
      <c r="B586" s="32">
        <v>486348775</v>
      </c>
      <c r="C586" s="33" t="s">
        <v>283</v>
      </c>
      <c r="D586" s="31">
        <v>348</v>
      </c>
      <c r="E586" s="33" t="s">
        <v>132</v>
      </c>
      <c r="F586" s="31">
        <v>775</v>
      </c>
      <c r="G586" s="33" t="s">
        <v>77</v>
      </c>
      <c r="H586" s="34">
        <v>1</v>
      </c>
      <c r="I586" s="35">
        <v>9869.0031867184134</v>
      </c>
      <c r="J586" s="35">
        <v>1872</v>
      </c>
      <c r="K586" s="35">
        <v>0</v>
      </c>
      <c r="L586" s="35">
        <v>893</v>
      </c>
      <c r="M586" s="35">
        <v>12634.003186718413</v>
      </c>
      <c r="N586" s="24"/>
      <c r="O586" s="34">
        <v>0</v>
      </c>
      <c r="P586" s="34">
        <v>0</v>
      </c>
      <c r="Q586" s="36">
        <v>0.09</v>
      </c>
      <c r="R586" s="36">
        <v>5.1544450617328971E-3</v>
      </c>
      <c r="S586" s="37">
        <v>0</v>
      </c>
      <c r="T586" s="24"/>
      <c r="U586" s="38">
        <v>11741</v>
      </c>
      <c r="V586" s="38">
        <v>0</v>
      </c>
      <c r="W586" s="38">
        <v>0</v>
      </c>
      <c r="X586" s="38">
        <v>893</v>
      </c>
      <c r="Y586" s="38">
        <v>12634</v>
      </c>
    </row>
    <row r="587" spans="1:25" x14ac:dyDescent="0.25">
      <c r="A587" s="31">
        <v>487</v>
      </c>
      <c r="B587" s="32">
        <v>487049010</v>
      </c>
      <c r="C587" s="33" t="s">
        <v>284</v>
      </c>
      <c r="D587" s="31">
        <v>49</v>
      </c>
      <c r="E587" s="33" t="s">
        <v>96</v>
      </c>
      <c r="F587" s="31">
        <v>10</v>
      </c>
      <c r="G587" s="33" t="s">
        <v>99</v>
      </c>
      <c r="H587" s="34">
        <v>1</v>
      </c>
      <c r="I587" s="35">
        <v>15250</v>
      </c>
      <c r="J587" s="35">
        <v>4691</v>
      </c>
      <c r="K587" s="35">
        <v>0</v>
      </c>
      <c r="L587" s="35">
        <v>893</v>
      </c>
      <c r="M587" s="35">
        <v>20834</v>
      </c>
      <c r="N587" s="24"/>
      <c r="O587" s="34">
        <v>0</v>
      </c>
      <c r="P587" s="34">
        <v>0</v>
      </c>
      <c r="Q587" s="36">
        <v>0.09</v>
      </c>
      <c r="R587" s="36">
        <v>2.4632241906512773E-3</v>
      </c>
      <c r="S587" s="37">
        <v>0</v>
      </c>
      <c r="T587" s="24"/>
      <c r="U587" s="38">
        <v>19941</v>
      </c>
      <c r="V587" s="38">
        <v>0</v>
      </c>
      <c r="W587" s="38">
        <v>0</v>
      </c>
      <c r="X587" s="38">
        <v>893</v>
      </c>
      <c r="Y587" s="38">
        <v>20834</v>
      </c>
    </row>
    <row r="588" spans="1:25" x14ac:dyDescent="0.25">
      <c r="A588" s="31">
        <v>487</v>
      </c>
      <c r="B588" s="32">
        <v>487049031</v>
      </c>
      <c r="C588" s="33" t="s">
        <v>284</v>
      </c>
      <c r="D588" s="31">
        <v>49</v>
      </c>
      <c r="E588" s="33" t="s">
        <v>96</v>
      </c>
      <c r="F588" s="31">
        <v>31</v>
      </c>
      <c r="G588" s="33" t="s">
        <v>101</v>
      </c>
      <c r="H588" s="34">
        <v>6</v>
      </c>
      <c r="I588" s="35">
        <v>11019</v>
      </c>
      <c r="J588" s="35">
        <v>5112</v>
      </c>
      <c r="K588" s="35">
        <v>0</v>
      </c>
      <c r="L588" s="35">
        <v>893</v>
      </c>
      <c r="M588" s="35">
        <v>17024</v>
      </c>
      <c r="N588" s="24"/>
      <c r="O588" s="34">
        <v>0</v>
      </c>
      <c r="P588" s="34">
        <v>0</v>
      </c>
      <c r="Q588" s="36">
        <v>0.09</v>
      </c>
      <c r="R588" s="36">
        <v>2.7986524078624942E-2</v>
      </c>
      <c r="S588" s="37">
        <v>0</v>
      </c>
      <c r="T588" s="24"/>
      <c r="U588" s="38">
        <v>96786</v>
      </c>
      <c r="V588" s="38">
        <v>0</v>
      </c>
      <c r="W588" s="38">
        <v>0</v>
      </c>
      <c r="X588" s="38">
        <v>5358</v>
      </c>
      <c r="Y588" s="38">
        <v>102144</v>
      </c>
    </row>
    <row r="589" spans="1:25" x14ac:dyDescent="0.25">
      <c r="A589" s="31">
        <v>487</v>
      </c>
      <c r="B589" s="32">
        <v>487049035</v>
      </c>
      <c r="C589" s="33" t="s">
        <v>284</v>
      </c>
      <c r="D589" s="31">
        <v>49</v>
      </c>
      <c r="E589" s="33" t="s">
        <v>96</v>
      </c>
      <c r="F589" s="31">
        <v>35</v>
      </c>
      <c r="G589" s="33" t="s">
        <v>22</v>
      </c>
      <c r="H589" s="34">
        <v>38</v>
      </c>
      <c r="I589" s="35">
        <v>12738</v>
      </c>
      <c r="J589" s="35">
        <v>4478</v>
      </c>
      <c r="K589" s="35">
        <v>0</v>
      </c>
      <c r="L589" s="35">
        <v>893</v>
      </c>
      <c r="M589" s="35">
        <v>18109</v>
      </c>
      <c r="N589" s="24"/>
      <c r="O589" s="34">
        <v>0</v>
      </c>
      <c r="P589" s="34">
        <v>0</v>
      </c>
      <c r="Q589" s="36">
        <v>0.18</v>
      </c>
      <c r="R589" s="36">
        <v>0.1589661347017316</v>
      </c>
      <c r="S589" s="37">
        <v>0</v>
      </c>
      <c r="T589" s="24"/>
      <c r="U589" s="38">
        <v>654208</v>
      </c>
      <c r="V589" s="38">
        <v>0</v>
      </c>
      <c r="W589" s="38">
        <v>0</v>
      </c>
      <c r="X589" s="38">
        <v>33934</v>
      </c>
      <c r="Y589" s="38">
        <v>688142</v>
      </c>
    </row>
    <row r="590" spans="1:25" x14ac:dyDescent="0.25">
      <c r="A590" s="31">
        <v>487</v>
      </c>
      <c r="B590" s="32">
        <v>487049044</v>
      </c>
      <c r="C590" s="33" t="s">
        <v>284</v>
      </c>
      <c r="D590" s="31">
        <v>49</v>
      </c>
      <c r="E590" s="33" t="s">
        <v>96</v>
      </c>
      <c r="F590" s="31">
        <v>44</v>
      </c>
      <c r="G590" s="33" t="s">
        <v>35</v>
      </c>
      <c r="H590" s="34">
        <v>3</v>
      </c>
      <c r="I590" s="35">
        <v>9991</v>
      </c>
      <c r="J590" s="35">
        <v>229</v>
      </c>
      <c r="K590" s="35">
        <v>0</v>
      </c>
      <c r="L590" s="35">
        <v>893</v>
      </c>
      <c r="M590" s="35">
        <v>11113</v>
      </c>
      <c r="N590" s="24"/>
      <c r="O590" s="34">
        <v>0</v>
      </c>
      <c r="P590" s="34">
        <v>0</v>
      </c>
      <c r="Q590" s="36">
        <v>0.09</v>
      </c>
      <c r="R590" s="36">
        <v>5.5847301083240118E-2</v>
      </c>
      <c r="S590" s="37">
        <v>0</v>
      </c>
      <c r="T590" s="24"/>
      <c r="U590" s="38">
        <v>30660</v>
      </c>
      <c r="V590" s="38">
        <v>0</v>
      </c>
      <c r="W590" s="38">
        <v>0</v>
      </c>
      <c r="X590" s="38">
        <v>2679</v>
      </c>
      <c r="Y590" s="38">
        <v>33339</v>
      </c>
    </row>
    <row r="591" spans="1:25" x14ac:dyDescent="0.25">
      <c r="A591" s="31">
        <v>487</v>
      </c>
      <c r="B591" s="32">
        <v>487049046</v>
      </c>
      <c r="C591" s="33" t="s">
        <v>284</v>
      </c>
      <c r="D591" s="31">
        <v>49</v>
      </c>
      <c r="E591" s="33" t="s">
        <v>96</v>
      </c>
      <c r="F591" s="31">
        <v>46</v>
      </c>
      <c r="G591" s="33" t="s">
        <v>36</v>
      </c>
      <c r="H591" s="34">
        <v>1</v>
      </c>
      <c r="I591" s="35">
        <v>13387</v>
      </c>
      <c r="J591" s="35">
        <v>10174</v>
      </c>
      <c r="K591" s="35">
        <v>0</v>
      </c>
      <c r="L591" s="35">
        <v>893</v>
      </c>
      <c r="M591" s="35">
        <v>24454</v>
      </c>
      <c r="N591" s="24"/>
      <c r="O591" s="34">
        <v>0</v>
      </c>
      <c r="P591" s="34">
        <v>0</v>
      </c>
      <c r="Q591" s="36">
        <v>0.09</v>
      </c>
      <c r="R591" s="36">
        <v>4.8997402434496822E-4</v>
      </c>
      <c r="S591" s="37">
        <v>0</v>
      </c>
      <c r="T591" s="24"/>
      <c r="U591" s="38">
        <v>23561</v>
      </c>
      <c r="V591" s="38">
        <v>0</v>
      </c>
      <c r="W591" s="38">
        <v>0</v>
      </c>
      <c r="X591" s="38">
        <v>893</v>
      </c>
      <c r="Y591" s="38">
        <v>24454</v>
      </c>
    </row>
    <row r="592" spans="1:25" x14ac:dyDescent="0.25">
      <c r="A592" s="31">
        <v>487</v>
      </c>
      <c r="B592" s="32">
        <v>487049049</v>
      </c>
      <c r="C592" s="33" t="s">
        <v>284</v>
      </c>
      <c r="D592" s="31">
        <v>49</v>
      </c>
      <c r="E592" s="33" t="s">
        <v>96</v>
      </c>
      <c r="F592" s="31">
        <v>49</v>
      </c>
      <c r="G592" s="33" t="s">
        <v>96</v>
      </c>
      <c r="H592" s="34">
        <v>70</v>
      </c>
      <c r="I592" s="35">
        <v>12587</v>
      </c>
      <c r="J592" s="35">
        <v>15929</v>
      </c>
      <c r="K592" s="35">
        <v>0</v>
      </c>
      <c r="L592" s="35">
        <v>893</v>
      </c>
      <c r="M592" s="35">
        <v>29409</v>
      </c>
      <c r="N592" s="24"/>
      <c r="O592" s="34">
        <v>0</v>
      </c>
      <c r="P592" s="34">
        <v>0</v>
      </c>
      <c r="Q592" s="36">
        <v>0.09</v>
      </c>
      <c r="R592" s="36">
        <v>8.0125851788319644E-2</v>
      </c>
      <c r="S592" s="37">
        <v>0</v>
      </c>
      <c r="T592" s="24"/>
      <c r="U592" s="38">
        <v>1996120</v>
      </c>
      <c r="V592" s="38">
        <v>0</v>
      </c>
      <c r="W592" s="38">
        <v>0</v>
      </c>
      <c r="X592" s="38">
        <v>62510</v>
      </c>
      <c r="Y592" s="38">
        <v>2058630</v>
      </c>
    </row>
    <row r="593" spans="1:25" x14ac:dyDescent="0.25">
      <c r="A593" s="31">
        <v>487</v>
      </c>
      <c r="B593" s="32">
        <v>487049057</v>
      </c>
      <c r="C593" s="33" t="s">
        <v>284</v>
      </c>
      <c r="D593" s="31">
        <v>49</v>
      </c>
      <c r="E593" s="33" t="s">
        <v>96</v>
      </c>
      <c r="F593" s="31">
        <v>57</v>
      </c>
      <c r="G593" s="33" t="s">
        <v>23</v>
      </c>
      <c r="H593" s="34">
        <v>12</v>
      </c>
      <c r="I593" s="35">
        <v>10542</v>
      </c>
      <c r="J593" s="35">
        <v>537</v>
      </c>
      <c r="K593" s="35">
        <v>0</v>
      </c>
      <c r="L593" s="35">
        <v>893</v>
      </c>
      <c r="M593" s="35">
        <v>11972</v>
      </c>
      <c r="N593" s="24"/>
      <c r="O593" s="34">
        <v>0</v>
      </c>
      <c r="P593" s="34">
        <v>0</v>
      </c>
      <c r="Q593" s="36">
        <v>0.18</v>
      </c>
      <c r="R593" s="36">
        <v>0.14357074949612178</v>
      </c>
      <c r="S593" s="37">
        <v>0</v>
      </c>
      <c r="T593" s="24"/>
      <c r="U593" s="38">
        <v>132948</v>
      </c>
      <c r="V593" s="38">
        <v>0</v>
      </c>
      <c r="W593" s="38">
        <v>0</v>
      </c>
      <c r="X593" s="38">
        <v>10716</v>
      </c>
      <c r="Y593" s="38">
        <v>143664</v>
      </c>
    </row>
    <row r="594" spans="1:25" x14ac:dyDescent="0.25">
      <c r="A594" s="31">
        <v>487</v>
      </c>
      <c r="B594" s="32">
        <v>487049093</v>
      </c>
      <c r="C594" s="33" t="s">
        <v>284</v>
      </c>
      <c r="D594" s="31">
        <v>49</v>
      </c>
      <c r="E594" s="33" t="s">
        <v>96</v>
      </c>
      <c r="F594" s="31">
        <v>93</v>
      </c>
      <c r="G594" s="33" t="s">
        <v>25</v>
      </c>
      <c r="H594" s="34">
        <v>67</v>
      </c>
      <c r="I594" s="35">
        <v>12089</v>
      </c>
      <c r="J594" s="35">
        <v>346</v>
      </c>
      <c r="K594" s="35">
        <v>0</v>
      </c>
      <c r="L594" s="35">
        <v>893</v>
      </c>
      <c r="M594" s="35">
        <v>13328</v>
      </c>
      <c r="N594" s="24"/>
      <c r="O594" s="34">
        <v>0</v>
      </c>
      <c r="P594" s="34">
        <v>0</v>
      </c>
      <c r="Q594" s="36">
        <v>0.09</v>
      </c>
      <c r="R594" s="36">
        <v>9.5627967154470944E-2</v>
      </c>
      <c r="S594" s="37">
        <v>0</v>
      </c>
      <c r="T594" s="24"/>
      <c r="U594" s="38">
        <v>833145</v>
      </c>
      <c r="V594" s="38">
        <v>0</v>
      </c>
      <c r="W594" s="38">
        <v>0</v>
      </c>
      <c r="X594" s="38">
        <v>59831</v>
      </c>
      <c r="Y594" s="38">
        <v>892976</v>
      </c>
    </row>
    <row r="595" spans="1:25" x14ac:dyDescent="0.25">
      <c r="A595" s="31">
        <v>487</v>
      </c>
      <c r="B595" s="32">
        <v>487049128</v>
      </c>
      <c r="C595" s="33" t="s">
        <v>284</v>
      </c>
      <c r="D595" s="31">
        <v>49</v>
      </c>
      <c r="E595" s="33" t="s">
        <v>96</v>
      </c>
      <c r="F595" s="31">
        <v>128</v>
      </c>
      <c r="G595" s="33" t="s">
        <v>110</v>
      </c>
      <c r="H595" s="34">
        <v>1</v>
      </c>
      <c r="I595" s="35">
        <v>9060</v>
      </c>
      <c r="J595" s="35">
        <v>461</v>
      </c>
      <c r="K595" s="35">
        <v>0</v>
      </c>
      <c r="L595" s="35">
        <v>893</v>
      </c>
      <c r="M595" s="35">
        <v>10414</v>
      </c>
      <c r="N595" s="24"/>
      <c r="O595" s="34">
        <v>0</v>
      </c>
      <c r="P595" s="34">
        <v>0</v>
      </c>
      <c r="Q595" s="36">
        <v>0.18</v>
      </c>
      <c r="R595" s="36">
        <v>3.7897363457031326E-2</v>
      </c>
      <c r="S595" s="37">
        <v>0</v>
      </c>
      <c r="T595" s="24"/>
      <c r="U595" s="38">
        <v>9521</v>
      </c>
      <c r="V595" s="38">
        <v>0</v>
      </c>
      <c r="W595" s="38">
        <v>0</v>
      </c>
      <c r="X595" s="38">
        <v>893</v>
      </c>
      <c r="Y595" s="38">
        <v>10414</v>
      </c>
    </row>
    <row r="596" spans="1:25" x14ac:dyDescent="0.25">
      <c r="A596" s="31">
        <v>487</v>
      </c>
      <c r="B596" s="32">
        <v>487049149</v>
      </c>
      <c r="C596" s="33" t="s">
        <v>284</v>
      </c>
      <c r="D596" s="31">
        <v>49</v>
      </c>
      <c r="E596" s="33" t="s">
        <v>96</v>
      </c>
      <c r="F596" s="31">
        <v>149</v>
      </c>
      <c r="G596" s="33" t="s">
        <v>103</v>
      </c>
      <c r="H596" s="34">
        <v>2</v>
      </c>
      <c r="I596" s="35">
        <v>9991</v>
      </c>
      <c r="J596" s="35">
        <v>12</v>
      </c>
      <c r="K596" s="35">
        <v>0</v>
      </c>
      <c r="L596" s="35">
        <v>893</v>
      </c>
      <c r="M596" s="35">
        <v>10896</v>
      </c>
      <c r="N596" s="24"/>
      <c r="O596" s="34">
        <v>0</v>
      </c>
      <c r="P596" s="34">
        <v>0</v>
      </c>
      <c r="Q596" s="36">
        <v>0.16</v>
      </c>
      <c r="R596" s="36">
        <v>0.11585385192308002</v>
      </c>
      <c r="S596" s="37">
        <v>0</v>
      </c>
      <c r="T596" s="24"/>
      <c r="U596" s="38">
        <v>20006</v>
      </c>
      <c r="V596" s="38">
        <v>0</v>
      </c>
      <c r="W596" s="38">
        <v>0</v>
      </c>
      <c r="X596" s="38">
        <v>1786</v>
      </c>
      <c r="Y596" s="38">
        <v>21792</v>
      </c>
    </row>
    <row r="597" spans="1:25" x14ac:dyDescent="0.25">
      <c r="A597" s="31">
        <v>487</v>
      </c>
      <c r="B597" s="32">
        <v>487049153</v>
      </c>
      <c r="C597" s="33" t="s">
        <v>284</v>
      </c>
      <c r="D597" s="31">
        <v>49</v>
      </c>
      <c r="E597" s="33" t="s">
        <v>96</v>
      </c>
      <c r="F597" s="31">
        <v>153</v>
      </c>
      <c r="G597" s="33" t="s">
        <v>124</v>
      </c>
      <c r="H597" s="34">
        <v>1</v>
      </c>
      <c r="I597" s="35">
        <v>9991</v>
      </c>
      <c r="J597" s="35">
        <v>529</v>
      </c>
      <c r="K597" s="35">
        <v>0</v>
      </c>
      <c r="L597" s="35">
        <v>893</v>
      </c>
      <c r="M597" s="35">
        <v>11413</v>
      </c>
      <c r="N597" s="24"/>
      <c r="O597" s="34">
        <v>0</v>
      </c>
      <c r="P597" s="34">
        <v>0</v>
      </c>
      <c r="Q597" s="36">
        <v>0.09</v>
      </c>
      <c r="R597" s="36">
        <v>1.4280189411397975E-2</v>
      </c>
      <c r="S597" s="37">
        <v>0</v>
      </c>
      <c r="T597" s="24"/>
      <c r="U597" s="38">
        <v>10520</v>
      </c>
      <c r="V597" s="38">
        <v>0</v>
      </c>
      <c r="W597" s="38">
        <v>0</v>
      </c>
      <c r="X597" s="38">
        <v>893</v>
      </c>
      <c r="Y597" s="38">
        <v>11413</v>
      </c>
    </row>
    <row r="598" spans="1:25" x14ac:dyDescent="0.25">
      <c r="A598" s="31">
        <v>487</v>
      </c>
      <c r="B598" s="32">
        <v>487049160</v>
      </c>
      <c r="C598" s="33" t="s">
        <v>284</v>
      </c>
      <c r="D598" s="31">
        <v>49</v>
      </c>
      <c r="E598" s="33" t="s">
        <v>96</v>
      </c>
      <c r="F598" s="31">
        <v>160</v>
      </c>
      <c r="G598" s="33" t="s">
        <v>104</v>
      </c>
      <c r="H598" s="34">
        <v>1</v>
      </c>
      <c r="I598" s="35">
        <v>12255.087011245676</v>
      </c>
      <c r="J598" s="35">
        <v>360</v>
      </c>
      <c r="K598" s="35">
        <v>0</v>
      </c>
      <c r="L598" s="35">
        <v>893</v>
      </c>
      <c r="M598" s="35">
        <v>13508.087011245676</v>
      </c>
      <c r="N598" s="24"/>
      <c r="O598" s="34">
        <v>0</v>
      </c>
      <c r="P598" s="34">
        <v>0</v>
      </c>
      <c r="Q598" s="36">
        <v>0.1273</v>
      </c>
      <c r="R598" s="36">
        <v>0.10932689985773358</v>
      </c>
      <c r="S598" s="37">
        <v>0</v>
      </c>
      <c r="T598" s="24"/>
      <c r="U598" s="38">
        <v>12615</v>
      </c>
      <c r="V598" s="38">
        <v>0</v>
      </c>
      <c r="W598" s="38">
        <v>0</v>
      </c>
      <c r="X598" s="38">
        <v>893</v>
      </c>
      <c r="Y598" s="38">
        <v>13508</v>
      </c>
    </row>
    <row r="599" spans="1:25" x14ac:dyDescent="0.25">
      <c r="A599" s="31">
        <v>487</v>
      </c>
      <c r="B599" s="32">
        <v>487049163</v>
      </c>
      <c r="C599" s="33" t="s">
        <v>284</v>
      </c>
      <c r="D599" s="31">
        <v>49</v>
      </c>
      <c r="E599" s="33" t="s">
        <v>96</v>
      </c>
      <c r="F599" s="31">
        <v>163</v>
      </c>
      <c r="G599" s="33" t="s">
        <v>27</v>
      </c>
      <c r="H599" s="34">
        <v>13</v>
      </c>
      <c r="I599" s="35">
        <v>12786</v>
      </c>
      <c r="J599" s="35">
        <v>540</v>
      </c>
      <c r="K599" s="35">
        <v>0</v>
      </c>
      <c r="L599" s="35">
        <v>893</v>
      </c>
      <c r="M599" s="35">
        <v>14219</v>
      </c>
      <c r="N599" s="24"/>
      <c r="O599" s="34">
        <v>0</v>
      </c>
      <c r="P599" s="34">
        <v>0</v>
      </c>
      <c r="Q599" s="36">
        <v>0.18</v>
      </c>
      <c r="R599" s="36">
        <v>9.7611877434862299E-2</v>
      </c>
      <c r="S599" s="37">
        <v>0</v>
      </c>
      <c r="T599" s="24"/>
      <c r="U599" s="38">
        <v>173238</v>
      </c>
      <c r="V599" s="38">
        <v>0</v>
      </c>
      <c r="W599" s="38">
        <v>0</v>
      </c>
      <c r="X599" s="38">
        <v>11609</v>
      </c>
      <c r="Y599" s="38">
        <v>184847</v>
      </c>
    </row>
    <row r="600" spans="1:25" x14ac:dyDescent="0.25">
      <c r="A600" s="31">
        <v>487</v>
      </c>
      <c r="B600" s="32">
        <v>487049165</v>
      </c>
      <c r="C600" s="33" t="s">
        <v>284</v>
      </c>
      <c r="D600" s="31">
        <v>49</v>
      </c>
      <c r="E600" s="33" t="s">
        <v>96</v>
      </c>
      <c r="F600" s="31">
        <v>165</v>
      </c>
      <c r="G600" s="33" t="s">
        <v>28</v>
      </c>
      <c r="H600" s="34">
        <v>54</v>
      </c>
      <c r="I600" s="35">
        <v>11810</v>
      </c>
      <c r="J600" s="35">
        <v>644</v>
      </c>
      <c r="K600" s="35">
        <v>0</v>
      </c>
      <c r="L600" s="35">
        <v>893</v>
      </c>
      <c r="M600" s="35">
        <v>13347</v>
      </c>
      <c r="N600" s="24"/>
      <c r="O600" s="34">
        <v>3.2238280522048384</v>
      </c>
      <c r="P600" s="34">
        <v>0</v>
      </c>
      <c r="Q600" s="36">
        <v>9.8299999999999998E-2</v>
      </c>
      <c r="R600" s="36">
        <v>0.11701966045576953</v>
      </c>
      <c r="S600" s="37">
        <v>0</v>
      </c>
      <c r="T600" s="24"/>
      <c r="U600" s="38">
        <v>672515.44543784088</v>
      </c>
      <c r="V600" s="38">
        <v>0</v>
      </c>
      <c r="W600" s="38">
        <v>0</v>
      </c>
      <c r="X600" s="38">
        <v>48222</v>
      </c>
      <c r="Y600" s="38">
        <v>720737.44543784088</v>
      </c>
    </row>
    <row r="601" spans="1:25" x14ac:dyDescent="0.25">
      <c r="A601" s="31">
        <v>487</v>
      </c>
      <c r="B601" s="32">
        <v>487049176</v>
      </c>
      <c r="C601" s="33" t="s">
        <v>284</v>
      </c>
      <c r="D601" s="31">
        <v>49</v>
      </c>
      <c r="E601" s="33" t="s">
        <v>96</v>
      </c>
      <c r="F601" s="31">
        <v>176</v>
      </c>
      <c r="G601" s="33" t="s">
        <v>29</v>
      </c>
      <c r="H601" s="34">
        <v>52</v>
      </c>
      <c r="I601" s="35">
        <v>11963</v>
      </c>
      <c r="J601" s="35">
        <v>3952</v>
      </c>
      <c r="K601" s="35">
        <v>0</v>
      </c>
      <c r="L601" s="35">
        <v>893</v>
      </c>
      <c r="M601" s="35">
        <v>16808</v>
      </c>
      <c r="N601" s="24"/>
      <c r="O601" s="34">
        <v>0</v>
      </c>
      <c r="P601" s="34">
        <v>0</v>
      </c>
      <c r="Q601" s="36">
        <v>0.09</v>
      </c>
      <c r="R601" s="36">
        <v>7.0077414496209203E-2</v>
      </c>
      <c r="S601" s="37">
        <v>0</v>
      </c>
      <c r="T601" s="24"/>
      <c r="U601" s="38">
        <v>827580</v>
      </c>
      <c r="V601" s="38">
        <v>0</v>
      </c>
      <c r="W601" s="38">
        <v>0</v>
      </c>
      <c r="X601" s="38">
        <v>46436</v>
      </c>
      <c r="Y601" s="38">
        <v>874016</v>
      </c>
    </row>
    <row r="602" spans="1:25" x14ac:dyDescent="0.25">
      <c r="A602" s="31">
        <v>487</v>
      </c>
      <c r="B602" s="32">
        <v>487049199</v>
      </c>
      <c r="C602" s="33" t="s">
        <v>284</v>
      </c>
      <c r="D602" s="31">
        <v>49</v>
      </c>
      <c r="E602" s="33" t="s">
        <v>96</v>
      </c>
      <c r="F602" s="31">
        <v>199</v>
      </c>
      <c r="G602" s="33" t="s">
        <v>162</v>
      </c>
      <c r="H602" s="34">
        <v>1</v>
      </c>
      <c r="I602" s="35">
        <v>10270.273693743404</v>
      </c>
      <c r="J602" s="35">
        <v>6588</v>
      </c>
      <c r="K602" s="35">
        <v>0</v>
      </c>
      <c r="L602" s="35">
        <v>893</v>
      </c>
      <c r="M602" s="35">
        <v>17751.273693743402</v>
      </c>
      <c r="N602" s="24"/>
      <c r="O602" s="34">
        <v>0</v>
      </c>
      <c r="P602" s="34">
        <v>0</v>
      </c>
      <c r="Q602" s="36">
        <v>0.09</v>
      </c>
      <c r="R602" s="36">
        <v>9.8435227157892382E-4</v>
      </c>
      <c r="S602" s="37">
        <v>0</v>
      </c>
      <c r="T602" s="24"/>
      <c r="U602" s="38">
        <v>16858</v>
      </c>
      <c r="V602" s="38">
        <v>0</v>
      </c>
      <c r="W602" s="38">
        <v>0</v>
      </c>
      <c r="X602" s="38">
        <v>893</v>
      </c>
      <c r="Y602" s="38">
        <v>17751</v>
      </c>
    </row>
    <row r="603" spans="1:25" x14ac:dyDescent="0.25">
      <c r="A603" s="31">
        <v>487</v>
      </c>
      <c r="B603" s="32">
        <v>487049211</v>
      </c>
      <c r="C603" s="33" t="s">
        <v>284</v>
      </c>
      <c r="D603" s="31">
        <v>49</v>
      </c>
      <c r="E603" s="33" t="s">
        <v>96</v>
      </c>
      <c r="F603" s="31">
        <v>211</v>
      </c>
      <c r="G603" s="33" t="s">
        <v>80</v>
      </c>
      <c r="H603" s="34">
        <v>1</v>
      </c>
      <c r="I603" s="35">
        <v>10922</v>
      </c>
      <c r="J603" s="35">
        <v>1959</v>
      </c>
      <c r="K603" s="35">
        <v>0</v>
      </c>
      <c r="L603" s="35">
        <v>893</v>
      </c>
      <c r="M603" s="35">
        <v>13774</v>
      </c>
      <c r="N603" s="24"/>
      <c r="O603" s="34">
        <v>0</v>
      </c>
      <c r="P603" s="34">
        <v>0</v>
      </c>
      <c r="Q603" s="36">
        <v>0.09</v>
      </c>
      <c r="R603" s="36">
        <v>1.9511007571872533E-3</v>
      </c>
      <c r="S603" s="37">
        <v>0</v>
      </c>
      <c r="T603" s="24"/>
      <c r="U603" s="38">
        <v>12881</v>
      </c>
      <c r="V603" s="38">
        <v>0</v>
      </c>
      <c r="W603" s="38">
        <v>0</v>
      </c>
      <c r="X603" s="38">
        <v>893</v>
      </c>
      <c r="Y603" s="38">
        <v>13774</v>
      </c>
    </row>
    <row r="604" spans="1:25" x14ac:dyDescent="0.25">
      <c r="A604" s="31">
        <v>487</v>
      </c>
      <c r="B604" s="32">
        <v>487049243</v>
      </c>
      <c r="C604" s="33" t="s">
        <v>284</v>
      </c>
      <c r="D604" s="31">
        <v>49</v>
      </c>
      <c r="E604" s="33" t="s">
        <v>96</v>
      </c>
      <c r="F604" s="31">
        <v>243</v>
      </c>
      <c r="G604" s="33" t="s">
        <v>74</v>
      </c>
      <c r="H604" s="34">
        <v>1</v>
      </c>
      <c r="I604" s="35">
        <v>15250</v>
      </c>
      <c r="J604" s="35">
        <v>3599</v>
      </c>
      <c r="K604" s="35">
        <v>0</v>
      </c>
      <c r="L604" s="35">
        <v>893</v>
      </c>
      <c r="M604" s="35">
        <v>19742</v>
      </c>
      <c r="N604" s="24"/>
      <c r="O604" s="34">
        <v>0</v>
      </c>
      <c r="P604" s="34">
        <v>0</v>
      </c>
      <c r="Q604" s="36">
        <v>0.09</v>
      </c>
      <c r="R604" s="36">
        <v>5.5784760480062055E-3</v>
      </c>
      <c r="S604" s="37">
        <v>0</v>
      </c>
      <c r="T604" s="24"/>
      <c r="U604" s="38">
        <v>18849</v>
      </c>
      <c r="V604" s="38">
        <v>0</v>
      </c>
      <c r="W604" s="38">
        <v>0</v>
      </c>
      <c r="X604" s="38">
        <v>893</v>
      </c>
      <c r="Y604" s="38">
        <v>19742</v>
      </c>
    </row>
    <row r="605" spans="1:25" x14ac:dyDescent="0.25">
      <c r="A605" s="31">
        <v>487</v>
      </c>
      <c r="B605" s="32">
        <v>487049244</v>
      </c>
      <c r="C605" s="33" t="s">
        <v>284</v>
      </c>
      <c r="D605" s="31">
        <v>49</v>
      </c>
      <c r="E605" s="33" t="s">
        <v>96</v>
      </c>
      <c r="F605" s="31">
        <v>244</v>
      </c>
      <c r="G605" s="33" t="s">
        <v>43</v>
      </c>
      <c r="H605" s="34">
        <v>14</v>
      </c>
      <c r="I605" s="35">
        <v>11390</v>
      </c>
      <c r="J605" s="35">
        <v>4615</v>
      </c>
      <c r="K605" s="35">
        <v>0</v>
      </c>
      <c r="L605" s="35">
        <v>893</v>
      </c>
      <c r="M605" s="35">
        <v>16898</v>
      </c>
      <c r="N605" s="24"/>
      <c r="O605" s="34">
        <v>0</v>
      </c>
      <c r="P605" s="34">
        <v>0</v>
      </c>
      <c r="Q605" s="36">
        <v>0.18</v>
      </c>
      <c r="R605" s="36">
        <v>0.10548220167912307</v>
      </c>
      <c r="S605" s="37">
        <v>0</v>
      </c>
      <c r="T605" s="24"/>
      <c r="U605" s="38">
        <v>224070</v>
      </c>
      <c r="V605" s="38">
        <v>0</v>
      </c>
      <c r="W605" s="38">
        <v>0</v>
      </c>
      <c r="X605" s="38">
        <v>12502</v>
      </c>
      <c r="Y605" s="38">
        <v>236572</v>
      </c>
    </row>
    <row r="606" spans="1:25" x14ac:dyDescent="0.25">
      <c r="A606" s="31">
        <v>487</v>
      </c>
      <c r="B606" s="32">
        <v>487049246</v>
      </c>
      <c r="C606" s="33" t="s">
        <v>284</v>
      </c>
      <c r="D606" s="31">
        <v>49</v>
      </c>
      <c r="E606" s="33" t="s">
        <v>96</v>
      </c>
      <c r="F606" s="31">
        <v>246</v>
      </c>
      <c r="G606" s="33" t="s">
        <v>242</v>
      </c>
      <c r="H606" s="34">
        <v>1</v>
      </c>
      <c r="I606" s="35">
        <v>13387</v>
      </c>
      <c r="J606" s="35">
        <v>3781</v>
      </c>
      <c r="K606" s="35">
        <v>0</v>
      </c>
      <c r="L606" s="35">
        <v>893</v>
      </c>
      <c r="M606" s="35">
        <v>18061</v>
      </c>
      <c r="N606" s="24"/>
      <c r="O606" s="34">
        <v>0</v>
      </c>
      <c r="P606" s="34">
        <v>0</v>
      </c>
      <c r="Q606" s="36">
        <v>0.09</v>
      </c>
      <c r="R606" s="36">
        <v>8.089906326547E-4</v>
      </c>
      <c r="S606" s="37">
        <v>0</v>
      </c>
      <c r="T606" s="24"/>
      <c r="U606" s="38">
        <v>17168</v>
      </c>
      <c r="V606" s="38">
        <v>0</v>
      </c>
      <c r="W606" s="38">
        <v>0</v>
      </c>
      <c r="X606" s="38">
        <v>893</v>
      </c>
      <c r="Y606" s="38">
        <v>18061</v>
      </c>
    </row>
    <row r="607" spans="1:25" x14ac:dyDescent="0.25">
      <c r="A607" s="31">
        <v>487</v>
      </c>
      <c r="B607" s="32">
        <v>487049248</v>
      </c>
      <c r="C607" s="33" t="s">
        <v>284</v>
      </c>
      <c r="D607" s="31">
        <v>49</v>
      </c>
      <c r="E607" s="33" t="s">
        <v>96</v>
      </c>
      <c r="F607" s="31">
        <v>248</v>
      </c>
      <c r="G607" s="33" t="s">
        <v>30</v>
      </c>
      <c r="H607" s="34">
        <v>11</v>
      </c>
      <c r="I607" s="35">
        <v>12206</v>
      </c>
      <c r="J607" s="35">
        <v>1207</v>
      </c>
      <c r="K607" s="35">
        <v>0</v>
      </c>
      <c r="L607" s="35">
        <v>893</v>
      </c>
      <c r="M607" s="35">
        <v>14306</v>
      </c>
      <c r="N607" s="24"/>
      <c r="O607" s="34">
        <v>0</v>
      </c>
      <c r="P607" s="34">
        <v>0</v>
      </c>
      <c r="Q607" s="36">
        <v>0.09</v>
      </c>
      <c r="R607" s="36">
        <v>5.2152297853696877E-2</v>
      </c>
      <c r="S607" s="37">
        <v>0</v>
      </c>
      <c r="T607" s="24"/>
      <c r="U607" s="38">
        <v>147543</v>
      </c>
      <c r="V607" s="38">
        <v>0</v>
      </c>
      <c r="W607" s="38">
        <v>0</v>
      </c>
      <c r="X607" s="38">
        <v>9823</v>
      </c>
      <c r="Y607" s="38">
        <v>157366</v>
      </c>
    </row>
    <row r="608" spans="1:25" x14ac:dyDescent="0.25">
      <c r="A608" s="31">
        <v>487</v>
      </c>
      <c r="B608" s="32">
        <v>487049262</v>
      </c>
      <c r="C608" s="33" t="s">
        <v>284</v>
      </c>
      <c r="D608" s="31">
        <v>49</v>
      </c>
      <c r="E608" s="33" t="s">
        <v>96</v>
      </c>
      <c r="F608" s="31">
        <v>262</v>
      </c>
      <c r="G608" s="33" t="s">
        <v>31</v>
      </c>
      <c r="H608" s="34">
        <v>8</v>
      </c>
      <c r="I608" s="35">
        <v>12226</v>
      </c>
      <c r="J608" s="35">
        <v>5637</v>
      </c>
      <c r="K608" s="35">
        <v>0</v>
      </c>
      <c r="L608" s="35">
        <v>893</v>
      </c>
      <c r="M608" s="35">
        <v>18756</v>
      </c>
      <c r="N608" s="24"/>
      <c r="O608" s="34">
        <v>0</v>
      </c>
      <c r="P608" s="34">
        <v>0</v>
      </c>
      <c r="Q608" s="36">
        <v>0.09</v>
      </c>
      <c r="R608" s="36">
        <v>6.3546185044161485E-2</v>
      </c>
      <c r="S608" s="37">
        <v>0</v>
      </c>
      <c r="T608" s="24"/>
      <c r="U608" s="38">
        <v>142904</v>
      </c>
      <c r="V608" s="38">
        <v>0</v>
      </c>
      <c r="W608" s="38">
        <v>0</v>
      </c>
      <c r="X608" s="38">
        <v>7144</v>
      </c>
      <c r="Y608" s="38">
        <v>150048</v>
      </c>
    </row>
    <row r="609" spans="1:25" x14ac:dyDescent="0.25">
      <c r="A609" s="31">
        <v>487</v>
      </c>
      <c r="B609" s="32">
        <v>487049274</v>
      </c>
      <c r="C609" s="33" t="s">
        <v>284</v>
      </c>
      <c r="D609" s="31">
        <v>49</v>
      </c>
      <c r="E609" s="33" t="s">
        <v>96</v>
      </c>
      <c r="F609" s="31">
        <v>274</v>
      </c>
      <c r="G609" s="33" t="s">
        <v>81</v>
      </c>
      <c r="H609" s="34">
        <v>167</v>
      </c>
      <c r="I609" s="35">
        <v>11862</v>
      </c>
      <c r="J609" s="35">
        <v>5735</v>
      </c>
      <c r="K609" s="35">
        <v>0</v>
      </c>
      <c r="L609" s="35">
        <v>893</v>
      </c>
      <c r="M609" s="35">
        <v>18490</v>
      </c>
      <c r="N609" s="24"/>
      <c r="O609" s="34">
        <v>0</v>
      </c>
      <c r="P609" s="34">
        <v>0</v>
      </c>
      <c r="Q609" s="36">
        <v>0.09</v>
      </c>
      <c r="R609" s="36">
        <v>8.1562702217129135E-2</v>
      </c>
      <c r="S609" s="37">
        <v>0</v>
      </c>
      <c r="T609" s="24"/>
      <c r="U609" s="38">
        <v>2938699</v>
      </c>
      <c r="V609" s="38">
        <v>0</v>
      </c>
      <c r="W609" s="38">
        <v>0</v>
      </c>
      <c r="X609" s="38">
        <v>149131</v>
      </c>
      <c r="Y609" s="38">
        <v>3087830</v>
      </c>
    </row>
    <row r="610" spans="1:25" x14ac:dyDescent="0.25">
      <c r="A610" s="31">
        <v>487</v>
      </c>
      <c r="B610" s="32">
        <v>487049284</v>
      </c>
      <c r="C610" s="33" t="s">
        <v>284</v>
      </c>
      <c r="D610" s="31">
        <v>49</v>
      </c>
      <c r="E610" s="33" t="s">
        <v>96</v>
      </c>
      <c r="F610" s="31">
        <v>284</v>
      </c>
      <c r="G610" s="33" t="s">
        <v>163</v>
      </c>
      <c r="H610" s="34">
        <v>1</v>
      </c>
      <c r="I610" s="35">
        <v>10922</v>
      </c>
      <c r="J610" s="35">
        <v>3718</v>
      </c>
      <c r="K610" s="35">
        <v>0</v>
      </c>
      <c r="L610" s="35">
        <v>893</v>
      </c>
      <c r="M610" s="35">
        <v>15533</v>
      </c>
      <c r="N610" s="24"/>
      <c r="O610" s="34">
        <v>0</v>
      </c>
      <c r="P610" s="34">
        <v>0</v>
      </c>
      <c r="Q610" s="36">
        <v>0.09</v>
      </c>
      <c r="R610" s="36">
        <v>3.3469837901803509E-2</v>
      </c>
      <c r="S610" s="37">
        <v>0</v>
      </c>
      <c r="T610" s="24"/>
      <c r="U610" s="38">
        <v>14640</v>
      </c>
      <c r="V610" s="38">
        <v>0</v>
      </c>
      <c r="W610" s="38">
        <v>0</v>
      </c>
      <c r="X610" s="38">
        <v>893</v>
      </c>
      <c r="Y610" s="38">
        <v>15533</v>
      </c>
    </row>
    <row r="611" spans="1:25" x14ac:dyDescent="0.25">
      <c r="A611" s="31">
        <v>487</v>
      </c>
      <c r="B611" s="32">
        <v>487049308</v>
      </c>
      <c r="C611" s="33" t="s">
        <v>284</v>
      </c>
      <c r="D611" s="31">
        <v>49</v>
      </c>
      <c r="E611" s="33" t="s">
        <v>96</v>
      </c>
      <c r="F611" s="31">
        <v>308</v>
      </c>
      <c r="G611" s="33" t="s">
        <v>32</v>
      </c>
      <c r="H611" s="34">
        <v>3</v>
      </c>
      <c r="I611" s="35">
        <v>12321</v>
      </c>
      <c r="J611" s="35">
        <v>7150</v>
      </c>
      <c r="K611" s="35">
        <v>0</v>
      </c>
      <c r="L611" s="35">
        <v>893</v>
      </c>
      <c r="M611" s="35">
        <v>20364</v>
      </c>
      <c r="N611" s="24"/>
      <c r="O611" s="34">
        <v>0</v>
      </c>
      <c r="P611" s="34">
        <v>0</v>
      </c>
      <c r="Q611" s="36">
        <v>0.09</v>
      </c>
      <c r="R611" s="36">
        <v>1.6507730479585108E-3</v>
      </c>
      <c r="S611" s="37">
        <v>0</v>
      </c>
      <c r="T611" s="24"/>
      <c r="U611" s="38">
        <v>58413</v>
      </c>
      <c r="V611" s="38">
        <v>0</v>
      </c>
      <c r="W611" s="38">
        <v>0</v>
      </c>
      <c r="X611" s="38">
        <v>2679</v>
      </c>
      <c r="Y611" s="38">
        <v>61092</v>
      </c>
    </row>
    <row r="612" spans="1:25" x14ac:dyDescent="0.25">
      <c r="A612" s="31">
        <v>487</v>
      </c>
      <c r="B612" s="32">
        <v>487049314</v>
      </c>
      <c r="C612" s="33" t="s">
        <v>284</v>
      </c>
      <c r="D612" s="31">
        <v>49</v>
      </c>
      <c r="E612" s="33" t="s">
        <v>96</v>
      </c>
      <c r="F612" s="31">
        <v>314</v>
      </c>
      <c r="G612" s="33" t="s">
        <v>46</v>
      </c>
      <c r="H612" s="34">
        <v>4</v>
      </c>
      <c r="I612" s="35">
        <v>12011</v>
      </c>
      <c r="J612" s="35">
        <v>9318</v>
      </c>
      <c r="K612" s="35">
        <v>0</v>
      </c>
      <c r="L612" s="35">
        <v>893</v>
      </c>
      <c r="M612" s="35">
        <v>22222</v>
      </c>
      <c r="N612" s="24"/>
      <c r="O612" s="34">
        <v>0</v>
      </c>
      <c r="P612" s="34">
        <v>0</v>
      </c>
      <c r="Q612" s="36">
        <v>0.09</v>
      </c>
      <c r="R612" s="36">
        <v>2.7844992918704178E-3</v>
      </c>
      <c r="S612" s="37">
        <v>0</v>
      </c>
      <c r="T612" s="24"/>
      <c r="U612" s="38">
        <v>85316</v>
      </c>
      <c r="V612" s="38">
        <v>0</v>
      </c>
      <c r="W612" s="38">
        <v>0</v>
      </c>
      <c r="X612" s="38">
        <v>3572</v>
      </c>
      <c r="Y612" s="38">
        <v>88888</v>
      </c>
    </row>
    <row r="613" spans="1:25" x14ac:dyDescent="0.25">
      <c r="A613" s="31">
        <v>487</v>
      </c>
      <c r="B613" s="32">
        <v>487049347</v>
      </c>
      <c r="C613" s="33" t="s">
        <v>284</v>
      </c>
      <c r="D613" s="31">
        <v>49</v>
      </c>
      <c r="E613" s="33" t="s">
        <v>96</v>
      </c>
      <c r="F613" s="31">
        <v>347</v>
      </c>
      <c r="G613" s="33" t="s">
        <v>106</v>
      </c>
      <c r="H613" s="34">
        <v>3</v>
      </c>
      <c r="I613" s="35">
        <v>12566</v>
      </c>
      <c r="J613" s="35">
        <v>5444</v>
      </c>
      <c r="K613" s="35">
        <v>0</v>
      </c>
      <c r="L613" s="35">
        <v>893</v>
      </c>
      <c r="M613" s="35">
        <v>18903</v>
      </c>
      <c r="N613" s="24"/>
      <c r="O613" s="34">
        <v>0</v>
      </c>
      <c r="P613" s="34">
        <v>0</v>
      </c>
      <c r="Q613" s="36">
        <v>0.09</v>
      </c>
      <c r="R613" s="36">
        <v>4.4711377870290349E-3</v>
      </c>
      <c r="S613" s="37">
        <v>0</v>
      </c>
      <c r="T613" s="24"/>
      <c r="U613" s="38">
        <v>54030</v>
      </c>
      <c r="V613" s="38">
        <v>0</v>
      </c>
      <c r="W613" s="38">
        <v>0</v>
      </c>
      <c r="X613" s="38">
        <v>2679</v>
      </c>
      <c r="Y613" s="38">
        <v>56709</v>
      </c>
    </row>
    <row r="614" spans="1:25" x14ac:dyDescent="0.25">
      <c r="A614" s="31">
        <v>487</v>
      </c>
      <c r="B614" s="32">
        <v>487274010</v>
      </c>
      <c r="C614" s="33" t="s">
        <v>284</v>
      </c>
      <c r="D614" s="31">
        <v>274</v>
      </c>
      <c r="E614" s="33" t="s">
        <v>81</v>
      </c>
      <c r="F614" s="31">
        <v>10</v>
      </c>
      <c r="G614" s="33" t="s">
        <v>99</v>
      </c>
      <c r="H614" s="34">
        <v>2</v>
      </c>
      <c r="I614" s="35">
        <v>10026.437449628347</v>
      </c>
      <c r="J614" s="35">
        <v>3084</v>
      </c>
      <c r="K614" s="35">
        <v>0</v>
      </c>
      <c r="L614" s="35">
        <v>893</v>
      </c>
      <c r="M614" s="35">
        <v>14003.437449628347</v>
      </c>
      <c r="N614" s="24"/>
      <c r="O614" s="34">
        <v>0</v>
      </c>
      <c r="P614" s="34">
        <v>0</v>
      </c>
      <c r="Q614" s="36">
        <v>0.09</v>
      </c>
      <c r="R614" s="36">
        <v>2.4632241906512773E-3</v>
      </c>
      <c r="S614" s="37">
        <v>0</v>
      </c>
      <c r="T614" s="24"/>
      <c r="U614" s="38">
        <v>26220</v>
      </c>
      <c r="V614" s="38">
        <v>0</v>
      </c>
      <c r="W614" s="38">
        <v>0</v>
      </c>
      <c r="X614" s="38">
        <v>1786</v>
      </c>
      <c r="Y614" s="38">
        <v>28006</v>
      </c>
    </row>
    <row r="615" spans="1:25" x14ac:dyDescent="0.25">
      <c r="A615" s="31">
        <v>487</v>
      </c>
      <c r="B615" s="32">
        <v>487274031</v>
      </c>
      <c r="C615" s="33" t="s">
        <v>284</v>
      </c>
      <c r="D615" s="31">
        <v>274</v>
      </c>
      <c r="E615" s="33" t="s">
        <v>81</v>
      </c>
      <c r="F615" s="31">
        <v>31</v>
      </c>
      <c r="G615" s="33" t="s">
        <v>101</v>
      </c>
      <c r="H615" s="34">
        <v>2</v>
      </c>
      <c r="I615" s="35">
        <v>11623</v>
      </c>
      <c r="J615" s="35">
        <v>5392</v>
      </c>
      <c r="K615" s="35">
        <v>0</v>
      </c>
      <c r="L615" s="35">
        <v>893</v>
      </c>
      <c r="M615" s="35">
        <v>17908</v>
      </c>
      <c r="N615" s="24"/>
      <c r="O615" s="34">
        <v>0</v>
      </c>
      <c r="P615" s="34">
        <v>0</v>
      </c>
      <c r="Q615" s="36">
        <v>0.09</v>
      </c>
      <c r="R615" s="36">
        <v>2.7986524078624942E-2</v>
      </c>
      <c r="S615" s="37">
        <v>0</v>
      </c>
      <c r="T615" s="24"/>
      <c r="U615" s="38">
        <v>34030</v>
      </c>
      <c r="V615" s="38">
        <v>0</v>
      </c>
      <c r="W615" s="38">
        <v>0</v>
      </c>
      <c r="X615" s="38">
        <v>1786</v>
      </c>
      <c r="Y615" s="38">
        <v>35816</v>
      </c>
    </row>
    <row r="616" spans="1:25" x14ac:dyDescent="0.25">
      <c r="A616" s="31">
        <v>487</v>
      </c>
      <c r="B616" s="32">
        <v>487274035</v>
      </c>
      <c r="C616" s="33" t="s">
        <v>284</v>
      </c>
      <c r="D616" s="31">
        <v>274</v>
      </c>
      <c r="E616" s="33" t="s">
        <v>81</v>
      </c>
      <c r="F616" s="31">
        <v>35</v>
      </c>
      <c r="G616" s="33" t="s">
        <v>22</v>
      </c>
      <c r="H616" s="34">
        <v>28</v>
      </c>
      <c r="I616" s="35">
        <v>11728</v>
      </c>
      <c r="J616" s="35">
        <v>4123</v>
      </c>
      <c r="K616" s="35">
        <v>0</v>
      </c>
      <c r="L616" s="35">
        <v>893</v>
      </c>
      <c r="M616" s="35">
        <v>16744</v>
      </c>
      <c r="N616" s="24"/>
      <c r="O616" s="34">
        <v>0</v>
      </c>
      <c r="P616" s="34">
        <v>0</v>
      </c>
      <c r="Q616" s="36">
        <v>0.18</v>
      </c>
      <c r="R616" s="36">
        <v>0.1589661347017316</v>
      </c>
      <c r="S616" s="37">
        <v>0</v>
      </c>
      <c r="T616" s="24"/>
      <c r="U616" s="38">
        <v>443828</v>
      </c>
      <c r="V616" s="38">
        <v>0</v>
      </c>
      <c r="W616" s="38">
        <v>0</v>
      </c>
      <c r="X616" s="38">
        <v>25004</v>
      </c>
      <c r="Y616" s="38">
        <v>468832</v>
      </c>
    </row>
    <row r="617" spans="1:25" x14ac:dyDescent="0.25">
      <c r="A617" s="31">
        <v>487</v>
      </c>
      <c r="B617" s="32">
        <v>487274044</v>
      </c>
      <c r="C617" s="33" t="s">
        <v>284</v>
      </c>
      <c r="D617" s="31">
        <v>274</v>
      </c>
      <c r="E617" s="33" t="s">
        <v>81</v>
      </c>
      <c r="F617" s="31">
        <v>44</v>
      </c>
      <c r="G617" s="33" t="s">
        <v>35</v>
      </c>
      <c r="H617" s="34">
        <v>1</v>
      </c>
      <c r="I617" s="35">
        <v>8825</v>
      </c>
      <c r="J617" s="35">
        <v>202</v>
      </c>
      <c r="K617" s="35">
        <v>0</v>
      </c>
      <c r="L617" s="35">
        <v>893</v>
      </c>
      <c r="M617" s="35">
        <v>9920</v>
      </c>
      <c r="N617" s="24"/>
      <c r="O617" s="34">
        <v>0</v>
      </c>
      <c r="P617" s="34">
        <v>0</v>
      </c>
      <c r="Q617" s="36">
        <v>0.09</v>
      </c>
      <c r="R617" s="36">
        <v>5.5847301083240118E-2</v>
      </c>
      <c r="S617" s="37">
        <v>0</v>
      </c>
      <c r="T617" s="24"/>
      <c r="U617" s="38">
        <v>9027</v>
      </c>
      <c r="V617" s="38">
        <v>0</v>
      </c>
      <c r="W617" s="38">
        <v>0</v>
      </c>
      <c r="X617" s="38">
        <v>893</v>
      </c>
      <c r="Y617" s="38">
        <v>9920</v>
      </c>
    </row>
    <row r="618" spans="1:25" x14ac:dyDescent="0.25">
      <c r="A618" s="31">
        <v>487</v>
      </c>
      <c r="B618" s="32">
        <v>487274046</v>
      </c>
      <c r="C618" s="33" t="s">
        <v>284</v>
      </c>
      <c r="D618" s="31">
        <v>274</v>
      </c>
      <c r="E618" s="33" t="s">
        <v>81</v>
      </c>
      <c r="F618" s="31">
        <v>46</v>
      </c>
      <c r="G618" s="33" t="s">
        <v>36</v>
      </c>
      <c r="H618" s="34">
        <v>1</v>
      </c>
      <c r="I618" s="35">
        <v>13109</v>
      </c>
      <c r="J618" s="35">
        <v>9963</v>
      </c>
      <c r="K618" s="35">
        <v>0</v>
      </c>
      <c r="L618" s="35">
        <v>893</v>
      </c>
      <c r="M618" s="35">
        <v>23965</v>
      </c>
      <c r="N618" s="24"/>
      <c r="O618" s="34">
        <v>0</v>
      </c>
      <c r="P618" s="34">
        <v>0</v>
      </c>
      <c r="Q618" s="36">
        <v>0.09</v>
      </c>
      <c r="R618" s="36">
        <v>4.8997402434496822E-4</v>
      </c>
      <c r="S618" s="37">
        <v>0</v>
      </c>
      <c r="T618" s="24"/>
      <c r="U618" s="38">
        <v>23072</v>
      </c>
      <c r="V618" s="38">
        <v>0</v>
      </c>
      <c r="W618" s="38">
        <v>0</v>
      </c>
      <c r="X618" s="38">
        <v>893</v>
      </c>
      <c r="Y618" s="38">
        <v>23965</v>
      </c>
    </row>
    <row r="619" spans="1:25" x14ac:dyDescent="0.25">
      <c r="A619" s="31">
        <v>487</v>
      </c>
      <c r="B619" s="32">
        <v>487274048</v>
      </c>
      <c r="C619" s="33" t="s">
        <v>284</v>
      </c>
      <c r="D619" s="31">
        <v>274</v>
      </c>
      <c r="E619" s="33" t="s">
        <v>81</v>
      </c>
      <c r="F619" s="31">
        <v>48</v>
      </c>
      <c r="G619" s="33" t="s">
        <v>152</v>
      </c>
      <c r="H619" s="34">
        <v>2</v>
      </c>
      <c r="I619" s="35">
        <v>9001</v>
      </c>
      <c r="J619" s="35">
        <v>7153</v>
      </c>
      <c r="K619" s="35">
        <v>0</v>
      </c>
      <c r="L619" s="35">
        <v>893</v>
      </c>
      <c r="M619" s="35">
        <v>17047</v>
      </c>
      <c r="N619" s="24"/>
      <c r="O619" s="34">
        <v>0</v>
      </c>
      <c r="P619" s="34">
        <v>0</v>
      </c>
      <c r="Q619" s="36">
        <v>0.09</v>
      </c>
      <c r="R619" s="36">
        <v>1.2116607373427524E-3</v>
      </c>
      <c r="S619" s="37">
        <v>0</v>
      </c>
      <c r="T619" s="24"/>
      <c r="U619" s="38">
        <v>32308</v>
      </c>
      <c r="V619" s="38">
        <v>0</v>
      </c>
      <c r="W619" s="38">
        <v>0</v>
      </c>
      <c r="X619" s="38">
        <v>1786</v>
      </c>
      <c r="Y619" s="38">
        <v>34094</v>
      </c>
    </row>
    <row r="620" spans="1:25" x14ac:dyDescent="0.25">
      <c r="A620" s="31">
        <v>487</v>
      </c>
      <c r="B620" s="32">
        <v>487274049</v>
      </c>
      <c r="C620" s="33" t="s">
        <v>284</v>
      </c>
      <c r="D620" s="31">
        <v>274</v>
      </c>
      <c r="E620" s="33" t="s">
        <v>81</v>
      </c>
      <c r="F620" s="31">
        <v>49</v>
      </c>
      <c r="G620" s="33" t="s">
        <v>96</v>
      </c>
      <c r="H620" s="34">
        <v>94</v>
      </c>
      <c r="I620" s="35">
        <v>11866</v>
      </c>
      <c r="J620" s="35">
        <v>15017</v>
      </c>
      <c r="K620" s="35">
        <v>0</v>
      </c>
      <c r="L620" s="35">
        <v>893</v>
      </c>
      <c r="M620" s="35">
        <v>27776</v>
      </c>
      <c r="N620" s="24"/>
      <c r="O620" s="34">
        <v>0</v>
      </c>
      <c r="P620" s="34">
        <v>0</v>
      </c>
      <c r="Q620" s="36">
        <v>0.09</v>
      </c>
      <c r="R620" s="36">
        <v>8.0125851788319644E-2</v>
      </c>
      <c r="S620" s="37">
        <v>0</v>
      </c>
      <c r="T620" s="24"/>
      <c r="U620" s="38">
        <v>2527002</v>
      </c>
      <c r="V620" s="38">
        <v>0</v>
      </c>
      <c r="W620" s="38">
        <v>0</v>
      </c>
      <c r="X620" s="38">
        <v>83942</v>
      </c>
      <c r="Y620" s="38">
        <v>2610944</v>
      </c>
    </row>
    <row r="621" spans="1:25" x14ac:dyDescent="0.25">
      <c r="A621" s="31">
        <v>487</v>
      </c>
      <c r="B621" s="32">
        <v>487274057</v>
      </c>
      <c r="C621" s="33" t="s">
        <v>284</v>
      </c>
      <c r="D621" s="31">
        <v>274</v>
      </c>
      <c r="E621" s="33" t="s">
        <v>81</v>
      </c>
      <c r="F621" s="31">
        <v>57</v>
      </c>
      <c r="G621" s="33" t="s">
        <v>23</v>
      </c>
      <c r="H621" s="34">
        <v>19</v>
      </c>
      <c r="I621" s="35">
        <v>11227</v>
      </c>
      <c r="J621" s="35">
        <v>571</v>
      </c>
      <c r="K621" s="35">
        <v>0</v>
      </c>
      <c r="L621" s="35">
        <v>893</v>
      </c>
      <c r="M621" s="35">
        <v>12691</v>
      </c>
      <c r="N621" s="24"/>
      <c r="O621" s="34">
        <v>0</v>
      </c>
      <c r="P621" s="34">
        <v>0</v>
      </c>
      <c r="Q621" s="36">
        <v>0.18</v>
      </c>
      <c r="R621" s="36">
        <v>0.14357074949612178</v>
      </c>
      <c r="S621" s="37">
        <v>0</v>
      </c>
      <c r="T621" s="24"/>
      <c r="U621" s="38">
        <v>224162</v>
      </c>
      <c r="V621" s="38">
        <v>0</v>
      </c>
      <c r="W621" s="38">
        <v>0</v>
      </c>
      <c r="X621" s="38">
        <v>16967</v>
      </c>
      <c r="Y621" s="38">
        <v>241129</v>
      </c>
    </row>
    <row r="622" spans="1:25" x14ac:dyDescent="0.25">
      <c r="A622" s="31">
        <v>487</v>
      </c>
      <c r="B622" s="32">
        <v>487274093</v>
      </c>
      <c r="C622" s="33" t="s">
        <v>284</v>
      </c>
      <c r="D622" s="31">
        <v>274</v>
      </c>
      <c r="E622" s="33" t="s">
        <v>81</v>
      </c>
      <c r="F622" s="31">
        <v>93</v>
      </c>
      <c r="G622" s="33" t="s">
        <v>25</v>
      </c>
      <c r="H622" s="34">
        <v>43</v>
      </c>
      <c r="I622" s="35">
        <v>11615</v>
      </c>
      <c r="J622" s="35">
        <v>333</v>
      </c>
      <c r="K622" s="35">
        <v>0</v>
      </c>
      <c r="L622" s="35">
        <v>893</v>
      </c>
      <c r="M622" s="35">
        <v>12841</v>
      </c>
      <c r="N622" s="24"/>
      <c r="O622" s="34">
        <v>2.8726814915316727</v>
      </c>
      <c r="P622" s="34">
        <v>0</v>
      </c>
      <c r="Q622" s="36">
        <v>0.09</v>
      </c>
      <c r="R622" s="36">
        <v>9.5627967154470944E-2</v>
      </c>
      <c r="S622" s="37">
        <v>0</v>
      </c>
      <c r="T622" s="24"/>
      <c r="U622" s="38">
        <v>513765.2015391796</v>
      </c>
      <c r="V622" s="38">
        <v>0</v>
      </c>
      <c r="W622" s="38">
        <v>0</v>
      </c>
      <c r="X622" s="38">
        <v>38399</v>
      </c>
      <c r="Y622" s="38">
        <v>552164.20153917954</v>
      </c>
    </row>
    <row r="623" spans="1:25" x14ac:dyDescent="0.25">
      <c r="A623" s="31">
        <v>487</v>
      </c>
      <c r="B623" s="32">
        <v>487274095</v>
      </c>
      <c r="C623" s="33" t="s">
        <v>284</v>
      </c>
      <c r="D623" s="31">
        <v>274</v>
      </c>
      <c r="E623" s="33" t="s">
        <v>81</v>
      </c>
      <c r="F623" s="31">
        <v>95</v>
      </c>
      <c r="G623" s="33" t="s">
        <v>296</v>
      </c>
      <c r="H623" s="34">
        <v>1</v>
      </c>
      <c r="I623" s="35">
        <v>12631.596985026647</v>
      </c>
      <c r="J623" s="35">
        <v>108</v>
      </c>
      <c r="K623" s="35">
        <v>0</v>
      </c>
      <c r="L623" s="35">
        <v>893</v>
      </c>
      <c r="M623" s="35">
        <v>13632.596985026647</v>
      </c>
      <c r="N623" s="24"/>
      <c r="O623" s="34">
        <v>0</v>
      </c>
      <c r="P623" s="34">
        <v>0</v>
      </c>
      <c r="Q623" s="36">
        <v>0.15329999999999999</v>
      </c>
      <c r="R623" s="36">
        <v>0.13758477036355793</v>
      </c>
      <c r="S623" s="37">
        <v>0</v>
      </c>
      <c r="T623" s="24"/>
      <c r="U623" s="38">
        <v>12740</v>
      </c>
      <c r="V623" s="38">
        <v>0</v>
      </c>
      <c r="W623" s="38">
        <v>0</v>
      </c>
      <c r="X623" s="38">
        <v>893</v>
      </c>
      <c r="Y623" s="38">
        <v>13633</v>
      </c>
    </row>
    <row r="624" spans="1:25" x14ac:dyDescent="0.25">
      <c r="A624" s="31">
        <v>487</v>
      </c>
      <c r="B624" s="32">
        <v>487274128</v>
      </c>
      <c r="C624" s="33" t="s">
        <v>284</v>
      </c>
      <c r="D624" s="31">
        <v>274</v>
      </c>
      <c r="E624" s="33" t="s">
        <v>81</v>
      </c>
      <c r="F624" s="31">
        <v>128</v>
      </c>
      <c r="G624" s="33" t="s">
        <v>110</v>
      </c>
      <c r="H624" s="34">
        <v>2</v>
      </c>
      <c r="I624" s="35">
        <v>9001</v>
      </c>
      <c r="J624" s="35">
        <v>458</v>
      </c>
      <c r="K624" s="35">
        <v>0</v>
      </c>
      <c r="L624" s="35">
        <v>893</v>
      </c>
      <c r="M624" s="35">
        <v>10352</v>
      </c>
      <c r="N624" s="24"/>
      <c r="O624" s="34">
        <v>0</v>
      </c>
      <c r="P624" s="34">
        <v>0</v>
      </c>
      <c r="Q624" s="36">
        <v>0.18</v>
      </c>
      <c r="R624" s="36">
        <v>3.7897363457031326E-2</v>
      </c>
      <c r="S624" s="37">
        <v>0</v>
      </c>
      <c r="T624" s="24"/>
      <c r="U624" s="38">
        <v>18918</v>
      </c>
      <c r="V624" s="38">
        <v>0</v>
      </c>
      <c r="W624" s="38">
        <v>0</v>
      </c>
      <c r="X624" s="38">
        <v>1786</v>
      </c>
      <c r="Y624" s="38">
        <v>20704</v>
      </c>
    </row>
    <row r="625" spans="1:25" x14ac:dyDescent="0.25">
      <c r="A625" s="31">
        <v>487</v>
      </c>
      <c r="B625" s="32">
        <v>487274149</v>
      </c>
      <c r="C625" s="33" t="s">
        <v>284</v>
      </c>
      <c r="D625" s="31">
        <v>274</v>
      </c>
      <c r="E625" s="33" t="s">
        <v>81</v>
      </c>
      <c r="F625" s="31">
        <v>149</v>
      </c>
      <c r="G625" s="33" t="s">
        <v>103</v>
      </c>
      <c r="H625" s="34">
        <v>1</v>
      </c>
      <c r="I625" s="35">
        <v>9001</v>
      </c>
      <c r="J625" s="35">
        <v>11</v>
      </c>
      <c r="K625" s="35">
        <v>0</v>
      </c>
      <c r="L625" s="35">
        <v>893</v>
      </c>
      <c r="M625" s="35">
        <v>9905</v>
      </c>
      <c r="N625" s="24"/>
      <c r="O625" s="34">
        <v>0</v>
      </c>
      <c r="P625" s="34">
        <v>0</v>
      </c>
      <c r="Q625" s="36">
        <v>0.16</v>
      </c>
      <c r="R625" s="36">
        <v>0.11585385192308002</v>
      </c>
      <c r="S625" s="37">
        <v>0</v>
      </c>
      <c r="T625" s="24"/>
      <c r="U625" s="38">
        <v>9012</v>
      </c>
      <c r="V625" s="38">
        <v>0</v>
      </c>
      <c r="W625" s="38">
        <v>0</v>
      </c>
      <c r="X625" s="38">
        <v>893</v>
      </c>
      <c r="Y625" s="38">
        <v>9905</v>
      </c>
    </row>
    <row r="626" spans="1:25" x14ac:dyDescent="0.25">
      <c r="A626" s="31">
        <v>487</v>
      </c>
      <c r="B626" s="32">
        <v>487274163</v>
      </c>
      <c r="C626" s="33" t="s">
        <v>284</v>
      </c>
      <c r="D626" s="31">
        <v>274</v>
      </c>
      <c r="E626" s="33" t="s">
        <v>81</v>
      </c>
      <c r="F626" s="31">
        <v>163</v>
      </c>
      <c r="G626" s="33" t="s">
        <v>27</v>
      </c>
      <c r="H626" s="34">
        <v>12</v>
      </c>
      <c r="I626" s="35">
        <v>11821</v>
      </c>
      <c r="J626" s="35">
        <v>499</v>
      </c>
      <c r="K626" s="35">
        <v>0</v>
      </c>
      <c r="L626" s="35">
        <v>893</v>
      </c>
      <c r="M626" s="35">
        <v>13213</v>
      </c>
      <c r="N626" s="24"/>
      <c r="O626" s="34">
        <v>0</v>
      </c>
      <c r="P626" s="34">
        <v>0</v>
      </c>
      <c r="Q626" s="36">
        <v>0.18</v>
      </c>
      <c r="R626" s="36">
        <v>9.7611877434862299E-2</v>
      </c>
      <c r="S626" s="37">
        <v>0</v>
      </c>
      <c r="T626" s="24"/>
      <c r="U626" s="38">
        <v>147840</v>
      </c>
      <c r="V626" s="38">
        <v>0</v>
      </c>
      <c r="W626" s="38">
        <v>0</v>
      </c>
      <c r="X626" s="38">
        <v>10716</v>
      </c>
      <c r="Y626" s="38">
        <v>158556</v>
      </c>
    </row>
    <row r="627" spans="1:25" x14ac:dyDescent="0.25">
      <c r="A627" s="31">
        <v>487</v>
      </c>
      <c r="B627" s="32">
        <v>487274165</v>
      </c>
      <c r="C627" s="33" t="s">
        <v>284</v>
      </c>
      <c r="D627" s="31">
        <v>274</v>
      </c>
      <c r="E627" s="33" t="s">
        <v>81</v>
      </c>
      <c r="F627" s="31">
        <v>165</v>
      </c>
      <c r="G627" s="33" t="s">
        <v>28</v>
      </c>
      <c r="H627" s="34">
        <v>53</v>
      </c>
      <c r="I627" s="35">
        <v>11139</v>
      </c>
      <c r="J627" s="35">
        <v>607</v>
      </c>
      <c r="K627" s="35">
        <v>0</v>
      </c>
      <c r="L627" s="35">
        <v>893</v>
      </c>
      <c r="M627" s="35">
        <v>12639</v>
      </c>
      <c r="N627" s="24"/>
      <c r="O627" s="34">
        <v>16.119140261024192</v>
      </c>
      <c r="P627" s="34">
        <v>0</v>
      </c>
      <c r="Q627" s="36">
        <v>9.8299999999999998E-2</v>
      </c>
      <c r="R627" s="36">
        <v>0.11701966045576953</v>
      </c>
      <c r="S627" s="37">
        <v>0</v>
      </c>
      <c r="T627" s="24"/>
      <c r="U627" s="38">
        <v>622537.57849400979</v>
      </c>
      <c r="V627" s="38">
        <v>0</v>
      </c>
      <c r="W627" s="38">
        <v>0</v>
      </c>
      <c r="X627" s="38">
        <v>47329</v>
      </c>
      <c r="Y627" s="38">
        <v>669866.57849400979</v>
      </c>
    </row>
    <row r="628" spans="1:25" x14ac:dyDescent="0.25">
      <c r="A628" s="31">
        <v>487</v>
      </c>
      <c r="B628" s="32">
        <v>487274176</v>
      </c>
      <c r="C628" s="33" t="s">
        <v>284</v>
      </c>
      <c r="D628" s="31">
        <v>274</v>
      </c>
      <c r="E628" s="33" t="s">
        <v>81</v>
      </c>
      <c r="F628" s="31">
        <v>176</v>
      </c>
      <c r="G628" s="33" t="s">
        <v>29</v>
      </c>
      <c r="H628" s="34">
        <v>52</v>
      </c>
      <c r="I628" s="35">
        <v>11312</v>
      </c>
      <c r="J628" s="35">
        <v>3737</v>
      </c>
      <c r="K628" s="35">
        <v>0</v>
      </c>
      <c r="L628" s="35">
        <v>893</v>
      </c>
      <c r="M628" s="35">
        <v>15942</v>
      </c>
      <c r="N628" s="24"/>
      <c r="O628" s="34">
        <v>0</v>
      </c>
      <c r="P628" s="34">
        <v>0</v>
      </c>
      <c r="Q628" s="36">
        <v>0.09</v>
      </c>
      <c r="R628" s="36">
        <v>7.0077414496209203E-2</v>
      </c>
      <c r="S628" s="37">
        <v>0</v>
      </c>
      <c r="T628" s="24"/>
      <c r="U628" s="38">
        <v>782548</v>
      </c>
      <c r="V628" s="38">
        <v>0</v>
      </c>
      <c r="W628" s="38">
        <v>0</v>
      </c>
      <c r="X628" s="38">
        <v>46436</v>
      </c>
      <c r="Y628" s="38">
        <v>828984</v>
      </c>
    </row>
    <row r="629" spans="1:25" x14ac:dyDescent="0.25">
      <c r="A629" s="31">
        <v>487</v>
      </c>
      <c r="B629" s="32">
        <v>487274178</v>
      </c>
      <c r="C629" s="33" t="s">
        <v>284</v>
      </c>
      <c r="D629" s="31">
        <v>274</v>
      </c>
      <c r="E629" s="33" t="s">
        <v>81</v>
      </c>
      <c r="F629" s="31">
        <v>178</v>
      </c>
      <c r="G629" s="33" t="s">
        <v>241</v>
      </c>
      <c r="H629" s="34">
        <v>1</v>
      </c>
      <c r="I629" s="35">
        <v>13109</v>
      </c>
      <c r="J629" s="35">
        <v>1366</v>
      </c>
      <c r="K629" s="35">
        <v>0</v>
      </c>
      <c r="L629" s="35">
        <v>893</v>
      </c>
      <c r="M629" s="35">
        <v>15368</v>
      </c>
      <c r="N629" s="24"/>
      <c r="O629" s="34">
        <v>0</v>
      </c>
      <c r="P629" s="34">
        <v>0</v>
      </c>
      <c r="Q629" s="36">
        <v>0.09</v>
      </c>
      <c r="R629" s="36">
        <v>6.2510316035267327E-2</v>
      </c>
      <c r="S629" s="37">
        <v>0</v>
      </c>
      <c r="T629" s="24"/>
      <c r="U629" s="38">
        <v>14475</v>
      </c>
      <c r="V629" s="38">
        <v>0</v>
      </c>
      <c r="W629" s="38">
        <v>0</v>
      </c>
      <c r="X629" s="38">
        <v>893</v>
      </c>
      <c r="Y629" s="38">
        <v>15368</v>
      </c>
    </row>
    <row r="630" spans="1:25" x14ac:dyDescent="0.25">
      <c r="A630" s="31">
        <v>487</v>
      </c>
      <c r="B630" s="32">
        <v>487274181</v>
      </c>
      <c r="C630" s="33" t="s">
        <v>284</v>
      </c>
      <c r="D630" s="31">
        <v>274</v>
      </c>
      <c r="E630" s="33" t="s">
        <v>81</v>
      </c>
      <c r="F630" s="31">
        <v>181</v>
      </c>
      <c r="G630" s="33" t="s">
        <v>105</v>
      </c>
      <c r="H630" s="34">
        <v>1</v>
      </c>
      <c r="I630" s="35">
        <v>13109</v>
      </c>
      <c r="J630" s="35">
        <v>884</v>
      </c>
      <c r="K630" s="35">
        <v>0</v>
      </c>
      <c r="L630" s="35">
        <v>893</v>
      </c>
      <c r="M630" s="35">
        <v>14886</v>
      </c>
      <c r="N630" s="24"/>
      <c r="O630" s="34">
        <v>0</v>
      </c>
      <c r="P630" s="34">
        <v>0</v>
      </c>
      <c r="Q630" s="36">
        <v>0.09</v>
      </c>
      <c r="R630" s="36">
        <v>1.7079913104106212E-2</v>
      </c>
      <c r="S630" s="37">
        <v>0</v>
      </c>
      <c r="T630" s="24"/>
      <c r="U630" s="38">
        <v>13993</v>
      </c>
      <c r="V630" s="38">
        <v>0</v>
      </c>
      <c r="W630" s="38">
        <v>0</v>
      </c>
      <c r="X630" s="38">
        <v>893</v>
      </c>
      <c r="Y630" s="38">
        <v>14886</v>
      </c>
    </row>
    <row r="631" spans="1:25" x14ac:dyDescent="0.25">
      <c r="A631" s="31">
        <v>487</v>
      </c>
      <c r="B631" s="32">
        <v>487274199</v>
      </c>
      <c r="C631" s="33" t="s">
        <v>284</v>
      </c>
      <c r="D631" s="31">
        <v>274</v>
      </c>
      <c r="E631" s="33" t="s">
        <v>81</v>
      </c>
      <c r="F631" s="31">
        <v>199</v>
      </c>
      <c r="G631" s="33" t="s">
        <v>162</v>
      </c>
      <c r="H631" s="34">
        <v>3</v>
      </c>
      <c r="I631" s="35">
        <v>10879</v>
      </c>
      <c r="J631" s="35">
        <v>6978</v>
      </c>
      <c r="K631" s="35">
        <v>0</v>
      </c>
      <c r="L631" s="35">
        <v>893</v>
      </c>
      <c r="M631" s="35">
        <v>18750</v>
      </c>
      <c r="N631" s="24"/>
      <c r="O631" s="34">
        <v>0</v>
      </c>
      <c r="P631" s="34">
        <v>0</v>
      </c>
      <c r="Q631" s="36">
        <v>0.09</v>
      </c>
      <c r="R631" s="36">
        <v>9.8435227157892382E-4</v>
      </c>
      <c r="S631" s="37">
        <v>0</v>
      </c>
      <c r="T631" s="24"/>
      <c r="U631" s="38">
        <v>53571</v>
      </c>
      <c r="V631" s="38">
        <v>0</v>
      </c>
      <c r="W631" s="38">
        <v>0</v>
      </c>
      <c r="X631" s="38">
        <v>2679</v>
      </c>
      <c r="Y631" s="38">
        <v>56250</v>
      </c>
    </row>
    <row r="632" spans="1:25" x14ac:dyDescent="0.25">
      <c r="A632" s="31">
        <v>487</v>
      </c>
      <c r="B632" s="32">
        <v>487274217</v>
      </c>
      <c r="C632" s="33" t="s">
        <v>284</v>
      </c>
      <c r="D632" s="31">
        <v>274</v>
      </c>
      <c r="E632" s="33" t="s">
        <v>81</v>
      </c>
      <c r="F632" s="31">
        <v>217</v>
      </c>
      <c r="G632" s="33" t="s">
        <v>285</v>
      </c>
      <c r="H632" s="34">
        <v>1</v>
      </c>
      <c r="I632" s="35">
        <v>8954</v>
      </c>
      <c r="J632" s="35">
        <v>3905</v>
      </c>
      <c r="K632" s="35">
        <v>0</v>
      </c>
      <c r="L632" s="35">
        <v>893</v>
      </c>
      <c r="M632" s="35">
        <v>13752</v>
      </c>
      <c r="N632" s="24"/>
      <c r="O632" s="34">
        <v>0</v>
      </c>
      <c r="P632" s="34">
        <v>0</v>
      </c>
      <c r="Q632" s="36">
        <v>0.09</v>
      </c>
      <c r="R632" s="36">
        <v>7.7003202937480535E-4</v>
      </c>
      <c r="S632" s="37">
        <v>0</v>
      </c>
      <c r="T632" s="24"/>
      <c r="U632" s="38">
        <v>12859</v>
      </c>
      <c r="V632" s="38">
        <v>0</v>
      </c>
      <c r="W632" s="38">
        <v>0</v>
      </c>
      <c r="X632" s="38">
        <v>893</v>
      </c>
      <c r="Y632" s="38">
        <v>13752</v>
      </c>
    </row>
    <row r="633" spans="1:25" x14ac:dyDescent="0.25">
      <c r="A633" s="31">
        <v>487</v>
      </c>
      <c r="B633" s="32">
        <v>487274229</v>
      </c>
      <c r="C633" s="33" t="s">
        <v>284</v>
      </c>
      <c r="D633" s="31">
        <v>274</v>
      </c>
      <c r="E633" s="33" t="s">
        <v>81</v>
      </c>
      <c r="F633" s="31">
        <v>229</v>
      </c>
      <c r="G633" s="33" t="s">
        <v>113</v>
      </c>
      <c r="H633" s="34">
        <v>4</v>
      </c>
      <c r="I633" s="35">
        <v>9001</v>
      </c>
      <c r="J633" s="35">
        <v>1552</v>
      </c>
      <c r="K633" s="35">
        <v>0</v>
      </c>
      <c r="L633" s="35">
        <v>893</v>
      </c>
      <c r="M633" s="35">
        <v>11446</v>
      </c>
      <c r="N633" s="24"/>
      <c r="O633" s="34">
        <v>0</v>
      </c>
      <c r="P633" s="34">
        <v>0</v>
      </c>
      <c r="Q633" s="36">
        <v>0.09</v>
      </c>
      <c r="R633" s="36">
        <v>1.1817585417778463E-2</v>
      </c>
      <c r="S633" s="37">
        <v>0</v>
      </c>
      <c r="T633" s="24"/>
      <c r="U633" s="38">
        <v>42212</v>
      </c>
      <c r="V633" s="38">
        <v>0</v>
      </c>
      <c r="W633" s="38">
        <v>0</v>
      </c>
      <c r="X633" s="38">
        <v>3572</v>
      </c>
      <c r="Y633" s="38">
        <v>45784</v>
      </c>
    </row>
    <row r="634" spans="1:25" x14ac:dyDescent="0.25">
      <c r="A634" s="31">
        <v>487</v>
      </c>
      <c r="B634" s="32">
        <v>487274243</v>
      </c>
      <c r="C634" s="33" t="s">
        <v>284</v>
      </c>
      <c r="D634" s="31">
        <v>274</v>
      </c>
      <c r="E634" s="33" t="s">
        <v>81</v>
      </c>
      <c r="F634" s="31">
        <v>243</v>
      </c>
      <c r="G634" s="33" t="s">
        <v>74</v>
      </c>
      <c r="H634" s="34">
        <v>3</v>
      </c>
      <c r="I634" s="35">
        <v>13109</v>
      </c>
      <c r="J634" s="35">
        <v>3094</v>
      </c>
      <c r="K634" s="35">
        <v>0</v>
      </c>
      <c r="L634" s="35">
        <v>893</v>
      </c>
      <c r="M634" s="35">
        <v>17096</v>
      </c>
      <c r="N634" s="24"/>
      <c r="O634" s="34">
        <v>0</v>
      </c>
      <c r="P634" s="34">
        <v>0</v>
      </c>
      <c r="Q634" s="36">
        <v>0.09</v>
      </c>
      <c r="R634" s="36">
        <v>5.5784760480062055E-3</v>
      </c>
      <c r="S634" s="37">
        <v>0</v>
      </c>
      <c r="T634" s="24"/>
      <c r="U634" s="38">
        <v>48609</v>
      </c>
      <c r="V634" s="38">
        <v>0</v>
      </c>
      <c r="W634" s="38">
        <v>0</v>
      </c>
      <c r="X634" s="38">
        <v>2679</v>
      </c>
      <c r="Y634" s="38">
        <v>51288</v>
      </c>
    </row>
    <row r="635" spans="1:25" x14ac:dyDescent="0.25">
      <c r="A635" s="31">
        <v>487</v>
      </c>
      <c r="B635" s="32">
        <v>487274244</v>
      </c>
      <c r="C635" s="33" t="s">
        <v>284</v>
      </c>
      <c r="D635" s="31">
        <v>274</v>
      </c>
      <c r="E635" s="33" t="s">
        <v>81</v>
      </c>
      <c r="F635" s="31">
        <v>244</v>
      </c>
      <c r="G635" s="33" t="s">
        <v>43</v>
      </c>
      <c r="H635" s="34">
        <v>2</v>
      </c>
      <c r="I635" s="35">
        <v>9562</v>
      </c>
      <c r="J635" s="35">
        <v>3874</v>
      </c>
      <c r="K635" s="35">
        <v>0</v>
      </c>
      <c r="L635" s="35">
        <v>893</v>
      </c>
      <c r="M635" s="35">
        <v>14329</v>
      </c>
      <c r="N635" s="24"/>
      <c r="O635" s="34">
        <v>0</v>
      </c>
      <c r="P635" s="34">
        <v>0</v>
      </c>
      <c r="Q635" s="36">
        <v>0.18</v>
      </c>
      <c r="R635" s="36">
        <v>0.10548220167912307</v>
      </c>
      <c r="S635" s="37">
        <v>0</v>
      </c>
      <c r="T635" s="24"/>
      <c r="U635" s="38">
        <v>26872</v>
      </c>
      <c r="V635" s="38">
        <v>0</v>
      </c>
      <c r="W635" s="38">
        <v>0</v>
      </c>
      <c r="X635" s="38">
        <v>1786</v>
      </c>
      <c r="Y635" s="38">
        <v>28658</v>
      </c>
    </row>
    <row r="636" spans="1:25" x14ac:dyDescent="0.25">
      <c r="A636" s="31">
        <v>487</v>
      </c>
      <c r="B636" s="32">
        <v>487274248</v>
      </c>
      <c r="C636" s="33" t="s">
        <v>284</v>
      </c>
      <c r="D636" s="31">
        <v>274</v>
      </c>
      <c r="E636" s="33" t="s">
        <v>81</v>
      </c>
      <c r="F636" s="31">
        <v>248</v>
      </c>
      <c r="G636" s="33" t="s">
        <v>30</v>
      </c>
      <c r="H636" s="34">
        <v>17</v>
      </c>
      <c r="I636" s="35">
        <v>12223</v>
      </c>
      <c r="J636" s="35">
        <v>1208</v>
      </c>
      <c r="K636" s="35">
        <v>0</v>
      </c>
      <c r="L636" s="35">
        <v>893</v>
      </c>
      <c r="M636" s="35">
        <v>14324</v>
      </c>
      <c r="N636" s="24"/>
      <c r="O636" s="34">
        <v>0</v>
      </c>
      <c r="P636" s="34">
        <v>0</v>
      </c>
      <c r="Q636" s="36">
        <v>0.09</v>
      </c>
      <c r="R636" s="36">
        <v>5.2152297853696877E-2</v>
      </c>
      <c r="S636" s="37">
        <v>0</v>
      </c>
      <c r="T636" s="24"/>
      <c r="U636" s="38">
        <v>228327</v>
      </c>
      <c r="V636" s="38">
        <v>0</v>
      </c>
      <c r="W636" s="38">
        <v>0</v>
      </c>
      <c r="X636" s="38">
        <v>15181</v>
      </c>
      <c r="Y636" s="38">
        <v>243508</v>
      </c>
    </row>
    <row r="637" spans="1:25" x14ac:dyDescent="0.25">
      <c r="A637" s="31">
        <v>487</v>
      </c>
      <c r="B637" s="32">
        <v>487274262</v>
      </c>
      <c r="C637" s="33" t="s">
        <v>284</v>
      </c>
      <c r="D637" s="31">
        <v>274</v>
      </c>
      <c r="E637" s="33" t="s">
        <v>81</v>
      </c>
      <c r="F637" s="31">
        <v>262</v>
      </c>
      <c r="G637" s="33" t="s">
        <v>31</v>
      </c>
      <c r="H637" s="34">
        <v>7</v>
      </c>
      <c r="I637" s="35">
        <v>11576</v>
      </c>
      <c r="J637" s="35">
        <v>5337</v>
      </c>
      <c r="K637" s="35">
        <v>0</v>
      </c>
      <c r="L637" s="35">
        <v>893</v>
      </c>
      <c r="M637" s="35">
        <v>17806</v>
      </c>
      <c r="N637" s="24"/>
      <c r="O637" s="34">
        <v>0</v>
      </c>
      <c r="P637" s="34">
        <v>0</v>
      </c>
      <c r="Q637" s="36">
        <v>0.09</v>
      </c>
      <c r="R637" s="36">
        <v>6.3546185044161485E-2</v>
      </c>
      <c r="S637" s="37">
        <v>0</v>
      </c>
      <c r="T637" s="24"/>
      <c r="U637" s="38">
        <v>118391</v>
      </c>
      <c r="V637" s="38">
        <v>0</v>
      </c>
      <c r="W637" s="38">
        <v>0</v>
      </c>
      <c r="X637" s="38">
        <v>6251</v>
      </c>
      <c r="Y637" s="38">
        <v>124642</v>
      </c>
    </row>
    <row r="638" spans="1:25" x14ac:dyDescent="0.25">
      <c r="A638" s="31">
        <v>487</v>
      </c>
      <c r="B638" s="32">
        <v>487274274</v>
      </c>
      <c r="C638" s="33" t="s">
        <v>284</v>
      </c>
      <c r="D638" s="31">
        <v>274</v>
      </c>
      <c r="E638" s="33" t="s">
        <v>81</v>
      </c>
      <c r="F638" s="31">
        <v>274</v>
      </c>
      <c r="G638" s="33" t="s">
        <v>81</v>
      </c>
      <c r="H638" s="34">
        <v>291</v>
      </c>
      <c r="I638" s="35">
        <v>11847</v>
      </c>
      <c r="J638" s="35">
        <v>5727</v>
      </c>
      <c r="K638" s="35">
        <v>0</v>
      </c>
      <c r="L638" s="35">
        <v>893</v>
      </c>
      <c r="M638" s="35">
        <v>18467</v>
      </c>
      <c r="N638" s="24"/>
      <c r="O638" s="34">
        <v>0</v>
      </c>
      <c r="P638" s="34">
        <v>0</v>
      </c>
      <c r="Q638" s="36">
        <v>0.09</v>
      </c>
      <c r="R638" s="36">
        <v>8.1562702217129135E-2</v>
      </c>
      <c r="S638" s="37">
        <v>0</v>
      </c>
      <c r="T638" s="24"/>
      <c r="U638" s="38">
        <v>5114034</v>
      </c>
      <c r="V638" s="38">
        <v>0</v>
      </c>
      <c r="W638" s="38">
        <v>0</v>
      </c>
      <c r="X638" s="38">
        <v>259863</v>
      </c>
      <c r="Y638" s="38">
        <v>5373897</v>
      </c>
    </row>
    <row r="639" spans="1:25" x14ac:dyDescent="0.25">
      <c r="A639" s="31">
        <v>487</v>
      </c>
      <c r="B639" s="32">
        <v>487274284</v>
      </c>
      <c r="C639" s="33" t="s">
        <v>284</v>
      </c>
      <c r="D639" s="31">
        <v>274</v>
      </c>
      <c r="E639" s="33" t="s">
        <v>81</v>
      </c>
      <c r="F639" s="31">
        <v>284</v>
      </c>
      <c r="G639" s="33" t="s">
        <v>163</v>
      </c>
      <c r="H639" s="34">
        <v>1</v>
      </c>
      <c r="I639" s="35">
        <v>9001</v>
      </c>
      <c r="J639" s="35">
        <v>3064</v>
      </c>
      <c r="K639" s="35">
        <v>0</v>
      </c>
      <c r="L639" s="35">
        <v>893</v>
      </c>
      <c r="M639" s="35">
        <v>12958</v>
      </c>
      <c r="N639" s="24"/>
      <c r="O639" s="34">
        <v>0</v>
      </c>
      <c r="P639" s="34">
        <v>0</v>
      </c>
      <c r="Q639" s="36">
        <v>0.09</v>
      </c>
      <c r="R639" s="36">
        <v>3.3469837901803509E-2</v>
      </c>
      <c r="S639" s="37">
        <v>0</v>
      </c>
      <c r="T639" s="24"/>
      <c r="U639" s="38">
        <v>12065</v>
      </c>
      <c r="V639" s="38">
        <v>0</v>
      </c>
      <c r="W639" s="38">
        <v>0</v>
      </c>
      <c r="X639" s="38">
        <v>893</v>
      </c>
      <c r="Y639" s="38">
        <v>12958</v>
      </c>
    </row>
    <row r="640" spans="1:25" x14ac:dyDescent="0.25">
      <c r="A640" s="31">
        <v>487</v>
      </c>
      <c r="B640" s="32">
        <v>487274285</v>
      </c>
      <c r="C640" s="33" t="s">
        <v>284</v>
      </c>
      <c r="D640" s="31">
        <v>274</v>
      </c>
      <c r="E640" s="33" t="s">
        <v>81</v>
      </c>
      <c r="F640" s="31">
        <v>285</v>
      </c>
      <c r="G640" s="33" t="s">
        <v>44</v>
      </c>
      <c r="H640" s="34">
        <v>2</v>
      </c>
      <c r="I640" s="35">
        <v>9001</v>
      </c>
      <c r="J640" s="35">
        <v>2757</v>
      </c>
      <c r="K640" s="35">
        <v>0</v>
      </c>
      <c r="L640" s="35">
        <v>893</v>
      </c>
      <c r="M640" s="35">
        <v>12651</v>
      </c>
      <c r="N640" s="24"/>
      <c r="O640" s="34">
        <v>0</v>
      </c>
      <c r="P640" s="34">
        <v>0</v>
      </c>
      <c r="Q640" s="36">
        <v>0.09</v>
      </c>
      <c r="R640" s="36">
        <v>4.1055014022640106E-2</v>
      </c>
      <c r="S640" s="37">
        <v>0</v>
      </c>
      <c r="T640" s="24"/>
      <c r="U640" s="38">
        <v>23516</v>
      </c>
      <c r="V640" s="38">
        <v>0</v>
      </c>
      <c r="W640" s="38">
        <v>0</v>
      </c>
      <c r="X640" s="38">
        <v>1786</v>
      </c>
      <c r="Y640" s="38">
        <v>25302</v>
      </c>
    </row>
    <row r="641" spans="1:25" x14ac:dyDescent="0.25">
      <c r="A641" s="31">
        <v>487</v>
      </c>
      <c r="B641" s="32">
        <v>487274295</v>
      </c>
      <c r="C641" s="33" t="s">
        <v>284</v>
      </c>
      <c r="D641" s="31">
        <v>274</v>
      </c>
      <c r="E641" s="33" t="s">
        <v>81</v>
      </c>
      <c r="F641" s="31">
        <v>295</v>
      </c>
      <c r="G641" s="33" t="s">
        <v>155</v>
      </c>
      <c r="H641" s="34">
        <v>2</v>
      </c>
      <c r="I641" s="35">
        <v>13085</v>
      </c>
      <c r="J641" s="35">
        <v>6258</v>
      </c>
      <c r="K641" s="35">
        <v>0</v>
      </c>
      <c r="L641" s="35">
        <v>893</v>
      </c>
      <c r="M641" s="35">
        <v>20236</v>
      </c>
      <c r="N641" s="24"/>
      <c r="O641" s="34">
        <v>0</v>
      </c>
      <c r="P641" s="34">
        <v>0</v>
      </c>
      <c r="Q641" s="36">
        <v>0.09</v>
      </c>
      <c r="R641" s="36">
        <v>2.1576596807012315E-2</v>
      </c>
      <c r="S641" s="37">
        <v>0</v>
      </c>
      <c r="T641" s="24"/>
      <c r="U641" s="38">
        <v>38686</v>
      </c>
      <c r="V641" s="38">
        <v>0</v>
      </c>
      <c r="W641" s="38">
        <v>0</v>
      </c>
      <c r="X641" s="38">
        <v>1786</v>
      </c>
      <c r="Y641" s="38">
        <v>40472</v>
      </c>
    </row>
    <row r="642" spans="1:25" x14ac:dyDescent="0.25">
      <c r="A642" s="31">
        <v>487</v>
      </c>
      <c r="B642" s="32">
        <v>487274305</v>
      </c>
      <c r="C642" s="33" t="s">
        <v>284</v>
      </c>
      <c r="D642" s="31">
        <v>274</v>
      </c>
      <c r="E642" s="33" t="s">
        <v>81</v>
      </c>
      <c r="F642" s="31">
        <v>305</v>
      </c>
      <c r="G642" s="33" t="s">
        <v>75</v>
      </c>
      <c r="H642" s="34">
        <v>1</v>
      </c>
      <c r="I642" s="35">
        <v>11269</v>
      </c>
      <c r="J642" s="35">
        <v>3676</v>
      </c>
      <c r="K642" s="35">
        <v>0</v>
      </c>
      <c r="L642" s="35">
        <v>893</v>
      </c>
      <c r="M642" s="35">
        <v>15838</v>
      </c>
      <c r="N642" s="24"/>
      <c r="O642" s="34">
        <v>0</v>
      </c>
      <c r="P642" s="34">
        <v>0</v>
      </c>
      <c r="Q642" s="36">
        <v>0.09</v>
      </c>
      <c r="R642" s="36">
        <v>1.7324499376681918E-2</v>
      </c>
      <c r="S642" s="37">
        <v>0</v>
      </c>
      <c r="T642" s="24"/>
      <c r="U642" s="38">
        <v>14945</v>
      </c>
      <c r="V642" s="38">
        <v>0</v>
      </c>
      <c r="W642" s="38">
        <v>0</v>
      </c>
      <c r="X642" s="38">
        <v>893</v>
      </c>
      <c r="Y642" s="38">
        <v>15838</v>
      </c>
    </row>
    <row r="643" spans="1:25" x14ac:dyDescent="0.25">
      <c r="A643" s="31">
        <v>487</v>
      </c>
      <c r="B643" s="32">
        <v>487274308</v>
      </c>
      <c r="C643" s="33" t="s">
        <v>284</v>
      </c>
      <c r="D643" s="31">
        <v>274</v>
      </c>
      <c r="E643" s="33" t="s">
        <v>81</v>
      </c>
      <c r="F643" s="31">
        <v>308</v>
      </c>
      <c r="G643" s="33" t="s">
        <v>32</v>
      </c>
      <c r="H643" s="34">
        <v>2</v>
      </c>
      <c r="I643" s="35">
        <v>9001</v>
      </c>
      <c r="J643" s="35">
        <v>5223</v>
      </c>
      <c r="K643" s="35">
        <v>0</v>
      </c>
      <c r="L643" s="35">
        <v>893</v>
      </c>
      <c r="M643" s="35">
        <v>15117</v>
      </c>
      <c r="N643" s="24"/>
      <c r="O643" s="34">
        <v>0</v>
      </c>
      <c r="P643" s="34">
        <v>0</v>
      </c>
      <c r="Q643" s="36">
        <v>0.09</v>
      </c>
      <c r="R643" s="36">
        <v>1.6507730479585108E-3</v>
      </c>
      <c r="S643" s="37">
        <v>0</v>
      </c>
      <c r="T643" s="24"/>
      <c r="U643" s="38">
        <v>28448</v>
      </c>
      <c r="V643" s="38">
        <v>0</v>
      </c>
      <c r="W643" s="38">
        <v>0</v>
      </c>
      <c r="X643" s="38">
        <v>1786</v>
      </c>
      <c r="Y643" s="38">
        <v>30234</v>
      </c>
    </row>
    <row r="644" spans="1:25" x14ac:dyDescent="0.25">
      <c r="A644" s="31">
        <v>487</v>
      </c>
      <c r="B644" s="32">
        <v>487274344</v>
      </c>
      <c r="C644" s="33" t="s">
        <v>284</v>
      </c>
      <c r="D644" s="31">
        <v>274</v>
      </c>
      <c r="E644" s="33" t="s">
        <v>81</v>
      </c>
      <c r="F644" s="31">
        <v>344</v>
      </c>
      <c r="G644" s="33" t="s">
        <v>243</v>
      </c>
      <c r="H644" s="34">
        <v>1</v>
      </c>
      <c r="I644" s="35">
        <v>9001</v>
      </c>
      <c r="J644" s="35">
        <v>3013</v>
      </c>
      <c r="K644" s="35">
        <v>0</v>
      </c>
      <c r="L644" s="35">
        <v>893</v>
      </c>
      <c r="M644" s="35">
        <v>12907</v>
      </c>
      <c r="N644" s="24"/>
      <c r="O644" s="34">
        <v>0</v>
      </c>
      <c r="P644" s="34">
        <v>0</v>
      </c>
      <c r="Q644" s="36">
        <v>0.09</v>
      </c>
      <c r="R644" s="36">
        <v>7.8776585079043772E-4</v>
      </c>
      <c r="S644" s="37">
        <v>0</v>
      </c>
      <c r="T644" s="24"/>
      <c r="U644" s="38">
        <v>12014</v>
      </c>
      <c r="V644" s="38">
        <v>0</v>
      </c>
      <c r="W644" s="38">
        <v>0</v>
      </c>
      <c r="X644" s="38">
        <v>893</v>
      </c>
      <c r="Y644" s="38">
        <v>12907</v>
      </c>
    </row>
    <row r="645" spans="1:25" x14ac:dyDescent="0.25">
      <c r="A645" s="31">
        <v>487</v>
      </c>
      <c r="B645" s="32">
        <v>487274346</v>
      </c>
      <c r="C645" s="33" t="s">
        <v>284</v>
      </c>
      <c r="D645" s="31">
        <v>274</v>
      </c>
      <c r="E645" s="33" t="s">
        <v>81</v>
      </c>
      <c r="F645" s="31">
        <v>346</v>
      </c>
      <c r="G645" s="33" t="s">
        <v>33</v>
      </c>
      <c r="H645" s="34">
        <v>1</v>
      </c>
      <c r="I645" s="35">
        <v>11031.87601420819</v>
      </c>
      <c r="J645" s="35">
        <v>1227</v>
      </c>
      <c r="K645" s="35">
        <v>0</v>
      </c>
      <c r="L645" s="35">
        <v>893</v>
      </c>
      <c r="M645" s="35">
        <v>13151.87601420819</v>
      </c>
      <c r="N645" s="24"/>
      <c r="O645" s="34">
        <v>0</v>
      </c>
      <c r="P645" s="34">
        <v>0</v>
      </c>
      <c r="Q645" s="36">
        <v>0.09</v>
      </c>
      <c r="R645" s="36">
        <v>1.2409092018372153E-2</v>
      </c>
      <c r="S645" s="37">
        <v>0</v>
      </c>
      <c r="T645" s="24"/>
      <c r="U645" s="38">
        <v>12259</v>
      </c>
      <c r="V645" s="38">
        <v>0</v>
      </c>
      <c r="W645" s="38">
        <v>0</v>
      </c>
      <c r="X645" s="38">
        <v>893</v>
      </c>
      <c r="Y645" s="38">
        <v>13152</v>
      </c>
    </row>
    <row r="646" spans="1:25" x14ac:dyDescent="0.25">
      <c r="A646" s="31">
        <v>487</v>
      </c>
      <c r="B646" s="32">
        <v>487274347</v>
      </c>
      <c r="C646" s="33" t="s">
        <v>284</v>
      </c>
      <c r="D646" s="31">
        <v>274</v>
      </c>
      <c r="E646" s="33" t="s">
        <v>81</v>
      </c>
      <c r="F646" s="31">
        <v>347</v>
      </c>
      <c r="G646" s="33" t="s">
        <v>106</v>
      </c>
      <c r="H646" s="34">
        <v>5</v>
      </c>
      <c r="I646" s="35">
        <v>12082</v>
      </c>
      <c r="J646" s="35">
        <v>5234</v>
      </c>
      <c r="K646" s="35">
        <v>0</v>
      </c>
      <c r="L646" s="35">
        <v>893</v>
      </c>
      <c r="M646" s="35">
        <v>18209</v>
      </c>
      <c r="N646" s="24"/>
      <c r="O646" s="34">
        <v>0</v>
      </c>
      <c r="P646" s="34">
        <v>0</v>
      </c>
      <c r="Q646" s="36">
        <v>0.09</v>
      </c>
      <c r="R646" s="36">
        <v>4.4711377870290349E-3</v>
      </c>
      <c r="S646" s="37">
        <v>0</v>
      </c>
      <c r="T646" s="24"/>
      <c r="U646" s="38">
        <v>86580</v>
      </c>
      <c r="V646" s="38">
        <v>0</v>
      </c>
      <c r="W646" s="38">
        <v>0</v>
      </c>
      <c r="X646" s="38">
        <v>4465</v>
      </c>
      <c r="Y646" s="38">
        <v>91045</v>
      </c>
    </row>
    <row r="647" spans="1:25" x14ac:dyDescent="0.25">
      <c r="A647" s="31">
        <v>488</v>
      </c>
      <c r="B647" s="32">
        <v>488219001</v>
      </c>
      <c r="C647" s="33" t="s">
        <v>286</v>
      </c>
      <c r="D647" s="31">
        <v>219</v>
      </c>
      <c r="E647" s="33" t="s">
        <v>287</v>
      </c>
      <c r="F647" s="31">
        <v>1</v>
      </c>
      <c r="G647" s="33" t="s">
        <v>161</v>
      </c>
      <c r="H647" s="34">
        <v>29</v>
      </c>
      <c r="I647" s="35">
        <v>9972</v>
      </c>
      <c r="J647" s="35">
        <v>2825</v>
      </c>
      <c r="K647" s="35">
        <v>0</v>
      </c>
      <c r="L647" s="35">
        <v>893</v>
      </c>
      <c r="M647" s="35">
        <v>13690</v>
      </c>
      <c r="N647" s="24"/>
      <c r="O647" s="34">
        <v>0</v>
      </c>
      <c r="P647" s="34">
        <v>0</v>
      </c>
      <c r="Q647" s="36">
        <v>0.09</v>
      </c>
      <c r="R647" s="36">
        <v>1.5911840917771296E-2</v>
      </c>
      <c r="S647" s="37">
        <v>0</v>
      </c>
      <c r="T647" s="24"/>
      <c r="U647" s="38">
        <v>371113</v>
      </c>
      <c r="V647" s="38">
        <v>0</v>
      </c>
      <c r="W647" s="38">
        <v>0</v>
      </c>
      <c r="X647" s="38">
        <v>25897</v>
      </c>
      <c r="Y647" s="38">
        <v>397010</v>
      </c>
    </row>
    <row r="648" spans="1:25" x14ac:dyDescent="0.25">
      <c r="A648" s="31">
        <v>488</v>
      </c>
      <c r="B648" s="32">
        <v>488219035</v>
      </c>
      <c r="C648" s="33" t="s">
        <v>286</v>
      </c>
      <c r="D648" s="31">
        <v>219</v>
      </c>
      <c r="E648" s="33" t="s">
        <v>287</v>
      </c>
      <c r="F648" s="31">
        <v>35</v>
      </c>
      <c r="G648" s="33" t="s">
        <v>22</v>
      </c>
      <c r="H648" s="34">
        <v>2</v>
      </c>
      <c r="I648" s="35">
        <v>11947</v>
      </c>
      <c r="J648" s="35">
        <v>4200</v>
      </c>
      <c r="K648" s="35">
        <v>0</v>
      </c>
      <c r="L648" s="35">
        <v>893</v>
      </c>
      <c r="M648" s="35">
        <v>17040</v>
      </c>
      <c r="N648" s="24"/>
      <c r="O648" s="34">
        <v>0</v>
      </c>
      <c r="P648" s="34">
        <v>0</v>
      </c>
      <c r="Q648" s="36">
        <v>0.18</v>
      </c>
      <c r="R648" s="36">
        <v>0.1589661347017316</v>
      </c>
      <c r="S648" s="37">
        <v>0</v>
      </c>
      <c r="T648" s="24"/>
      <c r="U648" s="38">
        <v>32294</v>
      </c>
      <c r="V648" s="38">
        <v>0</v>
      </c>
      <c r="W648" s="38">
        <v>0</v>
      </c>
      <c r="X648" s="38">
        <v>1786</v>
      </c>
      <c r="Y648" s="38">
        <v>34080</v>
      </c>
    </row>
    <row r="649" spans="1:25" x14ac:dyDescent="0.25">
      <c r="A649" s="31">
        <v>488</v>
      </c>
      <c r="B649" s="32">
        <v>488219040</v>
      </c>
      <c r="C649" s="33" t="s">
        <v>286</v>
      </c>
      <c r="D649" s="31">
        <v>219</v>
      </c>
      <c r="E649" s="33" t="s">
        <v>287</v>
      </c>
      <c r="F649" s="31">
        <v>40</v>
      </c>
      <c r="G649" s="33" t="s">
        <v>95</v>
      </c>
      <c r="H649" s="34">
        <v>12</v>
      </c>
      <c r="I649" s="35">
        <v>11655</v>
      </c>
      <c r="J649" s="35">
        <v>3100</v>
      </c>
      <c r="K649" s="35">
        <v>0</v>
      </c>
      <c r="L649" s="35">
        <v>893</v>
      </c>
      <c r="M649" s="35">
        <v>15648</v>
      </c>
      <c r="N649" s="24"/>
      <c r="O649" s="34">
        <v>0</v>
      </c>
      <c r="P649" s="34">
        <v>0</v>
      </c>
      <c r="Q649" s="36">
        <v>0.09</v>
      </c>
      <c r="R649" s="36">
        <v>2.3002972145539074E-3</v>
      </c>
      <c r="S649" s="37">
        <v>0</v>
      </c>
      <c r="T649" s="24"/>
      <c r="U649" s="38">
        <v>177060</v>
      </c>
      <c r="V649" s="38">
        <v>0</v>
      </c>
      <c r="W649" s="38">
        <v>0</v>
      </c>
      <c r="X649" s="38">
        <v>10716</v>
      </c>
      <c r="Y649" s="38">
        <v>187776</v>
      </c>
    </row>
    <row r="650" spans="1:25" x14ac:dyDescent="0.25">
      <c r="A650" s="31">
        <v>488</v>
      </c>
      <c r="B650" s="32">
        <v>488219044</v>
      </c>
      <c r="C650" s="33" t="s">
        <v>286</v>
      </c>
      <c r="D650" s="31">
        <v>219</v>
      </c>
      <c r="E650" s="33" t="s">
        <v>287</v>
      </c>
      <c r="F650" s="31">
        <v>44</v>
      </c>
      <c r="G650" s="33" t="s">
        <v>35</v>
      </c>
      <c r="H650" s="34">
        <v>83</v>
      </c>
      <c r="I650" s="35">
        <v>11916</v>
      </c>
      <c r="J650" s="35">
        <v>273</v>
      </c>
      <c r="K650" s="35">
        <v>0</v>
      </c>
      <c r="L650" s="35">
        <v>893</v>
      </c>
      <c r="M650" s="35">
        <v>13082</v>
      </c>
      <c r="N650" s="24"/>
      <c r="O650" s="34">
        <v>0</v>
      </c>
      <c r="P650" s="34">
        <v>0</v>
      </c>
      <c r="Q650" s="36">
        <v>0.09</v>
      </c>
      <c r="R650" s="36">
        <v>5.5847301083240118E-2</v>
      </c>
      <c r="S650" s="37">
        <v>0</v>
      </c>
      <c r="T650" s="24"/>
      <c r="U650" s="38">
        <v>1011687</v>
      </c>
      <c r="V650" s="38">
        <v>0</v>
      </c>
      <c r="W650" s="38">
        <v>0</v>
      </c>
      <c r="X650" s="38">
        <v>74119</v>
      </c>
      <c r="Y650" s="38">
        <v>1085806</v>
      </c>
    </row>
    <row r="651" spans="1:25" x14ac:dyDescent="0.25">
      <c r="A651" s="31">
        <v>488</v>
      </c>
      <c r="B651" s="32">
        <v>488219065</v>
      </c>
      <c r="C651" s="33" t="s">
        <v>286</v>
      </c>
      <c r="D651" s="31">
        <v>219</v>
      </c>
      <c r="E651" s="33" t="s">
        <v>287</v>
      </c>
      <c r="F651" s="31">
        <v>65</v>
      </c>
      <c r="G651" s="33" t="s">
        <v>288</v>
      </c>
      <c r="H651" s="34">
        <v>4</v>
      </c>
      <c r="I651" s="35">
        <v>9618</v>
      </c>
      <c r="J651" s="35">
        <v>5599</v>
      </c>
      <c r="K651" s="35">
        <v>0</v>
      </c>
      <c r="L651" s="35">
        <v>893</v>
      </c>
      <c r="M651" s="35">
        <v>16110</v>
      </c>
      <c r="N651" s="24"/>
      <c r="O651" s="34">
        <v>0</v>
      </c>
      <c r="P651" s="34">
        <v>0</v>
      </c>
      <c r="Q651" s="36">
        <v>0.09</v>
      </c>
      <c r="R651" s="36">
        <v>2.5436155402699706E-3</v>
      </c>
      <c r="S651" s="37">
        <v>0</v>
      </c>
      <c r="T651" s="24"/>
      <c r="U651" s="38">
        <v>60868</v>
      </c>
      <c r="V651" s="38">
        <v>0</v>
      </c>
      <c r="W651" s="38">
        <v>0</v>
      </c>
      <c r="X651" s="38">
        <v>3572</v>
      </c>
      <c r="Y651" s="38">
        <v>64440</v>
      </c>
    </row>
    <row r="652" spans="1:25" x14ac:dyDescent="0.25">
      <c r="A652" s="31">
        <v>488</v>
      </c>
      <c r="B652" s="32">
        <v>488219082</v>
      </c>
      <c r="C652" s="33" t="s">
        <v>286</v>
      </c>
      <c r="D652" s="31">
        <v>219</v>
      </c>
      <c r="E652" s="33" t="s">
        <v>287</v>
      </c>
      <c r="F652" s="31">
        <v>82</v>
      </c>
      <c r="G652" s="33" t="s">
        <v>269</v>
      </c>
      <c r="H652" s="34">
        <v>8</v>
      </c>
      <c r="I652" s="35">
        <v>9853</v>
      </c>
      <c r="J652" s="35">
        <v>3150</v>
      </c>
      <c r="K652" s="35">
        <v>0</v>
      </c>
      <c r="L652" s="35">
        <v>893</v>
      </c>
      <c r="M652" s="35">
        <v>13896</v>
      </c>
      <c r="N652" s="24"/>
      <c r="O652" s="34">
        <v>0</v>
      </c>
      <c r="P652" s="34">
        <v>0</v>
      </c>
      <c r="Q652" s="36">
        <v>0.09</v>
      </c>
      <c r="R652" s="36">
        <v>5.8767041337657918E-3</v>
      </c>
      <c r="S652" s="37">
        <v>0</v>
      </c>
      <c r="T652" s="24"/>
      <c r="U652" s="38">
        <v>104024</v>
      </c>
      <c r="V652" s="38">
        <v>0</v>
      </c>
      <c r="W652" s="38">
        <v>0</v>
      </c>
      <c r="X652" s="38">
        <v>7144</v>
      </c>
      <c r="Y652" s="38">
        <v>111168</v>
      </c>
    </row>
    <row r="653" spans="1:25" x14ac:dyDescent="0.25">
      <c r="A653" s="31">
        <v>488</v>
      </c>
      <c r="B653" s="32">
        <v>488219083</v>
      </c>
      <c r="C653" s="33" t="s">
        <v>286</v>
      </c>
      <c r="D653" s="31">
        <v>219</v>
      </c>
      <c r="E653" s="33" t="s">
        <v>287</v>
      </c>
      <c r="F653" s="31">
        <v>83</v>
      </c>
      <c r="G653" s="33" t="s">
        <v>189</v>
      </c>
      <c r="H653" s="34">
        <v>8</v>
      </c>
      <c r="I653" s="35">
        <v>9130</v>
      </c>
      <c r="J653" s="35">
        <v>1580</v>
      </c>
      <c r="K653" s="35">
        <v>0</v>
      </c>
      <c r="L653" s="35">
        <v>893</v>
      </c>
      <c r="M653" s="35">
        <v>11603</v>
      </c>
      <c r="N653" s="24"/>
      <c r="O653" s="34">
        <v>0</v>
      </c>
      <c r="P653" s="34">
        <v>0</v>
      </c>
      <c r="Q653" s="36">
        <v>0.09</v>
      </c>
      <c r="R653" s="36">
        <v>5.3932724508857274E-3</v>
      </c>
      <c r="S653" s="37">
        <v>0</v>
      </c>
      <c r="T653" s="24"/>
      <c r="U653" s="38">
        <v>85680</v>
      </c>
      <c r="V653" s="38">
        <v>0</v>
      </c>
      <c r="W653" s="38">
        <v>0</v>
      </c>
      <c r="X653" s="38">
        <v>7144</v>
      </c>
      <c r="Y653" s="38">
        <v>92824</v>
      </c>
    </row>
    <row r="654" spans="1:25" x14ac:dyDescent="0.25">
      <c r="A654" s="31">
        <v>488</v>
      </c>
      <c r="B654" s="32">
        <v>488219122</v>
      </c>
      <c r="C654" s="33" t="s">
        <v>286</v>
      </c>
      <c r="D654" s="31">
        <v>219</v>
      </c>
      <c r="E654" s="33" t="s">
        <v>287</v>
      </c>
      <c r="F654" s="31">
        <v>122</v>
      </c>
      <c r="G654" s="33" t="s">
        <v>289</v>
      </c>
      <c r="H654" s="34">
        <v>25</v>
      </c>
      <c r="I654" s="35">
        <v>9976</v>
      </c>
      <c r="J654" s="35">
        <v>3229</v>
      </c>
      <c r="K654" s="35">
        <v>0</v>
      </c>
      <c r="L654" s="35">
        <v>893</v>
      </c>
      <c r="M654" s="35">
        <v>14098</v>
      </c>
      <c r="N654" s="24"/>
      <c r="O654" s="34">
        <v>0</v>
      </c>
      <c r="P654" s="34">
        <v>0</v>
      </c>
      <c r="Q654" s="36">
        <v>0.09</v>
      </c>
      <c r="R654" s="36">
        <v>9.9874545547035311E-3</v>
      </c>
      <c r="S654" s="37">
        <v>0</v>
      </c>
      <c r="T654" s="24"/>
      <c r="U654" s="38">
        <v>330125</v>
      </c>
      <c r="V654" s="38">
        <v>0</v>
      </c>
      <c r="W654" s="38">
        <v>0</v>
      </c>
      <c r="X654" s="38">
        <v>22325</v>
      </c>
      <c r="Y654" s="38">
        <v>352450</v>
      </c>
    </row>
    <row r="655" spans="1:25" x14ac:dyDescent="0.25">
      <c r="A655" s="31">
        <v>488</v>
      </c>
      <c r="B655" s="32">
        <v>488219131</v>
      </c>
      <c r="C655" s="33" t="s">
        <v>286</v>
      </c>
      <c r="D655" s="31">
        <v>219</v>
      </c>
      <c r="E655" s="33" t="s">
        <v>287</v>
      </c>
      <c r="F655" s="31">
        <v>131</v>
      </c>
      <c r="G655" s="33" t="s">
        <v>290</v>
      </c>
      <c r="H655" s="34">
        <v>11</v>
      </c>
      <c r="I655" s="35">
        <v>9990</v>
      </c>
      <c r="J655" s="35">
        <v>2465</v>
      </c>
      <c r="K655" s="35">
        <v>0</v>
      </c>
      <c r="L655" s="35">
        <v>893</v>
      </c>
      <c r="M655" s="35">
        <v>13348</v>
      </c>
      <c r="N655" s="24"/>
      <c r="O655" s="34">
        <v>0</v>
      </c>
      <c r="P655" s="34">
        <v>0</v>
      </c>
      <c r="Q655" s="36">
        <v>0.09</v>
      </c>
      <c r="R655" s="36">
        <v>2.7638437303263053E-3</v>
      </c>
      <c r="S655" s="37">
        <v>0</v>
      </c>
      <c r="T655" s="24"/>
      <c r="U655" s="38">
        <v>137005</v>
      </c>
      <c r="V655" s="38">
        <v>0</v>
      </c>
      <c r="W655" s="38">
        <v>0</v>
      </c>
      <c r="X655" s="38">
        <v>9823</v>
      </c>
      <c r="Y655" s="38">
        <v>146828</v>
      </c>
    </row>
    <row r="656" spans="1:25" x14ac:dyDescent="0.25">
      <c r="A656" s="31">
        <v>488</v>
      </c>
      <c r="B656" s="32">
        <v>488219133</v>
      </c>
      <c r="C656" s="33" t="s">
        <v>286</v>
      </c>
      <c r="D656" s="31">
        <v>219</v>
      </c>
      <c r="E656" s="33" t="s">
        <v>287</v>
      </c>
      <c r="F656" s="31">
        <v>133</v>
      </c>
      <c r="G656" s="33" t="s">
        <v>73</v>
      </c>
      <c r="H656" s="34">
        <v>28</v>
      </c>
      <c r="I656" s="35">
        <v>10416</v>
      </c>
      <c r="J656" s="35">
        <v>3264</v>
      </c>
      <c r="K656" s="35">
        <v>0</v>
      </c>
      <c r="L656" s="35">
        <v>893</v>
      </c>
      <c r="M656" s="35">
        <v>14573</v>
      </c>
      <c r="N656" s="24"/>
      <c r="O656" s="34">
        <v>0</v>
      </c>
      <c r="P656" s="34">
        <v>0</v>
      </c>
      <c r="Q656" s="36">
        <v>0.09</v>
      </c>
      <c r="R656" s="36">
        <v>3.0315170963572013E-2</v>
      </c>
      <c r="S656" s="37">
        <v>0</v>
      </c>
      <c r="T656" s="24"/>
      <c r="U656" s="38">
        <v>383040</v>
      </c>
      <c r="V656" s="38">
        <v>0</v>
      </c>
      <c r="W656" s="38">
        <v>0</v>
      </c>
      <c r="X656" s="38">
        <v>25004</v>
      </c>
      <c r="Y656" s="38">
        <v>408044</v>
      </c>
    </row>
    <row r="657" spans="1:25" x14ac:dyDescent="0.25">
      <c r="A657" s="31">
        <v>488</v>
      </c>
      <c r="B657" s="32">
        <v>488219142</v>
      </c>
      <c r="C657" s="33" t="s">
        <v>286</v>
      </c>
      <c r="D657" s="31">
        <v>219</v>
      </c>
      <c r="E657" s="33" t="s">
        <v>287</v>
      </c>
      <c r="F657" s="31">
        <v>142</v>
      </c>
      <c r="G657" s="33" t="s">
        <v>291</v>
      </c>
      <c r="H657" s="34">
        <v>40</v>
      </c>
      <c r="I657" s="35">
        <v>10589</v>
      </c>
      <c r="J657" s="35">
        <v>7745</v>
      </c>
      <c r="K657" s="35">
        <v>0</v>
      </c>
      <c r="L657" s="35">
        <v>893</v>
      </c>
      <c r="M657" s="35">
        <v>19227</v>
      </c>
      <c r="N657" s="24"/>
      <c r="O657" s="34">
        <v>0</v>
      </c>
      <c r="P657" s="34">
        <v>0</v>
      </c>
      <c r="Q657" s="36">
        <v>0.09</v>
      </c>
      <c r="R657" s="36">
        <v>3.8694126256651196E-2</v>
      </c>
      <c r="S657" s="37">
        <v>0</v>
      </c>
      <c r="T657" s="24"/>
      <c r="U657" s="38">
        <v>733360</v>
      </c>
      <c r="V657" s="38">
        <v>0</v>
      </c>
      <c r="W657" s="38">
        <v>0</v>
      </c>
      <c r="X657" s="38">
        <v>35720</v>
      </c>
      <c r="Y657" s="38">
        <v>769080</v>
      </c>
    </row>
    <row r="658" spans="1:25" x14ac:dyDescent="0.25">
      <c r="A658" s="31">
        <v>488</v>
      </c>
      <c r="B658" s="32">
        <v>488219145</v>
      </c>
      <c r="C658" s="33" t="s">
        <v>286</v>
      </c>
      <c r="D658" s="31">
        <v>219</v>
      </c>
      <c r="E658" s="33" t="s">
        <v>287</v>
      </c>
      <c r="F658" s="31">
        <v>145</v>
      </c>
      <c r="G658" s="33" t="s">
        <v>271</v>
      </c>
      <c r="H658" s="34">
        <v>7</v>
      </c>
      <c r="I658" s="35">
        <v>9923</v>
      </c>
      <c r="J658" s="35">
        <v>3009</v>
      </c>
      <c r="K658" s="35">
        <v>0</v>
      </c>
      <c r="L658" s="35">
        <v>893</v>
      </c>
      <c r="M658" s="35">
        <v>13825</v>
      </c>
      <c r="N658" s="24"/>
      <c r="O658" s="34">
        <v>0</v>
      </c>
      <c r="P658" s="34">
        <v>0</v>
      </c>
      <c r="Q658" s="36">
        <v>0.09</v>
      </c>
      <c r="R658" s="36">
        <v>1.4421083330439595E-2</v>
      </c>
      <c r="S658" s="37">
        <v>0</v>
      </c>
      <c r="T658" s="24"/>
      <c r="U658" s="38">
        <v>90524</v>
      </c>
      <c r="V658" s="38">
        <v>0</v>
      </c>
      <c r="W658" s="38">
        <v>0</v>
      </c>
      <c r="X658" s="38">
        <v>6251</v>
      </c>
      <c r="Y658" s="38">
        <v>96775</v>
      </c>
    </row>
    <row r="659" spans="1:25" x14ac:dyDescent="0.25">
      <c r="A659" s="31">
        <v>488</v>
      </c>
      <c r="B659" s="32">
        <v>488219171</v>
      </c>
      <c r="C659" s="33" t="s">
        <v>286</v>
      </c>
      <c r="D659" s="31">
        <v>219</v>
      </c>
      <c r="E659" s="33" t="s">
        <v>287</v>
      </c>
      <c r="F659" s="31">
        <v>171</v>
      </c>
      <c r="G659" s="33" t="s">
        <v>272</v>
      </c>
      <c r="H659" s="34">
        <v>14</v>
      </c>
      <c r="I659" s="35">
        <v>10919</v>
      </c>
      <c r="J659" s="35">
        <v>2592</v>
      </c>
      <c r="K659" s="35">
        <v>0</v>
      </c>
      <c r="L659" s="35">
        <v>893</v>
      </c>
      <c r="M659" s="35">
        <v>14404</v>
      </c>
      <c r="N659" s="24"/>
      <c r="O659" s="34">
        <v>0</v>
      </c>
      <c r="P659" s="34">
        <v>0</v>
      </c>
      <c r="Q659" s="36">
        <v>0.09</v>
      </c>
      <c r="R659" s="36">
        <v>4.3182108433620454E-3</v>
      </c>
      <c r="S659" s="37">
        <v>0</v>
      </c>
      <c r="T659" s="24"/>
      <c r="U659" s="38">
        <v>189154</v>
      </c>
      <c r="V659" s="38">
        <v>0</v>
      </c>
      <c r="W659" s="38">
        <v>0</v>
      </c>
      <c r="X659" s="38">
        <v>12502</v>
      </c>
      <c r="Y659" s="38">
        <v>201656</v>
      </c>
    </row>
    <row r="660" spans="1:25" x14ac:dyDescent="0.25">
      <c r="A660" s="31">
        <v>488</v>
      </c>
      <c r="B660" s="32">
        <v>488219189</v>
      </c>
      <c r="C660" s="33" t="s">
        <v>286</v>
      </c>
      <c r="D660" s="31">
        <v>219</v>
      </c>
      <c r="E660" s="33" t="s">
        <v>287</v>
      </c>
      <c r="F660" s="31">
        <v>189</v>
      </c>
      <c r="G660" s="33" t="s">
        <v>38</v>
      </c>
      <c r="H660" s="34">
        <v>1</v>
      </c>
      <c r="I660" s="35">
        <v>12404</v>
      </c>
      <c r="J660" s="35">
        <v>4970</v>
      </c>
      <c r="K660" s="35">
        <v>0</v>
      </c>
      <c r="L660" s="35">
        <v>893</v>
      </c>
      <c r="M660" s="35">
        <v>18267</v>
      </c>
      <c r="N660" s="24"/>
      <c r="O660" s="34">
        <v>0</v>
      </c>
      <c r="P660" s="34">
        <v>0</v>
      </c>
      <c r="Q660" s="36">
        <v>0.09</v>
      </c>
      <c r="R660" s="36">
        <v>4.582748749590723E-3</v>
      </c>
      <c r="S660" s="37">
        <v>0</v>
      </c>
      <c r="T660" s="24"/>
      <c r="U660" s="38">
        <v>17374</v>
      </c>
      <c r="V660" s="38">
        <v>0</v>
      </c>
      <c r="W660" s="38">
        <v>0</v>
      </c>
      <c r="X660" s="38">
        <v>893</v>
      </c>
      <c r="Y660" s="38">
        <v>18267</v>
      </c>
    </row>
    <row r="661" spans="1:25" x14ac:dyDescent="0.25">
      <c r="A661" s="31">
        <v>488</v>
      </c>
      <c r="B661" s="32">
        <v>488219219</v>
      </c>
      <c r="C661" s="33" t="s">
        <v>286</v>
      </c>
      <c r="D661" s="31">
        <v>219</v>
      </c>
      <c r="E661" s="33" t="s">
        <v>287</v>
      </c>
      <c r="F661" s="31">
        <v>219</v>
      </c>
      <c r="G661" s="33" t="s">
        <v>287</v>
      </c>
      <c r="H661" s="34">
        <v>11</v>
      </c>
      <c r="I661" s="35">
        <v>10909</v>
      </c>
      <c r="J661" s="35">
        <v>5180</v>
      </c>
      <c r="K661" s="35">
        <v>0</v>
      </c>
      <c r="L661" s="35">
        <v>893</v>
      </c>
      <c r="M661" s="35">
        <v>16982</v>
      </c>
      <c r="N661" s="24"/>
      <c r="O661" s="34">
        <v>0</v>
      </c>
      <c r="P661" s="34">
        <v>0</v>
      </c>
      <c r="Q661" s="36">
        <v>0.09</v>
      </c>
      <c r="R661" s="36">
        <v>5.5473141974033109E-3</v>
      </c>
      <c r="S661" s="37">
        <v>0</v>
      </c>
      <c r="T661" s="24"/>
      <c r="U661" s="38">
        <v>176979</v>
      </c>
      <c r="V661" s="38">
        <v>0</v>
      </c>
      <c r="W661" s="38">
        <v>0</v>
      </c>
      <c r="X661" s="38">
        <v>9823</v>
      </c>
      <c r="Y661" s="38">
        <v>186802</v>
      </c>
    </row>
    <row r="662" spans="1:25" x14ac:dyDescent="0.25">
      <c r="A662" s="31">
        <v>488</v>
      </c>
      <c r="B662" s="32">
        <v>488219231</v>
      </c>
      <c r="C662" s="33" t="s">
        <v>286</v>
      </c>
      <c r="D662" s="31">
        <v>219</v>
      </c>
      <c r="E662" s="33" t="s">
        <v>287</v>
      </c>
      <c r="F662" s="31">
        <v>231</v>
      </c>
      <c r="G662" s="33" t="s">
        <v>274</v>
      </c>
      <c r="H662" s="34">
        <v>29</v>
      </c>
      <c r="I662" s="35">
        <v>10116</v>
      </c>
      <c r="J662" s="35">
        <v>2295</v>
      </c>
      <c r="K662" s="35">
        <v>0</v>
      </c>
      <c r="L662" s="35">
        <v>893</v>
      </c>
      <c r="M662" s="35">
        <v>13304</v>
      </c>
      <c r="N662" s="24"/>
      <c r="O662" s="34">
        <v>0</v>
      </c>
      <c r="P662" s="34">
        <v>0</v>
      </c>
      <c r="Q662" s="36">
        <v>0.09</v>
      </c>
      <c r="R662" s="36">
        <v>1.3260352259534694E-2</v>
      </c>
      <c r="S662" s="37">
        <v>0</v>
      </c>
      <c r="T662" s="24"/>
      <c r="U662" s="38">
        <v>359919</v>
      </c>
      <c r="V662" s="38">
        <v>0</v>
      </c>
      <c r="W662" s="38">
        <v>0</v>
      </c>
      <c r="X662" s="38">
        <v>25897</v>
      </c>
      <c r="Y662" s="38">
        <v>385816</v>
      </c>
    </row>
    <row r="663" spans="1:25" x14ac:dyDescent="0.25">
      <c r="A663" s="31">
        <v>488</v>
      </c>
      <c r="B663" s="32">
        <v>488219239</v>
      </c>
      <c r="C663" s="33" t="s">
        <v>286</v>
      </c>
      <c r="D663" s="31">
        <v>219</v>
      </c>
      <c r="E663" s="33" t="s">
        <v>287</v>
      </c>
      <c r="F663" s="31">
        <v>239</v>
      </c>
      <c r="G663" s="33" t="s">
        <v>267</v>
      </c>
      <c r="H663" s="34">
        <v>11</v>
      </c>
      <c r="I663" s="35">
        <v>9705</v>
      </c>
      <c r="J663" s="35">
        <v>3358</v>
      </c>
      <c r="K663" s="35">
        <v>0</v>
      </c>
      <c r="L663" s="35">
        <v>893</v>
      </c>
      <c r="M663" s="35">
        <v>13956</v>
      </c>
      <c r="N663" s="24"/>
      <c r="O663" s="34">
        <v>0</v>
      </c>
      <c r="P663" s="34">
        <v>0</v>
      </c>
      <c r="Q663" s="36">
        <v>0.09</v>
      </c>
      <c r="R663" s="36">
        <v>6.3799988959612447E-2</v>
      </c>
      <c r="S663" s="37">
        <v>0</v>
      </c>
      <c r="T663" s="24"/>
      <c r="U663" s="38">
        <v>143693</v>
      </c>
      <c r="V663" s="38">
        <v>0</v>
      </c>
      <c r="W663" s="38">
        <v>0</v>
      </c>
      <c r="X663" s="38">
        <v>9823</v>
      </c>
      <c r="Y663" s="38">
        <v>153516</v>
      </c>
    </row>
    <row r="664" spans="1:25" x14ac:dyDescent="0.25">
      <c r="A664" s="31">
        <v>488</v>
      </c>
      <c r="B664" s="32">
        <v>488219243</v>
      </c>
      <c r="C664" s="33" t="s">
        <v>286</v>
      </c>
      <c r="D664" s="31">
        <v>219</v>
      </c>
      <c r="E664" s="33" t="s">
        <v>287</v>
      </c>
      <c r="F664" s="31">
        <v>243</v>
      </c>
      <c r="G664" s="33" t="s">
        <v>74</v>
      </c>
      <c r="H664" s="34">
        <v>34</v>
      </c>
      <c r="I664" s="35">
        <v>11245</v>
      </c>
      <c r="J664" s="35">
        <v>2654</v>
      </c>
      <c r="K664" s="35">
        <v>0</v>
      </c>
      <c r="L664" s="35">
        <v>893</v>
      </c>
      <c r="M664" s="35">
        <v>14792</v>
      </c>
      <c r="N664" s="24"/>
      <c r="O664" s="34">
        <v>0</v>
      </c>
      <c r="P664" s="34">
        <v>0</v>
      </c>
      <c r="Q664" s="36">
        <v>0.09</v>
      </c>
      <c r="R664" s="36">
        <v>5.5784760480062055E-3</v>
      </c>
      <c r="S664" s="37">
        <v>0</v>
      </c>
      <c r="T664" s="24"/>
      <c r="U664" s="38">
        <v>472566</v>
      </c>
      <c r="V664" s="38">
        <v>0</v>
      </c>
      <c r="W664" s="38">
        <v>0</v>
      </c>
      <c r="X664" s="38">
        <v>30362</v>
      </c>
      <c r="Y664" s="38">
        <v>502928</v>
      </c>
    </row>
    <row r="665" spans="1:25" x14ac:dyDescent="0.25">
      <c r="A665" s="31">
        <v>488</v>
      </c>
      <c r="B665" s="32">
        <v>488219244</v>
      </c>
      <c r="C665" s="33" t="s">
        <v>286</v>
      </c>
      <c r="D665" s="31">
        <v>219</v>
      </c>
      <c r="E665" s="33" t="s">
        <v>287</v>
      </c>
      <c r="F665" s="31">
        <v>244</v>
      </c>
      <c r="G665" s="33" t="s">
        <v>43</v>
      </c>
      <c r="H665" s="34">
        <v>179</v>
      </c>
      <c r="I665" s="35">
        <v>11179</v>
      </c>
      <c r="J665" s="35">
        <v>4530</v>
      </c>
      <c r="K665" s="35">
        <v>0</v>
      </c>
      <c r="L665" s="35">
        <v>893</v>
      </c>
      <c r="M665" s="35">
        <v>16602</v>
      </c>
      <c r="N665" s="24"/>
      <c r="O665" s="34">
        <v>0</v>
      </c>
      <c r="P665" s="34">
        <v>0</v>
      </c>
      <c r="Q665" s="36">
        <v>0.18</v>
      </c>
      <c r="R665" s="36">
        <v>0.10548220167912307</v>
      </c>
      <c r="S665" s="37">
        <v>0</v>
      </c>
      <c r="T665" s="24"/>
      <c r="U665" s="38">
        <v>2811911</v>
      </c>
      <c r="V665" s="38">
        <v>0</v>
      </c>
      <c r="W665" s="38">
        <v>0</v>
      </c>
      <c r="X665" s="38">
        <v>159847</v>
      </c>
      <c r="Y665" s="38">
        <v>2971758</v>
      </c>
    </row>
    <row r="666" spans="1:25" x14ac:dyDescent="0.25">
      <c r="A666" s="31">
        <v>488</v>
      </c>
      <c r="B666" s="32">
        <v>488219251</v>
      </c>
      <c r="C666" s="33" t="s">
        <v>286</v>
      </c>
      <c r="D666" s="31">
        <v>219</v>
      </c>
      <c r="E666" s="33" t="s">
        <v>287</v>
      </c>
      <c r="F666" s="31">
        <v>251</v>
      </c>
      <c r="G666" s="33" t="s">
        <v>292</v>
      </c>
      <c r="H666" s="34">
        <v>107</v>
      </c>
      <c r="I666" s="35">
        <v>10204</v>
      </c>
      <c r="J666" s="35">
        <v>2251</v>
      </c>
      <c r="K666" s="35">
        <v>0</v>
      </c>
      <c r="L666" s="35">
        <v>893</v>
      </c>
      <c r="M666" s="35">
        <v>13348</v>
      </c>
      <c r="N666" s="24"/>
      <c r="O666" s="34">
        <v>0</v>
      </c>
      <c r="P666" s="34">
        <v>0</v>
      </c>
      <c r="Q666" s="36">
        <v>0.18</v>
      </c>
      <c r="R666" s="36">
        <v>4.1185503518817675E-2</v>
      </c>
      <c r="S666" s="37">
        <v>0</v>
      </c>
      <c r="T666" s="24"/>
      <c r="U666" s="38">
        <v>1332685</v>
      </c>
      <c r="V666" s="38">
        <v>0</v>
      </c>
      <c r="W666" s="38">
        <v>0</v>
      </c>
      <c r="X666" s="38">
        <v>95551</v>
      </c>
      <c r="Y666" s="38">
        <v>1428236</v>
      </c>
    </row>
    <row r="667" spans="1:25" x14ac:dyDescent="0.25">
      <c r="A667" s="31">
        <v>488</v>
      </c>
      <c r="B667" s="32">
        <v>488219264</v>
      </c>
      <c r="C667" s="33" t="s">
        <v>286</v>
      </c>
      <c r="D667" s="31">
        <v>219</v>
      </c>
      <c r="E667" s="33" t="s">
        <v>287</v>
      </c>
      <c r="F667" s="31">
        <v>264</v>
      </c>
      <c r="G667" s="33" t="s">
        <v>293</v>
      </c>
      <c r="H667" s="34">
        <v>27</v>
      </c>
      <c r="I667" s="35">
        <v>9716</v>
      </c>
      <c r="J667" s="35">
        <v>4382</v>
      </c>
      <c r="K667" s="35">
        <v>0</v>
      </c>
      <c r="L667" s="35">
        <v>893</v>
      </c>
      <c r="M667" s="35">
        <v>14991</v>
      </c>
      <c r="N667" s="24"/>
      <c r="O667" s="34">
        <v>0</v>
      </c>
      <c r="P667" s="34">
        <v>0</v>
      </c>
      <c r="Q667" s="36">
        <v>0.09</v>
      </c>
      <c r="R667" s="36">
        <v>9.0922957424074535E-3</v>
      </c>
      <c r="S667" s="37">
        <v>0</v>
      </c>
      <c r="T667" s="24"/>
      <c r="U667" s="38">
        <v>380646</v>
      </c>
      <c r="V667" s="38">
        <v>0</v>
      </c>
      <c r="W667" s="38">
        <v>0</v>
      </c>
      <c r="X667" s="38">
        <v>24111</v>
      </c>
      <c r="Y667" s="38">
        <v>404757</v>
      </c>
    </row>
    <row r="668" spans="1:25" x14ac:dyDescent="0.25">
      <c r="A668" s="31">
        <v>488</v>
      </c>
      <c r="B668" s="32">
        <v>488219285</v>
      </c>
      <c r="C668" s="33" t="s">
        <v>286</v>
      </c>
      <c r="D668" s="31">
        <v>219</v>
      </c>
      <c r="E668" s="33" t="s">
        <v>287</v>
      </c>
      <c r="F668" s="31">
        <v>285</v>
      </c>
      <c r="G668" s="33" t="s">
        <v>44</v>
      </c>
      <c r="H668" s="34">
        <v>1</v>
      </c>
      <c r="I668" s="35">
        <v>12957</v>
      </c>
      <c r="J668" s="35">
        <v>3968</v>
      </c>
      <c r="K668" s="35">
        <v>0</v>
      </c>
      <c r="L668" s="35">
        <v>893</v>
      </c>
      <c r="M668" s="35">
        <v>17818</v>
      </c>
      <c r="N668" s="24"/>
      <c r="O668" s="34">
        <v>0</v>
      </c>
      <c r="P668" s="34">
        <v>0</v>
      </c>
      <c r="Q668" s="36">
        <v>0.09</v>
      </c>
      <c r="R668" s="36">
        <v>4.1055014022640106E-2</v>
      </c>
      <c r="S668" s="37">
        <v>0</v>
      </c>
      <c r="T668" s="24"/>
      <c r="U668" s="38">
        <v>16925</v>
      </c>
      <c r="V668" s="38">
        <v>0</v>
      </c>
      <c r="W668" s="38">
        <v>0</v>
      </c>
      <c r="X668" s="38">
        <v>893</v>
      </c>
      <c r="Y668" s="38">
        <v>17818</v>
      </c>
    </row>
    <row r="669" spans="1:25" x14ac:dyDescent="0.25">
      <c r="A669" s="31">
        <v>488</v>
      </c>
      <c r="B669" s="32">
        <v>488219336</v>
      </c>
      <c r="C669" s="33" t="s">
        <v>286</v>
      </c>
      <c r="D669" s="31">
        <v>219</v>
      </c>
      <c r="E669" s="33" t="s">
        <v>287</v>
      </c>
      <c r="F669" s="31">
        <v>336</v>
      </c>
      <c r="G669" s="33" t="s">
        <v>48</v>
      </c>
      <c r="H669" s="34">
        <v>256</v>
      </c>
      <c r="I669" s="35">
        <v>10313</v>
      </c>
      <c r="J669" s="35">
        <v>1947</v>
      </c>
      <c r="K669" s="35">
        <v>0</v>
      </c>
      <c r="L669" s="35">
        <v>893</v>
      </c>
      <c r="M669" s="35">
        <v>13153</v>
      </c>
      <c r="N669" s="24"/>
      <c r="O669" s="34">
        <v>0</v>
      </c>
      <c r="P669" s="34">
        <v>0</v>
      </c>
      <c r="Q669" s="36">
        <v>0.09</v>
      </c>
      <c r="R669" s="36">
        <v>3.8091043761858505E-2</v>
      </c>
      <c r="S669" s="37">
        <v>0</v>
      </c>
      <c r="T669" s="24"/>
      <c r="U669" s="38">
        <v>3138560</v>
      </c>
      <c r="V669" s="38">
        <v>0</v>
      </c>
      <c r="W669" s="38">
        <v>0</v>
      </c>
      <c r="X669" s="38">
        <v>228608</v>
      </c>
      <c r="Y669" s="38">
        <v>3367168</v>
      </c>
    </row>
    <row r="670" spans="1:25" x14ac:dyDescent="0.25">
      <c r="A670" s="31">
        <v>488</v>
      </c>
      <c r="B670" s="32">
        <v>488219625</v>
      </c>
      <c r="C670" s="33" t="s">
        <v>286</v>
      </c>
      <c r="D670" s="31">
        <v>219</v>
      </c>
      <c r="E670" s="33" t="s">
        <v>287</v>
      </c>
      <c r="F670" s="31">
        <v>625</v>
      </c>
      <c r="G670" s="33" t="s">
        <v>49</v>
      </c>
      <c r="H670" s="34">
        <v>1</v>
      </c>
      <c r="I670" s="35">
        <v>8780</v>
      </c>
      <c r="J670" s="35">
        <v>1657</v>
      </c>
      <c r="K670" s="35">
        <v>0</v>
      </c>
      <c r="L670" s="35">
        <v>893</v>
      </c>
      <c r="M670" s="35">
        <v>11330</v>
      </c>
      <c r="N670" s="24"/>
      <c r="O670" s="34">
        <v>0</v>
      </c>
      <c r="P670" s="34">
        <v>0</v>
      </c>
      <c r="Q670" s="36">
        <v>0.09</v>
      </c>
      <c r="R670" s="36">
        <v>2.8006211849814838E-3</v>
      </c>
      <c r="S670" s="37">
        <v>0</v>
      </c>
      <c r="T670" s="24"/>
      <c r="U670" s="38">
        <v>10437</v>
      </c>
      <c r="V670" s="38">
        <v>0</v>
      </c>
      <c r="W670" s="38">
        <v>0</v>
      </c>
      <c r="X670" s="38">
        <v>893</v>
      </c>
      <c r="Y670" s="38">
        <v>11330</v>
      </c>
    </row>
    <row r="671" spans="1:25" x14ac:dyDescent="0.25">
      <c r="A671" s="31">
        <v>488</v>
      </c>
      <c r="B671" s="32">
        <v>488219760</v>
      </c>
      <c r="C671" s="33" t="s">
        <v>286</v>
      </c>
      <c r="D671" s="31">
        <v>219</v>
      </c>
      <c r="E671" s="33" t="s">
        <v>287</v>
      </c>
      <c r="F671" s="31">
        <v>760</v>
      </c>
      <c r="G671" s="33" t="s">
        <v>279</v>
      </c>
      <c r="H671" s="34">
        <v>4</v>
      </c>
      <c r="I671" s="35">
        <v>9679</v>
      </c>
      <c r="J671" s="35">
        <v>1898</v>
      </c>
      <c r="K671" s="35">
        <v>0</v>
      </c>
      <c r="L671" s="35">
        <v>893</v>
      </c>
      <c r="M671" s="35">
        <v>12470</v>
      </c>
      <c r="N671" s="24"/>
      <c r="O671" s="34">
        <v>0</v>
      </c>
      <c r="P671" s="34">
        <v>0</v>
      </c>
      <c r="Q671" s="36">
        <v>0.09</v>
      </c>
      <c r="R671" s="36">
        <v>3.0898714846530215E-2</v>
      </c>
      <c r="S671" s="37">
        <v>0</v>
      </c>
      <c r="T671" s="24"/>
      <c r="U671" s="38">
        <v>46308</v>
      </c>
      <c r="V671" s="38">
        <v>0</v>
      </c>
      <c r="W671" s="38">
        <v>0</v>
      </c>
      <c r="X671" s="38">
        <v>3572</v>
      </c>
      <c r="Y671" s="38">
        <v>49880</v>
      </c>
    </row>
    <row r="672" spans="1:25" x14ac:dyDescent="0.25">
      <c r="A672" s="31">
        <v>488</v>
      </c>
      <c r="B672" s="32">
        <v>488219780</v>
      </c>
      <c r="C672" s="33" t="s">
        <v>286</v>
      </c>
      <c r="D672" s="31">
        <v>219</v>
      </c>
      <c r="E672" s="33" t="s">
        <v>287</v>
      </c>
      <c r="F672" s="31">
        <v>780</v>
      </c>
      <c r="G672" s="33" t="s">
        <v>261</v>
      </c>
      <c r="H672" s="34">
        <v>48</v>
      </c>
      <c r="I672" s="35">
        <v>11327</v>
      </c>
      <c r="J672" s="35">
        <v>1867</v>
      </c>
      <c r="K672" s="35">
        <v>0</v>
      </c>
      <c r="L672" s="35">
        <v>893</v>
      </c>
      <c r="M672" s="35">
        <v>14087</v>
      </c>
      <c r="N672" s="24"/>
      <c r="O672" s="34">
        <v>0</v>
      </c>
      <c r="P672" s="34">
        <v>0</v>
      </c>
      <c r="Q672" s="36">
        <v>0.09</v>
      </c>
      <c r="R672" s="36">
        <v>1.4497382837141559E-2</v>
      </c>
      <c r="S672" s="37">
        <v>0</v>
      </c>
      <c r="T672" s="24"/>
      <c r="U672" s="38">
        <v>633312</v>
      </c>
      <c r="V672" s="38">
        <v>0</v>
      </c>
      <c r="W672" s="38">
        <v>0</v>
      </c>
      <c r="X672" s="38">
        <v>42864</v>
      </c>
      <c r="Y672" s="38">
        <v>676176</v>
      </c>
    </row>
    <row r="673" spans="1:25" x14ac:dyDescent="0.25">
      <c r="A673" s="31">
        <v>489</v>
      </c>
      <c r="B673" s="32">
        <v>489020020</v>
      </c>
      <c r="C673" s="33" t="s">
        <v>294</v>
      </c>
      <c r="D673" s="31">
        <v>20</v>
      </c>
      <c r="E673" s="33" t="s">
        <v>142</v>
      </c>
      <c r="F673" s="31">
        <v>20</v>
      </c>
      <c r="G673" s="33" t="s">
        <v>142</v>
      </c>
      <c r="H673" s="34">
        <v>167</v>
      </c>
      <c r="I673" s="35">
        <v>10929</v>
      </c>
      <c r="J673" s="35">
        <v>3161</v>
      </c>
      <c r="K673" s="35">
        <v>0</v>
      </c>
      <c r="L673" s="35">
        <v>893</v>
      </c>
      <c r="M673" s="35">
        <v>14983</v>
      </c>
      <c r="N673" s="24"/>
      <c r="O673" s="34">
        <v>0</v>
      </c>
      <c r="P673" s="34">
        <v>0</v>
      </c>
      <c r="Q673" s="36">
        <v>0.09</v>
      </c>
      <c r="R673" s="36">
        <v>3.9558606889558701E-2</v>
      </c>
      <c r="S673" s="37">
        <v>0</v>
      </c>
      <c r="T673" s="24"/>
      <c r="U673" s="38">
        <v>2353030</v>
      </c>
      <c r="V673" s="38">
        <v>0</v>
      </c>
      <c r="W673" s="38">
        <v>0</v>
      </c>
      <c r="X673" s="38">
        <v>149131</v>
      </c>
      <c r="Y673" s="38">
        <v>2502161</v>
      </c>
    </row>
    <row r="674" spans="1:25" x14ac:dyDescent="0.25">
      <c r="A674" s="31">
        <v>489</v>
      </c>
      <c r="B674" s="32">
        <v>489020036</v>
      </c>
      <c r="C674" s="33" t="s">
        <v>294</v>
      </c>
      <c r="D674" s="31">
        <v>20</v>
      </c>
      <c r="E674" s="33" t="s">
        <v>142</v>
      </c>
      <c r="F674" s="31">
        <v>36</v>
      </c>
      <c r="G674" s="33" t="s">
        <v>143</v>
      </c>
      <c r="H674" s="34">
        <v>111</v>
      </c>
      <c r="I674" s="35">
        <v>10807</v>
      </c>
      <c r="J674" s="35">
        <v>4759</v>
      </c>
      <c r="K674" s="35">
        <v>0</v>
      </c>
      <c r="L674" s="35">
        <v>893</v>
      </c>
      <c r="M674" s="35">
        <v>16459</v>
      </c>
      <c r="N674" s="24"/>
      <c r="O674" s="34">
        <v>0</v>
      </c>
      <c r="P674" s="34">
        <v>0</v>
      </c>
      <c r="Q674" s="36">
        <v>0.09</v>
      </c>
      <c r="R674" s="36">
        <v>7.4387804206010141E-2</v>
      </c>
      <c r="S674" s="37">
        <v>0</v>
      </c>
      <c r="T674" s="24"/>
      <c r="U674" s="38">
        <v>1727826</v>
      </c>
      <c r="V674" s="38">
        <v>0</v>
      </c>
      <c r="W674" s="38">
        <v>0</v>
      </c>
      <c r="X674" s="38">
        <v>99123</v>
      </c>
      <c r="Y674" s="38">
        <v>1826949</v>
      </c>
    </row>
    <row r="675" spans="1:25" x14ac:dyDescent="0.25">
      <c r="A675" s="31">
        <v>489</v>
      </c>
      <c r="B675" s="32">
        <v>489020052</v>
      </c>
      <c r="C675" s="33" t="s">
        <v>294</v>
      </c>
      <c r="D675" s="31">
        <v>20</v>
      </c>
      <c r="E675" s="33" t="s">
        <v>142</v>
      </c>
      <c r="F675" s="31">
        <v>52</v>
      </c>
      <c r="G675" s="33" t="s">
        <v>268</v>
      </c>
      <c r="H675" s="34">
        <v>11</v>
      </c>
      <c r="I675" s="35">
        <v>10432</v>
      </c>
      <c r="J675" s="35">
        <v>3178</v>
      </c>
      <c r="K675" s="35">
        <v>0</v>
      </c>
      <c r="L675" s="35">
        <v>893</v>
      </c>
      <c r="M675" s="35">
        <v>14503</v>
      </c>
      <c r="N675" s="24"/>
      <c r="O675" s="34">
        <v>0</v>
      </c>
      <c r="P675" s="34">
        <v>0</v>
      </c>
      <c r="Q675" s="36">
        <v>0.09</v>
      </c>
      <c r="R675" s="36">
        <v>3.0725822792524563E-2</v>
      </c>
      <c r="S675" s="37">
        <v>0</v>
      </c>
      <c r="T675" s="24"/>
      <c r="U675" s="38">
        <v>149710</v>
      </c>
      <c r="V675" s="38">
        <v>0</v>
      </c>
      <c r="W675" s="38">
        <v>0</v>
      </c>
      <c r="X675" s="38">
        <v>9823</v>
      </c>
      <c r="Y675" s="38">
        <v>159533</v>
      </c>
    </row>
    <row r="676" spans="1:25" x14ac:dyDescent="0.25">
      <c r="A676" s="31">
        <v>489</v>
      </c>
      <c r="B676" s="32">
        <v>489020096</v>
      </c>
      <c r="C676" s="33" t="s">
        <v>294</v>
      </c>
      <c r="D676" s="31">
        <v>20</v>
      </c>
      <c r="E676" s="33" t="s">
        <v>142</v>
      </c>
      <c r="F676" s="31">
        <v>96</v>
      </c>
      <c r="G676" s="33" t="s">
        <v>234</v>
      </c>
      <c r="H676" s="34">
        <v>83</v>
      </c>
      <c r="I676" s="35">
        <v>11153</v>
      </c>
      <c r="J676" s="35">
        <v>6030</v>
      </c>
      <c r="K676" s="35">
        <v>0</v>
      </c>
      <c r="L676" s="35">
        <v>893</v>
      </c>
      <c r="M676" s="35">
        <v>18076</v>
      </c>
      <c r="N676" s="24"/>
      <c r="O676" s="34">
        <v>0</v>
      </c>
      <c r="P676" s="34">
        <v>0</v>
      </c>
      <c r="Q676" s="36">
        <v>0.09</v>
      </c>
      <c r="R676" s="36">
        <v>2.6090875993363863E-2</v>
      </c>
      <c r="S676" s="37">
        <v>0</v>
      </c>
      <c r="T676" s="24"/>
      <c r="U676" s="38">
        <v>1426189</v>
      </c>
      <c r="V676" s="38">
        <v>0</v>
      </c>
      <c r="W676" s="38">
        <v>0</v>
      </c>
      <c r="X676" s="38">
        <v>74119</v>
      </c>
      <c r="Y676" s="38">
        <v>1500308</v>
      </c>
    </row>
    <row r="677" spans="1:25" x14ac:dyDescent="0.25">
      <c r="A677" s="31">
        <v>489</v>
      </c>
      <c r="B677" s="32">
        <v>489020172</v>
      </c>
      <c r="C677" s="33" t="s">
        <v>294</v>
      </c>
      <c r="D677" s="31">
        <v>20</v>
      </c>
      <c r="E677" s="33" t="s">
        <v>142</v>
      </c>
      <c r="F677" s="31">
        <v>172</v>
      </c>
      <c r="G677" s="33" t="s">
        <v>144</v>
      </c>
      <c r="H677" s="34">
        <v>45</v>
      </c>
      <c r="I677" s="35">
        <v>10645</v>
      </c>
      <c r="J677" s="35">
        <v>6975</v>
      </c>
      <c r="K677" s="35">
        <v>0</v>
      </c>
      <c r="L677" s="35">
        <v>893</v>
      </c>
      <c r="M677" s="35">
        <v>18513</v>
      </c>
      <c r="N677" s="24"/>
      <c r="O677" s="34">
        <v>0</v>
      </c>
      <c r="P677" s="34">
        <v>0</v>
      </c>
      <c r="Q677" s="36">
        <v>0.09</v>
      </c>
      <c r="R677" s="36">
        <v>2.7927934600635754E-2</v>
      </c>
      <c r="S677" s="37">
        <v>0</v>
      </c>
      <c r="T677" s="24"/>
      <c r="U677" s="38">
        <v>792900</v>
      </c>
      <c r="V677" s="38">
        <v>0</v>
      </c>
      <c r="W677" s="38">
        <v>0</v>
      </c>
      <c r="X677" s="38">
        <v>40185</v>
      </c>
      <c r="Y677" s="38">
        <v>833085</v>
      </c>
    </row>
    <row r="678" spans="1:25" x14ac:dyDescent="0.25">
      <c r="A678" s="31">
        <v>489</v>
      </c>
      <c r="B678" s="32">
        <v>489020201</v>
      </c>
      <c r="C678" s="33" t="s">
        <v>294</v>
      </c>
      <c r="D678" s="31">
        <v>20</v>
      </c>
      <c r="E678" s="33" t="s">
        <v>142</v>
      </c>
      <c r="F678" s="31">
        <v>201</v>
      </c>
      <c r="G678" s="33" t="s">
        <v>17</v>
      </c>
      <c r="H678" s="34">
        <v>2</v>
      </c>
      <c r="I678" s="35">
        <v>12640.520228330424</v>
      </c>
      <c r="J678" s="35">
        <v>211</v>
      </c>
      <c r="K678" s="35">
        <v>0</v>
      </c>
      <c r="L678" s="35">
        <v>893</v>
      </c>
      <c r="M678" s="35">
        <v>13744.520228330424</v>
      </c>
      <c r="N678" s="24"/>
      <c r="O678" s="34">
        <v>0</v>
      </c>
      <c r="P678" s="34">
        <v>0</v>
      </c>
      <c r="Q678" s="36">
        <v>0.18</v>
      </c>
      <c r="R678" s="36">
        <v>8.2586026061710005E-2</v>
      </c>
      <c r="S678" s="37">
        <v>0</v>
      </c>
      <c r="T678" s="24"/>
      <c r="U678" s="38">
        <v>25704</v>
      </c>
      <c r="V678" s="38">
        <v>0</v>
      </c>
      <c r="W678" s="38">
        <v>0</v>
      </c>
      <c r="X678" s="38">
        <v>1786</v>
      </c>
      <c r="Y678" s="38">
        <v>27490</v>
      </c>
    </row>
    <row r="679" spans="1:25" x14ac:dyDescent="0.25">
      <c r="A679" s="31">
        <v>489</v>
      </c>
      <c r="B679" s="32">
        <v>489020239</v>
      </c>
      <c r="C679" s="33" t="s">
        <v>294</v>
      </c>
      <c r="D679" s="31">
        <v>20</v>
      </c>
      <c r="E679" s="33" t="s">
        <v>142</v>
      </c>
      <c r="F679" s="31">
        <v>239</v>
      </c>
      <c r="G679" s="33" t="s">
        <v>267</v>
      </c>
      <c r="H679" s="34">
        <v>74</v>
      </c>
      <c r="I679" s="35">
        <v>10614</v>
      </c>
      <c r="J679" s="35">
        <v>3673</v>
      </c>
      <c r="K679" s="35">
        <v>0</v>
      </c>
      <c r="L679" s="35">
        <v>893</v>
      </c>
      <c r="M679" s="35">
        <v>15180</v>
      </c>
      <c r="N679" s="24"/>
      <c r="O679" s="34">
        <v>0</v>
      </c>
      <c r="P679" s="34">
        <v>0</v>
      </c>
      <c r="Q679" s="36">
        <v>0.09</v>
      </c>
      <c r="R679" s="36">
        <v>6.3799988959612447E-2</v>
      </c>
      <c r="S679" s="37">
        <v>0</v>
      </c>
      <c r="T679" s="24"/>
      <c r="U679" s="38">
        <v>1057238</v>
      </c>
      <c r="V679" s="38">
        <v>0</v>
      </c>
      <c r="W679" s="38">
        <v>0</v>
      </c>
      <c r="X679" s="38">
        <v>66082</v>
      </c>
      <c r="Y679" s="38">
        <v>1123320</v>
      </c>
    </row>
    <row r="680" spans="1:25" x14ac:dyDescent="0.25">
      <c r="A680" s="31">
        <v>489</v>
      </c>
      <c r="B680" s="32">
        <v>489020242</v>
      </c>
      <c r="C680" s="33" t="s">
        <v>294</v>
      </c>
      <c r="D680" s="31">
        <v>20</v>
      </c>
      <c r="E680" s="33" t="s">
        <v>142</v>
      </c>
      <c r="F680" s="31">
        <v>242</v>
      </c>
      <c r="G680" s="33" t="s">
        <v>145</v>
      </c>
      <c r="H680" s="34">
        <v>6</v>
      </c>
      <c r="I680" s="35">
        <v>12780</v>
      </c>
      <c r="J680" s="35">
        <v>34847</v>
      </c>
      <c r="K680" s="35">
        <v>0</v>
      </c>
      <c r="L680" s="35">
        <v>893</v>
      </c>
      <c r="M680" s="35">
        <v>48520</v>
      </c>
      <c r="N680" s="24"/>
      <c r="O680" s="34">
        <v>0</v>
      </c>
      <c r="P680" s="34">
        <v>0</v>
      </c>
      <c r="Q680" s="36">
        <v>0.09</v>
      </c>
      <c r="R680" s="36">
        <v>6.186139700267277E-2</v>
      </c>
      <c r="S680" s="37">
        <v>0</v>
      </c>
      <c r="T680" s="24"/>
      <c r="U680" s="38">
        <v>285762</v>
      </c>
      <c r="V680" s="38">
        <v>0</v>
      </c>
      <c r="W680" s="38">
        <v>0</v>
      </c>
      <c r="X680" s="38">
        <v>5358</v>
      </c>
      <c r="Y680" s="38">
        <v>291120</v>
      </c>
    </row>
    <row r="681" spans="1:25" x14ac:dyDescent="0.25">
      <c r="A681" s="31">
        <v>489</v>
      </c>
      <c r="B681" s="32">
        <v>489020261</v>
      </c>
      <c r="C681" s="33" t="s">
        <v>294</v>
      </c>
      <c r="D681" s="31">
        <v>20</v>
      </c>
      <c r="E681" s="33" t="s">
        <v>142</v>
      </c>
      <c r="F681" s="31">
        <v>261</v>
      </c>
      <c r="G681" s="33" t="s">
        <v>146</v>
      </c>
      <c r="H681" s="34">
        <v>193</v>
      </c>
      <c r="I681" s="35">
        <v>10650</v>
      </c>
      <c r="J681" s="35">
        <v>5660</v>
      </c>
      <c r="K681" s="35">
        <v>0</v>
      </c>
      <c r="L681" s="35">
        <v>893</v>
      </c>
      <c r="M681" s="35">
        <v>17203</v>
      </c>
      <c r="N681" s="24"/>
      <c r="O681" s="34">
        <v>0</v>
      </c>
      <c r="P681" s="34">
        <v>0</v>
      </c>
      <c r="Q681" s="36">
        <v>0.09</v>
      </c>
      <c r="R681" s="36">
        <v>7.7735223215268087E-2</v>
      </c>
      <c r="S681" s="37">
        <v>0</v>
      </c>
      <c r="T681" s="24"/>
      <c r="U681" s="38">
        <v>3147830</v>
      </c>
      <c r="V681" s="38">
        <v>0</v>
      </c>
      <c r="W681" s="38">
        <v>0</v>
      </c>
      <c r="X681" s="38">
        <v>172349</v>
      </c>
      <c r="Y681" s="38">
        <v>3320179</v>
      </c>
    </row>
    <row r="682" spans="1:25" x14ac:dyDescent="0.25">
      <c r="A682" s="31">
        <v>489</v>
      </c>
      <c r="B682" s="32">
        <v>489020264</v>
      </c>
      <c r="C682" s="33" t="s">
        <v>294</v>
      </c>
      <c r="D682" s="31">
        <v>20</v>
      </c>
      <c r="E682" s="33" t="s">
        <v>142</v>
      </c>
      <c r="F682" s="31">
        <v>264</v>
      </c>
      <c r="G682" s="33" t="s">
        <v>293</v>
      </c>
      <c r="H682" s="34">
        <v>1</v>
      </c>
      <c r="I682" s="35">
        <v>10127</v>
      </c>
      <c r="J682" s="35">
        <v>4568</v>
      </c>
      <c r="K682" s="35">
        <v>0</v>
      </c>
      <c r="L682" s="35">
        <v>893</v>
      </c>
      <c r="M682" s="35">
        <v>15588</v>
      </c>
      <c r="N682" s="24"/>
      <c r="O682" s="34">
        <v>0</v>
      </c>
      <c r="P682" s="34">
        <v>0</v>
      </c>
      <c r="Q682" s="36">
        <v>0.09</v>
      </c>
      <c r="R682" s="36">
        <v>9.0922957424074535E-3</v>
      </c>
      <c r="S682" s="37">
        <v>0</v>
      </c>
      <c r="T682" s="24"/>
      <c r="U682" s="38">
        <v>14695</v>
      </c>
      <c r="V682" s="38">
        <v>0</v>
      </c>
      <c r="W682" s="38">
        <v>0</v>
      </c>
      <c r="X682" s="38">
        <v>893</v>
      </c>
      <c r="Y682" s="38">
        <v>15588</v>
      </c>
    </row>
    <row r="683" spans="1:25" x14ac:dyDescent="0.25">
      <c r="A683" s="31">
        <v>489</v>
      </c>
      <c r="B683" s="32">
        <v>489020300</v>
      </c>
      <c r="C683" s="33" t="s">
        <v>294</v>
      </c>
      <c r="D683" s="31">
        <v>20</v>
      </c>
      <c r="E683" s="33" t="s">
        <v>142</v>
      </c>
      <c r="F683" s="31">
        <v>300</v>
      </c>
      <c r="G683" s="33" t="s">
        <v>147</v>
      </c>
      <c r="H683" s="34">
        <v>2</v>
      </c>
      <c r="I683" s="35">
        <v>10127</v>
      </c>
      <c r="J683" s="35">
        <v>20937</v>
      </c>
      <c r="K683" s="35">
        <v>0</v>
      </c>
      <c r="L683" s="35">
        <v>893</v>
      </c>
      <c r="M683" s="35">
        <v>31957</v>
      </c>
      <c r="N683" s="24"/>
      <c r="O683" s="34">
        <v>0</v>
      </c>
      <c r="P683" s="34">
        <v>0</v>
      </c>
      <c r="Q683" s="36">
        <v>0.09</v>
      </c>
      <c r="R683" s="36">
        <v>2.1583683263291652E-2</v>
      </c>
      <c r="S683" s="37">
        <v>0</v>
      </c>
      <c r="T683" s="24"/>
      <c r="U683" s="38">
        <v>62128</v>
      </c>
      <c r="V683" s="38">
        <v>0</v>
      </c>
      <c r="W683" s="38">
        <v>0</v>
      </c>
      <c r="X683" s="38">
        <v>1786</v>
      </c>
      <c r="Y683" s="38">
        <v>63914</v>
      </c>
    </row>
    <row r="684" spans="1:25" x14ac:dyDescent="0.25">
      <c r="A684" s="31">
        <v>489</v>
      </c>
      <c r="B684" s="32">
        <v>489020310</v>
      </c>
      <c r="C684" s="33" t="s">
        <v>294</v>
      </c>
      <c r="D684" s="31">
        <v>20</v>
      </c>
      <c r="E684" s="33" t="s">
        <v>142</v>
      </c>
      <c r="F684" s="31">
        <v>310</v>
      </c>
      <c r="G684" s="33" t="s">
        <v>277</v>
      </c>
      <c r="H684" s="34">
        <v>28</v>
      </c>
      <c r="I684" s="35">
        <v>10550</v>
      </c>
      <c r="J684" s="35">
        <v>2263</v>
      </c>
      <c r="K684" s="35">
        <v>0</v>
      </c>
      <c r="L684" s="35">
        <v>893</v>
      </c>
      <c r="M684" s="35">
        <v>13706</v>
      </c>
      <c r="N684" s="24"/>
      <c r="O684" s="34">
        <v>0</v>
      </c>
      <c r="P684" s="34">
        <v>0</v>
      </c>
      <c r="Q684" s="36">
        <v>0.18</v>
      </c>
      <c r="R684" s="36">
        <v>2.9499619376086118E-2</v>
      </c>
      <c r="S684" s="37">
        <v>0</v>
      </c>
      <c r="T684" s="24"/>
      <c r="U684" s="38">
        <v>358764</v>
      </c>
      <c r="V684" s="38">
        <v>0</v>
      </c>
      <c r="W684" s="38">
        <v>0</v>
      </c>
      <c r="X684" s="38">
        <v>25004</v>
      </c>
      <c r="Y684" s="38">
        <v>383768</v>
      </c>
    </row>
    <row r="685" spans="1:25" x14ac:dyDescent="0.25">
      <c r="A685" s="31">
        <v>489</v>
      </c>
      <c r="B685" s="32">
        <v>489020645</v>
      </c>
      <c r="C685" s="33" t="s">
        <v>294</v>
      </c>
      <c r="D685" s="31">
        <v>20</v>
      </c>
      <c r="E685" s="33" t="s">
        <v>142</v>
      </c>
      <c r="F685" s="31">
        <v>645</v>
      </c>
      <c r="G685" s="33" t="s">
        <v>148</v>
      </c>
      <c r="H685" s="34">
        <v>68</v>
      </c>
      <c r="I685" s="35">
        <v>10944</v>
      </c>
      <c r="J685" s="35">
        <v>4638</v>
      </c>
      <c r="K685" s="35">
        <v>0</v>
      </c>
      <c r="L685" s="35">
        <v>893</v>
      </c>
      <c r="M685" s="35">
        <v>16475</v>
      </c>
      <c r="N685" s="24"/>
      <c r="O685" s="34">
        <v>0</v>
      </c>
      <c r="P685" s="34">
        <v>0</v>
      </c>
      <c r="Q685" s="36">
        <v>0.09</v>
      </c>
      <c r="R685" s="36">
        <v>3.3283797969472916E-2</v>
      </c>
      <c r="S685" s="37">
        <v>0</v>
      </c>
      <c r="T685" s="24"/>
      <c r="U685" s="38">
        <v>1059576</v>
      </c>
      <c r="V685" s="38">
        <v>0</v>
      </c>
      <c r="W685" s="38">
        <v>0</v>
      </c>
      <c r="X685" s="38">
        <v>60724</v>
      </c>
      <c r="Y685" s="38">
        <v>1120300</v>
      </c>
    </row>
    <row r="686" spans="1:25" x14ac:dyDescent="0.25">
      <c r="A686" s="31">
        <v>489</v>
      </c>
      <c r="B686" s="32">
        <v>489020660</v>
      </c>
      <c r="C686" s="33" t="s">
        <v>294</v>
      </c>
      <c r="D686" s="31">
        <v>20</v>
      </c>
      <c r="E686" s="33" t="s">
        <v>142</v>
      </c>
      <c r="F686" s="31">
        <v>660</v>
      </c>
      <c r="G686" s="33" t="s">
        <v>149</v>
      </c>
      <c r="H686" s="34">
        <v>15</v>
      </c>
      <c r="I686" s="35">
        <v>11072</v>
      </c>
      <c r="J686" s="35">
        <v>10142</v>
      </c>
      <c r="K686" s="35">
        <v>0</v>
      </c>
      <c r="L686" s="35">
        <v>893</v>
      </c>
      <c r="M686" s="35">
        <v>22107</v>
      </c>
      <c r="N686" s="24"/>
      <c r="O686" s="34">
        <v>0</v>
      </c>
      <c r="P686" s="34">
        <v>0</v>
      </c>
      <c r="Q686" s="36">
        <v>0.09</v>
      </c>
      <c r="R686" s="36">
        <v>5.7291222378360457E-2</v>
      </c>
      <c r="S686" s="37">
        <v>0</v>
      </c>
      <c r="T686" s="24"/>
      <c r="U686" s="38">
        <v>318210</v>
      </c>
      <c r="V686" s="38">
        <v>0</v>
      </c>
      <c r="W686" s="38">
        <v>0</v>
      </c>
      <c r="X686" s="38">
        <v>13395</v>
      </c>
      <c r="Y686" s="38">
        <v>331605</v>
      </c>
    </row>
    <row r="687" spans="1:25" x14ac:dyDescent="0.25">
      <c r="A687" s="31">
        <v>489</v>
      </c>
      <c r="B687" s="32">
        <v>489020712</v>
      </c>
      <c r="C687" s="33" t="s">
        <v>294</v>
      </c>
      <c r="D687" s="31">
        <v>20</v>
      </c>
      <c r="E687" s="33" t="s">
        <v>142</v>
      </c>
      <c r="F687" s="31">
        <v>712</v>
      </c>
      <c r="G687" s="33" t="s">
        <v>141</v>
      </c>
      <c r="H687" s="34">
        <v>32</v>
      </c>
      <c r="I687" s="35">
        <v>10590</v>
      </c>
      <c r="J687" s="35">
        <v>7719</v>
      </c>
      <c r="K687" s="35">
        <v>0</v>
      </c>
      <c r="L687" s="35">
        <v>893</v>
      </c>
      <c r="M687" s="35">
        <v>19202</v>
      </c>
      <c r="N687" s="24"/>
      <c r="O687" s="34">
        <v>0</v>
      </c>
      <c r="P687" s="34">
        <v>0</v>
      </c>
      <c r="Q687" s="36">
        <v>0.09</v>
      </c>
      <c r="R687" s="36">
        <v>3.2884372429742702E-2</v>
      </c>
      <c r="S687" s="37">
        <v>0</v>
      </c>
      <c r="T687" s="24"/>
      <c r="U687" s="38">
        <v>585888</v>
      </c>
      <c r="V687" s="38">
        <v>0</v>
      </c>
      <c r="W687" s="38">
        <v>0</v>
      </c>
      <c r="X687" s="38">
        <v>28576</v>
      </c>
      <c r="Y687" s="38">
        <v>614464</v>
      </c>
    </row>
    <row r="688" spans="1:25" x14ac:dyDescent="0.25">
      <c r="A688" s="31">
        <v>491</v>
      </c>
      <c r="B688" s="32">
        <v>491095072</v>
      </c>
      <c r="C688" s="33" t="s">
        <v>295</v>
      </c>
      <c r="D688" s="31">
        <v>95</v>
      </c>
      <c r="E688" s="33" t="s">
        <v>296</v>
      </c>
      <c r="F688" s="31">
        <v>72</v>
      </c>
      <c r="G688" s="33" t="s">
        <v>18</v>
      </c>
      <c r="H688" s="34">
        <v>1</v>
      </c>
      <c r="I688" s="35">
        <v>12390</v>
      </c>
      <c r="J688" s="35">
        <v>2934</v>
      </c>
      <c r="K688" s="35">
        <v>0</v>
      </c>
      <c r="L688" s="35">
        <v>893</v>
      </c>
      <c r="M688" s="35">
        <v>16217</v>
      </c>
      <c r="N688" s="24"/>
      <c r="O688" s="34">
        <v>0</v>
      </c>
      <c r="P688" s="34">
        <v>0</v>
      </c>
      <c r="Q688" s="36">
        <v>0.09</v>
      </c>
      <c r="R688" s="36">
        <v>2.1802146927534793E-3</v>
      </c>
      <c r="S688" s="37">
        <v>0</v>
      </c>
      <c r="T688" s="24"/>
      <c r="U688" s="38">
        <v>15324</v>
      </c>
      <c r="V688" s="38">
        <v>0</v>
      </c>
      <c r="W688" s="38">
        <v>0</v>
      </c>
      <c r="X688" s="38">
        <v>893</v>
      </c>
      <c r="Y688" s="38">
        <v>16217</v>
      </c>
    </row>
    <row r="689" spans="1:25" x14ac:dyDescent="0.25">
      <c r="A689" s="31">
        <v>491</v>
      </c>
      <c r="B689" s="32">
        <v>491095095</v>
      </c>
      <c r="C689" s="33" t="s">
        <v>295</v>
      </c>
      <c r="D689" s="31">
        <v>95</v>
      </c>
      <c r="E689" s="33" t="s">
        <v>296</v>
      </c>
      <c r="F689" s="31">
        <v>95</v>
      </c>
      <c r="G689" s="33" t="s">
        <v>296</v>
      </c>
      <c r="H689" s="34">
        <v>1303</v>
      </c>
      <c r="I689" s="35">
        <v>11082</v>
      </c>
      <c r="J689" s="35">
        <v>95</v>
      </c>
      <c r="K689" s="35">
        <v>0</v>
      </c>
      <c r="L689" s="35">
        <v>893</v>
      </c>
      <c r="M689" s="35">
        <v>12070</v>
      </c>
      <c r="N689" s="24"/>
      <c r="O689" s="34">
        <v>0</v>
      </c>
      <c r="P689" s="34">
        <v>0</v>
      </c>
      <c r="Q689" s="36">
        <v>0.15329999999999999</v>
      </c>
      <c r="R689" s="36">
        <v>0.13758477036355793</v>
      </c>
      <c r="S689" s="37">
        <v>0</v>
      </c>
      <c r="T689" s="24"/>
      <c r="U689" s="38">
        <v>14563631</v>
      </c>
      <c r="V689" s="38">
        <v>0</v>
      </c>
      <c r="W689" s="38">
        <v>0</v>
      </c>
      <c r="X689" s="38">
        <v>1163579</v>
      </c>
      <c r="Y689" s="38">
        <v>15727210</v>
      </c>
    </row>
    <row r="690" spans="1:25" x14ac:dyDescent="0.25">
      <c r="A690" s="31">
        <v>491</v>
      </c>
      <c r="B690" s="32">
        <v>491095201</v>
      </c>
      <c r="C690" s="33" t="s">
        <v>295</v>
      </c>
      <c r="D690" s="31">
        <v>95</v>
      </c>
      <c r="E690" s="33" t="s">
        <v>296</v>
      </c>
      <c r="F690" s="31">
        <v>201</v>
      </c>
      <c r="G690" s="33" t="s">
        <v>17</v>
      </c>
      <c r="H690" s="34">
        <v>1</v>
      </c>
      <c r="I690" s="35">
        <v>12640.520228330424</v>
      </c>
      <c r="J690" s="35">
        <v>211</v>
      </c>
      <c r="K690" s="35">
        <v>0</v>
      </c>
      <c r="L690" s="35">
        <v>893</v>
      </c>
      <c r="M690" s="35">
        <v>13744.520228330424</v>
      </c>
      <c r="N690" s="24"/>
      <c r="O690" s="34">
        <v>0</v>
      </c>
      <c r="P690" s="34">
        <v>0</v>
      </c>
      <c r="Q690" s="36">
        <v>0.18</v>
      </c>
      <c r="R690" s="36">
        <v>8.2586026061710005E-2</v>
      </c>
      <c r="S690" s="37">
        <v>0</v>
      </c>
      <c r="T690" s="24"/>
      <c r="U690" s="38">
        <v>12852</v>
      </c>
      <c r="V690" s="38">
        <v>0</v>
      </c>
      <c r="W690" s="38">
        <v>0</v>
      </c>
      <c r="X690" s="38">
        <v>893</v>
      </c>
      <c r="Y690" s="38">
        <v>13745</v>
      </c>
    </row>
    <row r="691" spans="1:25" x14ac:dyDescent="0.25">
      <c r="A691" s="31">
        <v>491</v>
      </c>
      <c r="B691" s="32">
        <v>491095218</v>
      </c>
      <c r="C691" s="33" t="s">
        <v>295</v>
      </c>
      <c r="D691" s="31">
        <v>95</v>
      </c>
      <c r="E691" s="33" t="s">
        <v>296</v>
      </c>
      <c r="F691" s="31">
        <v>218</v>
      </c>
      <c r="G691" s="33" t="s">
        <v>193</v>
      </c>
      <c r="H691" s="34">
        <v>2</v>
      </c>
      <c r="I691" s="35">
        <v>14107</v>
      </c>
      <c r="J691" s="35">
        <v>4661</v>
      </c>
      <c r="K691" s="35">
        <v>0</v>
      </c>
      <c r="L691" s="35">
        <v>893</v>
      </c>
      <c r="M691" s="35">
        <v>19661</v>
      </c>
      <c r="N691" s="24"/>
      <c r="O691" s="34">
        <v>0</v>
      </c>
      <c r="P691" s="34">
        <v>0</v>
      </c>
      <c r="Q691" s="36">
        <v>0.09</v>
      </c>
      <c r="R691" s="36">
        <v>4.3848349563035863E-2</v>
      </c>
      <c r="S691" s="37">
        <v>0</v>
      </c>
      <c r="T691" s="24"/>
      <c r="U691" s="38">
        <v>37536</v>
      </c>
      <c r="V691" s="38">
        <v>0</v>
      </c>
      <c r="W691" s="38">
        <v>0</v>
      </c>
      <c r="X691" s="38">
        <v>1786</v>
      </c>
      <c r="Y691" s="38">
        <v>39322</v>
      </c>
    </row>
    <row r="692" spans="1:25" x14ac:dyDescent="0.25">
      <c r="A692" s="31">
        <v>491</v>
      </c>
      <c r="B692" s="32">
        <v>491095273</v>
      </c>
      <c r="C692" s="33" t="s">
        <v>295</v>
      </c>
      <c r="D692" s="31">
        <v>95</v>
      </c>
      <c r="E692" s="33" t="s">
        <v>296</v>
      </c>
      <c r="F692" s="31">
        <v>273</v>
      </c>
      <c r="G692" s="33" t="s">
        <v>297</v>
      </c>
      <c r="H692" s="34">
        <v>4</v>
      </c>
      <c r="I692" s="35">
        <v>10982</v>
      </c>
      <c r="J692" s="35">
        <v>2918</v>
      </c>
      <c r="K692" s="35">
        <v>0</v>
      </c>
      <c r="L692" s="35">
        <v>893</v>
      </c>
      <c r="M692" s="35">
        <v>14793</v>
      </c>
      <c r="N692" s="24"/>
      <c r="O692" s="34">
        <v>0</v>
      </c>
      <c r="P692" s="34">
        <v>0</v>
      </c>
      <c r="Q692" s="36">
        <v>0.09</v>
      </c>
      <c r="R692" s="36">
        <v>2.404558077241398E-3</v>
      </c>
      <c r="S692" s="37">
        <v>0</v>
      </c>
      <c r="T692" s="24"/>
      <c r="U692" s="38">
        <v>55600</v>
      </c>
      <c r="V692" s="38">
        <v>0</v>
      </c>
      <c r="W692" s="38">
        <v>0</v>
      </c>
      <c r="X692" s="38">
        <v>3572</v>
      </c>
      <c r="Y692" s="38">
        <v>59172</v>
      </c>
    </row>
    <row r="693" spans="1:25" x14ac:dyDescent="0.25">
      <c r="A693" s="31">
        <v>491</v>
      </c>
      <c r="B693" s="32">
        <v>491095292</v>
      </c>
      <c r="C693" s="33" t="s">
        <v>295</v>
      </c>
      <c r="D693" s="31">
        <v>95</v>
      </c>
      <c r="E693" s="33" t="s">
        <v>296</v>
      </c>
      <c r="F693" s="31">
        <v>292</v>
      </c>
      <c r="G693" s="33" t="s">
        <v>298</v>
      </c>
      <c r="H693" s="34">
        <v>10</v>
      </c>
      <c r="I693" s="35">
        <v>10326</v>
      </c>
      <c r="J693" s="35">
        <v>2140</v>
      </c>
      <c r="K693" s="35">
        <v>0</v>
      </c>
      <c r="L693" s="35">
        <v>893</v>
      </c>
      <c r="M693" s="35">
        <v>13359</v>
      </c>
      <c r="N693" s="24"/>
      <c r="O693" s="34">
        <v>0</v>
      </c>
      <c r="P693" s="34">
        <v>0</v>
      </c>
      <c r="Q693" s="36">
        <v>0.09</v>
      </c>
      <c r="R693" s="36">
        <v>4.9541879702715771E-3</v>
      </c>
      <c r="S693" s="37">
        <v>0</v>
      </c>
      <c r="T693" s="24"/>
      <c r="U693" s="38">
        <v>124660</v>
      </c>
      <c r="V693" s="38">
        <v>0</v>
      </c>
      <c r="W693" s="38">
        <v>0</v>
      </c>
      <c r="X693" s="38">
        <v>8930</v>
      </c>
      <c r="Y693" s="38">
        <v>133590</v>
      </c>
    </row>
    <row r="694" spans="1:25" x14ac:dyDescent="0.25">
      <c r="A694" s="31">
        <v>491</v>
      </c>
      <c r="B694" s="32">
        <v>491095310</v>
      </c>
      <c r="C694" s="33" t="s">
        <v>295</v>
      </c>
      <c r="D694" s="31">
        <v>95</v>
      </c>
      <c r="E694" s="33" t="s">
        <v>296</v>
      </c>
      <c r="F694" s="31">
        <v>310</v>
      </c>
      <c r="G694" s="33" t="s">
        <v>277</v>
      </c>
      <c r="H694" s="34">
        <v>1</v>
      </c>
      <c r="I694" s="35">
        <v>11890.407781690141</v>
      </c>
      <c r="J694" s="35">
        <v>2551</v>
      </c>
      <c r="K694" s="35">
        <v>0</v>
      </c>
      <c r="L694" s="35">
        <v>893</v>
      </c>
      <c r="M694" s="35">
        <v>15334.407781690141</v>
      </c>
      <c r="N694" s="24"/>
      <c r="O694" s="34">
        <v>0</v>
      </c>
      <c r="P694" s="34">
        <v>0</v>
      </c>
      <c r="Q694" s="36">
        <v>0.18</v>
      </c>
      <c r="R694" s="36">
        <v>2.9499619376086118E-2</v>
      </c>
      <c r="S694" s="37">
        <v>0</v>
      </c>
      <c r="T694" s="24"/>
      <c r="U694" s="38">
        <v>14441</v>
      </c>
      <c r="V694" s="38">
        <v>0</v>
      </c>
      <c r="W694" s="38">
        <v>0</v>
      </c>
      <c r="X694" s="38">
        <v>893</v>
      </c>
      <c r="Y694" s="38">
        <v>15334</v>
      </c>
    </row>
    <row r="695" spans="1:25" x14ac:dyDescent="0.25">
      <c r="A695" s="31">
        <v>491</v>
      </c>
      <c r="B695" s="32">
        <v>491095331</v>
      </c>
      <c r="C695" s="33" t="s">
        <v>295</v>
      </c>
      <c r="D695" s="31">
        <v>95</v>
      </c>
      <c r="E695" s="33" t="s">
        <v>296</v>
      </c>
      <c r="F695" s="31">
        <v>331</v>
      </c>
      <c r="G695" s="33" t="s">
        <v>20</v>
      </c>
      <c r="H695" s="34">
        <v>24</v>
      </c>
      <c r="I695" s="35">
        <v>11896</v>
      </c>
      <c r="J695" s="35">
        <v>4220</v>
      </c>
      <c r="K695" s="35">
        <v>0</v>
      </c>
      <c r="L695" s="35">
        <v>893</v>
      </c>
      <c r="M695" s="35">
        <v>17009</v>
      </c>
      <c r="N695" s="24"/>
      <c r="O695" s="34">
        <v>0</v>
      </c>
      <c r="P695" s="34">
        <v>0</v>
      </c>
      <c r="Q695" s="36">
        <v>0.09</v>
      </c>
      <c r="R695" s="36">
        <v>1.9176333584993766E-2</v>
      </c>
      <c r="S695" s="37">
        <v>0</v>
      </c>
      <c r="T695" s="24"/>
      <c r="U695" s="38">
        <v>386784</v>
      </c>
      <c r="V695" s="38">
        <v>0</v>
      </c>
      <c r="W695" s="38">
        <v>0</v>
      </c>
      <c r="X695" s="38">
        <v>21432</v>
      </c>
      <c r="Y695" s="38">
        <v>408216</v>
      </c>
    </row>
    <row r="696" spans="1:25" x14ac:dyDescent="0.25">
      <c r="A696" s="31">
        <v>491</v>
      </c>
      <c r="B696" s="32">
        <v>491095650</v>
      </c>
      <c r="C696" s="33" t="s">
        <v>295</v>
      </c>
      <c r="D696" s="31">
        <v>95</v>
      </c>
      <c r="E696" s="33" t="s">
        <v>296</v>
      </c>
      <c r="F696" s="31">
        <v>650</v>
      </c>
      <c r="G696" s="33" t="s">
        <v>199</v>
      </c>
      <c r="H696" s="34">
        <v>1</v>
      </c>
      <c r="I696" s="35">
        <v>10407.723108575381</v>
      </c>
      <c r="J696" s="35">
        <v>2939</v>
      </c>
      <c r="K696" s="35">
        <v>0</v>
      </c>
      <c r="L696" s="35">
        <v>893</v>
      </c>
      <c r="M696" s="35">
        <v>14239.723108575381</v>
      </c>
      <c r="N696" s="24"/>
      <c r="O696" s="34">
        <v>0</v>
      </c>
      <c r="P696" s="34">
        <v>0</v>
      </c>
      <c r="Q696" s="36">
        <v>0.09</v>
      </c>
      <c r="R696" s="36">
        <v>7.9833836871880278E-4</v>
      </c>
      <c r="S696" s="37">
        <v>0</v>
      </c>
      <c r="T696" s="24"/>
      <c r="U696" s="38">
        <v>13347</v>
      </c>
      <c r="V696" s="38">
        <v>0</v>
      </c>
      <c r="W696" s="38">
        <v>0</v>
      </c>
      <c r="X696" s="38">
        <v>893</v>
      </c>
      <c r="Y696" s="38">
        <v>14240</v>
      </c>
    </row>
    <row r="697" spans="1:25" x14ac:dyDescent="0.25">
      <c r="A697" s="31">
        <v>491</v>
      </c>
      <c r="B697" s="32">
        <v>491095665</v>
      </c>
      <c r="C697" s="33" t="s">
        <v>295</v>
      </c>
      <c r="D697" s="31">
        <v>95</v>
      </c>
      <c r="E697" s="33" t="s">
        <v>296</v>
      </c>
      <c r="F697" s="31">
        <v>665</v>
      </c>
      <c r="G697" s="33" t="s">
        <v>278</v>
      </c>
      <c r="H697" s="34">
        <v>1</v>
      </c>
      <c r="I697" s="35">
        <v>10076.643913196895</v>
      </c>
      <c r="J697" s="35">
        <v>1862</v>
      </c>
      <c r="K697" s="35">
        <v>0</v>
      </c>
      <c r="L697" s="35">
        <v>893</v>
      </c>
      <c r="M697" s="35">
        <v>12831.643913196895</v>
      </c>
      <c r="N697" s="24"/>
      <c r="O697" s="34">
        <v>0</v>
      </c>
      <c r="P697" s="34">
        <v>0</v>
      </c>
      <c r="Q697" s="36">
        <v>0.09</v>
      </c>
      <c r="R697" s="36">
        <v>6.5243557680071266E-3</v>
      </c>
      <c r="S697" s="37">
        <v>0</v>
      </c>
      <c r="T697" s="24"/>
      <c r="U697" s="38">
        <v>11939</v>
      </c>
      <c r="V697" s="38">
        <v>0</v>
      </c>
      <c r="W697" s="38">
        <v>0</v>
      </c>
      <c r="X697" s="38">
        <v>893</v>
      </c>
      <c r="Y697" s="38">
        <v>12832</v>
      </c>
    </row>
    <row r="698" spans="1:25" x14ac:dyDescent="0.25">
      <c r="A698" s="31">
        <v>491</v>
      </c>
      <c r="B698" s="32">
        <v>491095763</v>
      </c>
      <c r="C698" s="33" t="s">
        <v>295</v>
      </c>
      <c r="D698" s="31">
        <v>95</v>
      </c>
      <c r="E698" s="33" t="s">
        <v>296</v>
      </c>
      <c r="F698" s="31">
        <v>763</v>
      </c>
      <c r="G698" s="33" t="s">
        <v>299</v>
      </c>
      <c r="H698" s="34">
        <v>5</v>
      </c>
      <c r="I698" s="35">
        <v>14107</v>
      </c>
      <c r="J698" s="35">
        <v>3671</v>
      </c>
      <c r="K698" s="35">
        <v>0</v>
      </c>
      <c r="L698" s="35">
        <v>893</v>
      </c>
      <c r="M698" s="35">
        <v>18671</v>
      </c>
      <c r="N698" s="24"/>
      <c r="O698" s="34">
        <v>0</v>
      </c>
      <c r="P698" s="34">
        <v>0</v>
      </c>
      <c r="Q698" s="36">
        <v>0.09</v>
      </c>
      <c r="R698" s="36">
        <v>6.2734185548055351E-3</v>
      </c>
      <c r="S698" s="37">
        <v>0</v>
      </c>
      <c r="T698" s="24"/>
      <c r="U698" s="38">
        <v>88890</v>
      </c>
      <c r="V698" s="38">
        <v>0</v>
      </c>
      <c r="W698" s="38">
        <v>0</v>
      </c>
      <c r="X698" s="38">
        <v>4465</v>
      </c>
      <c r="Y698" s="38">
        <v>93355</v>
      </c>
    </row>
    <row r="699" spans="1:25" x14ac:dyDescent="0.25">
      <c r="A699" s="31">
        <v>492</v>
      </c>
      <c r="B699" s="32">
        <v>492281137</v>
      </c>
      <c r="C699" s="33" t="s">
        <v>300</v>
      </c>
      <c r="D699" s="31">
        <v>281</v>
      </c>
      <c r="E699" s="33" t="s">
        <v>169</v>
      </c>
      <c r="F699" s="31">
        <v>137</v>
      </c>
      <c r="G699" s="33" t="s">
        <v>210</v>
      </c>
      <c r="H699" s="34">
        <v>3</v>
      </c>
      <c r="I699" s="35">
        <v>12729</v>
      </c>
      <c r="J699" s="35">
        <v>21</v>
      </c>
      <c r="K699" s="35">
        <v>0</v>
      </c>
      <c r="L699" s="35">
        <v>893</v>
      </c>
      <c r="M699" s="35">
        <v>13643</v>
      </c>
      <c r="N699" s="24"/>
      <c r="O699" s="34">
        <v>0</v>
      </c>
      <c r="P699" s="34">
        <v>0</v>
      </c>
      <c r="Q699" s="36">
        <v>0.18</v>
      </c>
      <c r="R699" s="36">
        <v>0.13203357633904017</v>
      </c>
      <c r="S699" s="37">
        <v>0</v>
      </c>
      <c r="T699" s="24"/>
      <c r="U699" s="38">
        <v>38250</v>
      </c>
      <c r="V699" s="38">
        <v>0</v>
      </c>
      <c r="W699" s="38">
        <v>0</v>
      </c>
      <c r="X699" s="38">
        <v>2679</v>
      </c>
      <c r="Y699" s="38">
        <v>40929</v>
      </c>
    </row>
    <row r="700" spans="1:25" x14ac:dyDescent="0.25">
      <c r="A700" s="31">
        <v>492</v>
      </c>
      <c r="B700" s="32">
        <v>492281281</v>
      </c>
      <c r="C700" s="33" t="s">
        <v>300</v>
      </c>
      <c r="D700" s="31">
        <v>281</v>
      </c>
      <c r="E700" s="33" t="s">
        <v>169</v>
      </c>
      <c r="F700" s="31">
        <v>281</v>
      </c>
      <c r="G700" s="33" t="s">
        <v>169</v>
      </c>
      <c r="H700" s="34">
        <v>357</v>
      </c>
      <c r="I700" s="35">
        <v>12419</v>
      </c>
      <c r="J700" s="35">
        <v>19</v>
      </c>
      <c r="K700" s="35">
        <v>0</v>
      </c>
      <c r="L700" s="35">
        <v>893</v>
      </c>
      <c r="M700" s="35">
        <v>13331</v>
      </c>
      <c r="N700" s="24"/>
      <c r="O700" s="34">
        <v>0</v>
      </c>
      <c r="P700" s="34">
        <v>0</v>
      </c>
      <c r="Q700" s="36">
        <v>0.18</v>
      </c>
      <c r="R700" s="36">
        <v>0.12776918009196925</v>
      </c>
      <c r="S700" s="37">
        <v>0</v>
      </c>
      <c r="T700" s="24"/>
      <c r="U700" s="38">
        <v>4440366</v>
      </c>
      <c r="V700" s="38">
        <v>0</v>
      </c>
      <c r="W700" s="38">
        <v>0</v>
      </c>
      <c r="X700" s="38">
        <v>318801</v>
      </c>
      <c r="Y700" s="38">
        <v>4759167</v>
      </c>
    </row>
    <row r="701" spans="1:25" x14ac:dyDescent="0.25">
      <c r="A701" s="31">
        <v>493</v>
      </c>
      <c r="B701" s="32">
        <v>493093035</v>
      </c>
      <c r="C701" s="33" t="s">
        <v>301</v>
      </c>
      <c r="D701" s="31">
        <v>93</v>
      </c>
      <c r="E701" s="33" t="s">
        <v>25</v>
      </c>
      <c r="F701" s="31">
        <v>35</v>
      </c>
      <c r="G701" s="33" t="s">
        <v>22</v>
      </c>
      <c r="H701" s="34">
        <v>43</v>
      </c>
      <c r="I701" s="35">
        <v>13487</v>
      </c>
      <c r="J701" s="35">
        <v>4741</v>
      </c>
      <c r="K701" s="35">
        <v>0</v>
      </c>
      <c r="L701" s="35">
        <v>893</v>
      </c>
      <c r="M701" s="35">
        <v>19121</v>
      </c>
      <c r="N701" s="24"/>
      <c r="O701" s="34">
        <v>0</v>
      </c>
      <c r="P701" s="34">
        <v>0</v>
      </c>
      <c r="Q701" s="36">
        <v>0.18</v>
      </c>
      <c r="R701" s="36">
        <v>0.1589661347017316</v>
      </c>
      <c r="S701" s="37">
        <v>0</v>
      </c>
      <c r="T701" s="24"/>
      <c r="U701" s="38">
        <v>783804</v>
      </c>
      <c r="V701" s="38">
        <v>0</v>
      </c>
      <c r="W701" s="38">
        <v>0</v>
      </c>
      <c r="X701" s="38">
        <v>38399</v>
      </c>
      <c r="Y701" s="38">
        <v>822203</v>
      </c>
    </row>
    <row r="702" spans="1:25" x14ac:dyDescent="0.25">
      <c r="A702" s="31">
        <v>493</v>
      </c>
      <c r="B702" s="32">
        <v>493093057</v>
      </c>
      <c r="C702" s="33" t="s">
        <v>301</v>
      </c>
      <c r="D702" s="31">
        <v>93</v>
      </c>
      <c r="E702" s="33" t="s">
        <v>25</v>
      </c>
      <c r="F702" s="31">
        <v>57</v>
      </c>
      <c r="G702" s="33" t="s">
        <v>23</v>
      </c>
      <c r="H702" s="34">
        <v>102</v>
      </c>
      <c r="I702" s="35">
        <v>14047</v>
      </c>
      <c r="J702" s="35">
        <v>715</v>
      </c>
      <c r="K702" s="35">
        <v>0</v>
      </c>
      <c r="L702" s="35">
        <v>893</v>
      </c>
      <c r="M702" s="35">
        <v>15655</v>
      </c>
      <c r="N702" s="24"/>
      <c r="O702" s="34">
        <v>0</v>
      </c>
      <c r="P702" s="34">
        <v>0</v>
      </c>
      <c r="Q702" s="36">
        <v>0.18</v>
      </c>
      <c r="R702" s="36">
        <v>0.14357074949612178</v>
      </c>
      <c r="S702" s="37">
        <v>0</v>
      </c>
      <c r="T702" s="24"/>
      <c r="U702" s="38">
        <v>1505724</v>
      </c>
      <c r="V702" s="38">
        <v>0</v>
      </c>
      <c r="W702" s="38">
        <v>0</v>
      </c>
      <c r="X702" s="38">
        <v>91086</v>
      </c>
      <c r="Y702" s="38">
        <v>1596810</v>
      </c>
    </row>
    <row r="703" spans="1:25" x14ac:dyDescent="0.25">
      <c r="A703" s="31">
        <v>493</v>
      </c>
      <c r="B703" s="32">
        <v>493093093</v>
      </c>
      <c r="C703" s="33" t="s">
        <v>301</v>
      </c>
      <c r="D703" s="31">
        <v>93</v>
      </c>
      <c r="E703" s="33" t="s">
        <v>25</v>
      </c>
      <c r="F703" s="31">
        <v>93</v>
      </c>
      <c r="G703" s="33" t="s">
        <v>25</v>
      </c>
      <c r="H703" s="34">
        <v>36</v>
      </c>
      <c r="I703" s="35">
        <v>13664</v>
      </c>
      <c r="J703" s="35">
        <v>391</v>
      </c>
      <c r="K703" s="35">
        <v>0</v>
      </c>
      <c r="L703" s="35">
        <v>893</v>
      </c>
      <c r="M703" s="35">
        <v>14948</v>
      </c>
      <c r="N703" s="24"/>
      <c r="O703" s="34">
        <v>1.1490725966126691</v>
      </c>
      <c r="P703" s="34">
        <v>0</v>
      </c>
      <c r="Q703" s="36">
        <v>0.09</v>
      </c>
      <c r="R703" s="36">
        <v>9.5627967154470944E-2</v>
      </c>
      <c r="S703" s="37">
        <v>0</v>
      </c>
      <c r="T703" s="24"/>
      <c r="U703" s="38">
        <v>505979.78465460893</v>
      </c>
      <c r="V703" s="38">
        <v>0</v>
      </c>
      <c r="W703" s="38">
        <v>0</v>
      </c>
      <c r="X703" s="38">
        <v>32148</v>
      </c>
      <c r="Y703" s="38">
        <v>538127.78465460893</v>
      </c>
    </row>
    <row r="704" spans="1:25" x14ac:dyDescent="0.25">
      <c r="A704" s="31">
        <v>493</v>
      </c>
      <c r="B704" s="32">
        <v>493093163</v>
      </c>
      <c r="C704" s="33" t="s">
        <v>301</v>
      </c>
      <c r="D704" s="31">
        <v>93</v>
      </c>
      <c r="E704" s="33" t="s">
        <v>25</v>
      </c>
      <c r="F704" s="31">
        <v>163</v>
      </c>
      <c r="G704" s="33" t="s">
        <v>27</v>
      </c>
      <c r="H704" s="34">
        <v>6</v>
      </c>
      <c r="I704" s="35">
        <v>13712</v>
      </c>
      <c r="J704" s="35">
        <v>579</v>
      </c>
      <c r="K704" s="35">
        <v>0</v>
      </c>
      <c r="L704" s="35">
        <v>893</v>
      </c>
      <c r="M704" s="35">
        <v>15184</v>
      </c>
      <c r="N704" s="24"/>
      <c r="O704" s="34">
        <v>0</v>
      </c>
      <c r="P704" s="34">
        <v>0</v>
      </c>
      <c r="Q704" s="36">
        <v>0.18</v>
      </c>
      <c r="R704" s="36">
        <v>9.7611877434862299E-2</v>
      </c>
      <c r="S704" s="37">
        <v>0</v>
      </c>
      <c r="T704" s="24"/>
      <c r="U704" s="38">
        <v>85746</v>
      </c>
      <c r="V704" s="38">
        <v>0</v>
      </c>
      <c r="W704" s="38">
        <v>0</v>
      </c>
      <c r="X704" s="38">
        <v>5358</v>
      </c>
      <c r="Y704" s="38">
        <v>91104</v>
      </c>
    </row>
    <row r="705" spans="1:25" x14ac:dyDescent="0.25">
      <c r="A705" s="31">
        <v>493</v>
      </c>
      <c r="B705" s="32">
        <v>493093165</v>
      </c>
      <c r="C705" s="33" t="s">
        <v>301</v>
      </c>
      <c r="D705" s="31">
        <v>93</v>
      </c>
      <c r="E705" s="33" t="s">
        <v>25</v>
      </c>
      <c r="F705" s="31">
        <v>165</v>
      </c>
      <c r="G705" s="33" t="s">
        <v>28</v>
      </c>
      <c r="H705" s="34">
        <v>6</v>
      </c>
      <c r="I705" s="35">
        <v>13536</v>
      </c>
      <c r="J705" s="35">
        <v>738</v>
      </c>
      <c r="K705" s="35">
        <v>0</v>
      </c>
      <c r="L705" s="35">
        <v>893</v>
      </c>
      <c r="M705" s="35">
        <v>15167</v>
      </c>
      <c r="N705" s="24"/>
      <c r="O705" s="34">
        <v>1.6119140261024192</v>
      </c>
      <c r="P705" s="34">
        <v>0</v>
      </c>
      <c r="Q705" s="36">
        <v>9.8299999999999998E-2</v>
      </c>
      <c r="R705" s="36">
        <v>0.11701966045576953</v>
      </c>
      <c r="S705" s="37">
        <v>0</v>
      </c>
      <c r="T705" s="24"/>
      <c r="U705" s="38">
        <v>85643.539191414064</v>
      </c>
      <c r="V705" s="38">
        <v>0</v>
      </c>
      <c r="W705" s="38">
        <v>0</v>
      </c>
      <c r="X705" s="38">
        <v>5358</v>
      </c>
      <c r="Y705" s="38">
        <v>91001.539191414064</v>
      </c>
    </row>
    <row r="706" spans="1:25" x14ac:dyDescent="0.25">
      <c r="A706" s="31">
        <v>493</v>
      </c>
      <c r="B706" s="32">
        <v>493093176</v>
      </c>
      <c r="C706" s="33" t="s">
        <v>301</v>
      </c>
      <c r="D706" s="31">
        <v>93</v>
      </c>
      <c r="E706" s="33" t="s">
        <v>25</v>
      </c>
      <c r="F706" s="31">
        <v>176</v>
      </c>
      <c r="G706" s="33" t="s">
        <v>29</v>
      </c>
      <c r="H706" s="34">
        <v>1</v>
      </c>
      <c r="I706" s="35">
        <v>11400</v>
      </c>
      <c r="J706" s="35">
        <v>3766</v>
      </c>
      <c r="K706" s="35">
        <v>0</v>
      </c>
      <c r="L706" s="35">
        <v>893</v>
      </c>
      <c r="M706" s="35">
        <v>16059</v>
      </c>
      <c r="N706" s="24"/>
      <c r="O706" s="34">
        <v>0</v>
      </c>
      <c r="P706" s="34">
        <v>0</v>
      </c>
      <c r="Q706" s="36">
        <v>0.09</v>
      </c>
      <c r="R706" s="36">
        <v>7.0077414496209203E-2</v>
      </c>
      <c r="S706" s="37">
        <v>0</v>
      </c>
      <c r="T706" s="24"/>
      <c r="U706" s="38">
        <v>15166</v>
      </c>
      <c r="V706" s="38">
        <v>0</v>
      </c>
      <c r="W706" s="38">
        <v>0</v>
      </c>
      <c r="X706" s="38">
        <v>893</v>
      </c>
      <c r="Y706" s="38">
        <v>16059</v>
      </c>
    </row>
    <row r="707" spans="1:25" x14ac:dyDescent="0.25">
      <c r="A707" s="31">
        <v>493</v>
      </c>
      <c r="B707" s="32">
        <v>493093248</v>
      </c>
      <c r="C707" s="33" t="s">
        <v>301</v>
      </c>
      <c r="D707" s="31">
        <v>93</v>
      </c>
      <c r="E707" s="33" t="s">
        <v>25</v>
      </c>
      <c r="F707" s="31">
        <v>248</v>
      </c>
      <c r="G707" s="33" t="s">
        <v>30</v>
      </c>
      <c r="H707" s="34">
        <v>19</v>
      </c>
      <c r="I707" s="35">
        <v>13494</v>
      </c>
      <c r="J707" s="35">
        <v>1334</v>
      </c>
      <c r="K707" s="35">
        <v>0</v>
      </c>
      <c r="L707" s="35">
        <v>893</v>
      </c>
      <c r="M707" s="35">
        <v>15721</v>
      </c>
      <c r="N707" s="24"/>
      <c r="O707" s="34">
        <v>0</v>
      </c>
      <c r="P707" s="34">
        <v>0</v>
      </c>
      <c r="Q707" s="36">
        <v>0.09</v>
      </c>
      <c r="R707" s="36">
        <v>5.2152297853696877E-2</v>
      </c>
      <c r="S707" s="37">
        <v>0</v>
      </c>
      <c r="T707" s="24"/>
      <c r="U707" s="38">
        <v>281732</v>
      </c>
      <c r="V707" s="38">
        <v>0</v>
      </c>
      <c r="W707" s="38">
        <v>0</v>
      </c>
      <c r="X707" s="38">
        <v>16967</v>
      </c>
      <c r="Y707" s="38">
        <v>298699</v>
      </c>
    </row>
    <row r="708" spans="1:25" x14ac:dyDescent="0.25">
      <c r="A708" s="31">
        <v>493</v>
      </c>
      <c r="B708" s="32">
        <v>493093262</v>
      </c>
      <c r="C708" s="33" t="s">
        <v>301</v>
      </c>
      <c r="D708" s="31">
        <v>93</v>
      </c>
      <c r="E708" s="33" t="s">
        <v>25</v>
      </c>
      <c r="F708" s="31">
        <v>262</v>
      </c>
      <c r="G708" s="33" t="s">
        <v>31</v>
      </c>
      <c r="H708" s="34">
        <v>1</v>
      </c>
      <c r="I708" s="35">
        <v>16446</v>
      </c>
      <c r="J708" s="35">
        <v>7582</v>
      </c>
      <c r="K708" s="35">
        <v>0</v>
      </c>
      <c r="L708" s="35">
        <v>893</v>
      </c>
      <c r="M708" s="35">
        <v>24921</v>
      </c>
      <c r="N708" s="24"/>
      <c r="O708" s="34">
        <v>0</v>
      </c>
      <c r="P708" s="34">
        <v>0</v>
      </c>
      <c r="Q708" s="36">
        <v>0.09</v>
      </c>
      <c r="R708" s="36">
        <v>6.3546185044161485E-2</v>
      </c>
      <c r="S708" s="37">
        <v>0</v>
      </c>
      <c r="T708" s="24"/>
      <c r="U708" s="38">
        <v>24028</v>
      </c>
      <c r="V708" s="38">
        <v>0</v>
      </c>
      <c r="W708" s="38">
        <v>0</v>
      </c>
      <c r="X708" s="38">
        <v>893</v>
      </c>
      <c r="Y708" s="38">
        <v>24921</v>
      </c>
    </row>
    <row r="709" spans="1:25" x14ac:dyDescent="0.25">
      <c r="A709" s="31">
        <v>493</v>
      </c>
      <c r="B709" s="32">
        <v>493093274</v>
      </c>
      <c r="C709" s="33" t="s">
        <v>301</v>
      </c>
      <c r="D709" s="31">
        <v>93</v>
      </c>
      <c r="E709" s="33" t="s">
        <v>25</v>
      </c>
      <c r="F709" s="31">
        <v>274</v>
      </c>
      <c r="G709" s="33" t="s">
        <v>81</v>
      </c>
      <c r="H709" s="34">
        <v>1</v>
      </c>
      <c r="I709" s="35">
        <v>12504.465731763923</v>
      </c>
      <c r="J709" s="35">
        <v>6045</v>
      </c>
      <c r="K709" s="35">
        <v>0</v>
      </c>
      <c r="L709" s="35">
        <v>893</v>
      </c>
      <c r="M709" s="35">
        <v>19442.465731763921</v>
      </c>
      <c r="N709" s="24"/>
      <c r="O709" s="34">
        <v>0</v>
      </c>
      <c r="P709" s="34">
        <v>0</v>
      </c>
      <c r="Q709" s="36">
        <v>0.09</v>
      </c>
      <c r="R709" s="36">
        <v>8.1562702217129135E-2</v>
      </c>
      <c r="S709" s="37">
        <v>0</v>
      </c>
      <c r="T709" s="24"/>
      <c r="U709" s="38">
        <v>18549</v>
      </c>
      <c r="V709" s="38">
        <v>0</v>
      </c>
      <c r="W709" s="38">
        <v>0</v>
      </c>
      <c r="X709" s="38">
        <v>893</v>
      </c>
      <c r="Y709" s="38">
        <v>19442</v>
      </c>
    </row>
    <row r="710" spans="1:25" x14ac:dyDescent="0.25">
      <c r="A710" s="31">
        <v>494</v>
      </c>
      <c r="B710" s="32">
        <v>494093035</v>
      </c>
      <c r="C710" s="33" t="s">
        <v>302</v>
      </c>
      <c r="D710" s="31">
        <v>93</v>
      </c>
      <c r="E710" s="33" t="s">
        <v>25</v>
      </c>
      <c r="F710" s="31">
        <v>35</v>
      </c>
      <c r="G710" s="33" t="s">
        <v>22</v>
      </c>
      <c r="H710" s="34">
        <v>1</v>
      </c>
      <c r="I710" s="35">
        <v>11254</v>
      </c>
      <c r="J710" s="35">
        <v>3956</v>
      </c>
      <c r="K710" s="35">
        <v>0</v>
      </c>
      <c r="L710" s="35">
        <v>893</v>
      </c>
      <c r="M710" s="35">
        <v>16103</v>
      </c>
      <c r="N710" s="24"/>
      <c r="O710" s="34">
        <v>0</v>
      </c>
      <c r="P710" s="34">
        <v>0</v>
      </c>
      <c r="Q710" s="36">
        <v>0.18</v>
      </c>
      <c r="R710" s="36">
        <v>0.1589661347017316</v>
      </c>
      <c r="S710" s="37">
        <v>0</v>
      </c>
      <c r="T710" s="24"/>
      <c r="U710" s="38">
        <v>15210</v>
      </c>
      <c r="V710" s="38">
        <v>0</v>
      </c>
      <c r="W710" s="38">
        <v>0</v>
      </c>
      <c r="X710" s="38">
        <v>893</v>
      </c>
      <c r="Y710" s="38">
        <v>16103</v>
      </c>
    </row>
    <row r="711" spans="1:25" x14ac:dyDescent="0.25">
      <c r="A711" s="31">
        <v>494</v>
      </c>
      <c r="B711" s="32">
        <v>494093049</v>
      </c>
      <c r="C711" s="33" t="s">
        <v>302</v>
      </c>
      <c r="D711" s="31">
        <v>93</v>
      </c>
      <c r="E711" s="33" t="s">
        <v>25</v>
      </c>
      <c r="F711" s="31">
        <v>49</v>
      </c>
      <c r="G711" s="33" t="s">
        <v>96</v>
      </c>
      <c r="H711" s="34">
        <v>1</v>
      </c>
      <c r="I711" s="35">
        <v>13207</v>
      </c>
      <c r="J711" s="35">
        <v>16714</v>
      </c>
      <c r="K711" s="35">
        <v>0</v>
      </c>
      <c r="L711" s="35">
        <v>893</v>
      </c>
      <c r="M711" s="35">
        <v>30814</v>
      </c>
      <c r="N711" s="24"/>
      <c r="O711" s="34">
        <v>0</v>
      </c>
      <c r="P711" s="34">
        <v>0</v>
      </c>
      <c r="Q711" s="36">
        <v>0.09</v>
      </c>
      <c r="R711" s="36">
        <v>8.0125851788319644E-2</v>
      </c>
      <c r="S711" s="37">
        <v>0</v>
      </c>
      <c r="T711" s="24"/>
      <c r="U711" s="38">
        <v>29921</v>
      </c>
      <c r="V711" s="38">
        <v>0</v>
      </c>
      <c r="W711" s="38">
        <v>0</v>
      </c>
      <c r="X711" s="38">
        <v>893</v>
      </c>
      <c r="Y711" s="38">
        <v>30814</v>
      </c>
    </row>
    <row r="712" spans="1:25" x14ac:dyDescent="0.25">
      <c r="A712" s="31">
        <v>494</v>
      </c>
      <c r="B712" s="32">
        <v>494093056</v>
      </c>
      <c r="C712" s="33" t="s">
        <v>302</v>
      </c>
      <c r="D712" s="31">
        <v>93</v>
      </c>
      <c r="E712" s="33" t="s">
        <v>25</v>
      </c>
      <c r="F712" s="31">
        <v>56</v>
      </c>
      <c r="G712" s="33" t="s">
        <v>153</v>
      </c>
      <c r="H712" s="34">
        <v>2</v>
      </c>
      <c r="I712" s="35">
        <v>10791</v>
      </c>
      <c r="J712" s="35">
        <v>4192</v>
      </c>
      <c r="K712" s="35">
        <v>0</v>
      </c>
      <c r="L712" s="35">
        <v>893</v>
      </c>
      <c r="M712" s="35">
        <v>15876</v>
      </c>
      <c r="N712" s="24"/>
      <c r="O712" s="34">
        <v>0</v>
      </c>
      <c r="P712" s="34">
        <v>0</v>
      </c>
      <c r="Q712" s="36">
        <v>0.09</v>
      </c>
      <c r="R712" s="36">
        <v>2.367741542734313E-2</v>
      </c>
      <c r="S712" s="37">
        <v>0</v>
      </c>
      <c r="T712" s="24"/>
      <c r="U712" s="38">
        <v>29966</v>
      </c>
      <c r="V712" s="38">
        <v>0</v>
      </c>
      <c r="W712" s="38">
        <v>0</v>
      </c>
      <c r="X712" s="38">
        <v>1786</v>
      </c>
      <c r="Y712" s="38">
        <v>31752</v>
      </c>
    </row>
    <row r="713" spans="1:25" x14ac:dyDescent="0.25">
      <c r="A713" s="31">
        <v>494</v>
      </c>
      <c r="B713" s="32">
        <v>494093057</v>
      </c>
      <c r="C713" s="33" t="s">
        <v>302</v>
      </c>
      <c r="D713" s="31">
        <v>93</v>
      </c>
      <c r="E713" s="33" t="s">
        <v>25</v>
      </c>
      <c r="F713" s="31">
        <v>57</v>
      </c>
      <c r="G713" s="33" t="s">
        <v>23</v>
      </c>
      <c r="H713" s="34">
        <v>79</v>
      </c>
      <c r="I713" s="35">
        <v>12282</v>
      </c>
      <c r="J713" s="35">
        <v>625</v>
      </c>
      <c r="K713" s="35">
        <v>0</v>
      </c>
      <c r="L713" s="35">
        <v>893</v>
      </c>
      <c r="M713" s="35">
        <v>13800</v>
      </c>
      <c r="N713" s="24"/>
      <c r="O713" s="34">
        <v>0</v>
      </c>
      <c r="P713" s="34">
        <v>0</v>
      </c>
      <c r="Q713" s="36">
        <v>0.18</v>
      </c>
      <c r="R713" s="36">
        <v>0.14357074949612178</v>
      </c>
      <c r="S713" s="37">
        <v>0</v>
      </c>
      <c r="T713" s="24"/>
      <c r="U713" s="38">
        <v>1019653</v>
      </c>
      <c r="V713" s="38">
        <v>0</v>
      </c>
      <c r="W713" s="38">
        <v>0</v>
      </c>
      <c r="X713" s="38">
        <v>70547</v>
      </c>
      <c r="Y713" s="38">
        <v>1090200</v>
      </c>
    </row>
    <row r="714" spans="1:25" x14ac:dyDescent="0.25">
      <c r="A714" s="31">
        <v>494</v>
      </c>
      <c r="B714" s="32">
        <v>494093071</v>
      </c>
      <c r="C714" s="33" t="s">
        <v>302</v>
      </c>
      <c r="D714" s="31">
        <v>93</v>
      </c>
      <c r="E714" s="33" t="s">
        <v>25</v>
      </c>
      <c r="F714" s="31">
        <v>71</v>
      </c>
      <c r="G714" s="33" t="s">
        <v>24</v>
      </c>
      <c r="H714" s="34">
        <v>2</v>
      </c>
      <c r="I714" s="35">
        <v>10052.9479778157</v>
      </c>
      <c r="J714" s="35">
        <v>5224</v>
      </c>
      <c r="K714" s="35">
        <v>0</v>
      </c>
      <c r="L714" s="35">
        <v>893</v>
      </c>
      <c r="M714" s="35">
        <v>16169.9479778157</v>
      </c>
      <c r="N714" s="24"/>
      <c r="O714" s="34">
        <v>0</v>
      </c>
      <c r="P714" s="34">
        <v>0</v>
      </c>
      <c r="Q714" s="36">
        <v>0.09</v>
      </c>
      <c r="R714" s="36">
        <v>3.5184856204955421E-3</v>
      </c>
      <c r="S714" s="37">
        <v>0</v>
      </c>
      <c r="T714" s="24"/>
      <c r="U714" s="38">
        <v>30554</v>
      </c>
      <c r="V714" s="38">
        <v>0</v>
      </c>
      <c r="W714" s="38">
        <v>0</v>
      </c>
      <c r="X714" s="38">
        <v>1786</v>
      </c>
      <c r="Y714" s="38">
        <v>32340</v>
      </c>
    </row>
    <row r="715" spans="1:25" x14ac:dyDescent="0.25">
      <c r="A715" s="31">
        <v>494</v>
      </c>
      <c r="B715" s="32">
        <v>494093093</v>
      </c>
      <c r="C715" s="33" t="s">
        <v>302</v>
      </c>
      <c r="D715" s="31">
        <v>93</v>
      </c>
      <c r="E715" s="33" t="s">
        <v>25</v>
      </c>
      <c r="F715" s="31">
        <v>93</v>
      </c>
      <c r="G715" s="33" t="s">
        <v>25</v>
      </c>
      <c r="H715" s="34">
        <v>352</v>
      </c>
      <c r="I715" s="35">
        <v>11961</v>
      </c>
      <c r="J715" s="35">
        <v>342</v>
      </c>
      <c r="K715" s="35">
        <v>0</v>
      </c>
      <c r="L715" s="35">
        <v>893</v>
      </c>
      <c r="M715" s="35">
        <v>13196</v>
      </c>
      <c r="N715" s="24"/>
      <c r="O715" s="34">
        <v>24.130524528866054</v>
      </c>
      <c r="P715" s="34">
        <v>0</v>
      </c>
      <c r="Q715" s="36">
        <v>0.09</v>
      </c>
      <c r="R715" s="36">
        <v>9.5627967154470944E-2</v>
      </c>
      <c r="S715" s="37">
        <v>0</v>
      </c>
      <c r="T715" s="24"/>
      <c r="U715" s="38">
        <v>4330655.156721361</v>
      </c>
      <c r="V715" s="38">
        <v>0</v>
      </c>
      <c r="W715" s="38">
        <v>0</v>
      </c>
      <c r="X715" s="38">
        <v>314336</v>
      </c>
      <c r="Y715" s="38">
        <v>4644991.156721361</v>
      </c>
    </row>
    <row r="716" spans="1:25" x14ac:dyDescent="0.25">
      <c r="A716" s="31">
        <v>494</v>
      </c>
      <c r="B716" s="32">
        <v>494093128</v>
      </c>
      <c r="C716" s="33" t="s">
        <v>302</v>
      </c>
      <c r="D716" s="31">
        <v>93</v>
      </c>
      <c r="E716" s="33" t="s">
        <v>25</v>
      </c>
      <c r="F716" s="31">
        <v>128</v>
      </c>
      <c r="G716" s="33" t="s">
        <v>110</v>
      </c>
      <c r="H716" s="34">
        <v>1</v>
      </c>
      <c r="I716" s="35">
        <v>9066</v>
      </c>
      <c r="J716" s="35">
        <v>461</v>
      </c>
      <c r="K716" s="35">
        <v>0</v>
      </c>
      <c r="L716" s="35">
        <v>893</v>
      </c>
      <c r="M716" s="35">
        <v>10420</v>
      </c>
      <c r="N716" s="24"/>
      <c r="O716" s="34">
        <v>0</v>
      </c>
      <c r="P716" s="34">
        <v>0</v>
      </c>
      <c r="Q716" s="36">
        <v>0.18</v>
      </c>
      <c r="R716" s="36">
        <v>3.7897363457031326E-2</v>
      </c>
      <c r="S716" s="37">
        <v>0</v>
      </c>
      <c r="T716" s="24"/>
      <c r="U716" s="38">
        <v>9527</v>
      </c>
      <c r="V716" s="38">
        <v>0</v>
      </c>
      <c r="W716" s="38">
        <v>0</v>
      </c>
      <c r="X716" s="38">
        <v>893</v>
      </c>
      <c r="Y716" s="38">
        <v>10420</v>
      </c>
    </row>
    <row r="717" spans="1:25" x14ac:dyDescent="0.25">
      <c r="A717" s="31">
        <v>494</v>
      </c>
      <c r="B717" s="32">
        <v>494093149</v>
      </c>
      <c r="C717" s="33" t="s">
        <v>302</v>
      </c>
      <c r="D717" s="31">
        <v>93</v>
      </c>
      <c r="E717" s="33" t="s">
        <v>25</v>
      </c>
      <c r="F717" s="31">
        <v>149</v>
      </c>
      <c r="G717" s="33" t="s">
        <v>103</v>
      </c>
      <c r="H717" s="34">
        <v>2</v>
      </c>
      <c r="I717" s="35">
        <v>9042</v>
      </c>
      <c r="J717" s="35">
        <v>11</v>
      </c>
      <c r="K717" s="35">
        <v>0</v>
      </c>
      <c r="L717" s="35">
        <v>893</v>
      </c>
      <c r="M717" s="35">
        <v>9946</v>
      </c>
      <c r="N717" s="24"/>
      <c r="O717" s="34">
        <v>0</v>
      </c>
      <c r="P717" s="34">
        <v>0</v>
      </c>
      <c r="Q717" s="36">
        <v>0.16</v>
      </c>
      <c r="R717" s="36">
        <v>0.11585385192308002</v>
      </c>
      <c r="S717" s="37">
        <v>0</v>
      </c>
      <c r="T717" s="24"/>
      <c r="U717" s="38">
        <v>18106</v>
      </c>
      <c r="V717" s="38">
        <v>0</v>
      </c>
      <c r="W717" s="38">
        <v>0</v>
      </c>
      <c r="X717" s="38">
        <v>1786</v>
      </c>
      <c r="Y717" s="38">
        <v>19892</v>
      </c>
    </row>
    <row r="718" spans="1:25" x14ac:dyDescent="0.25">
      <c r="A718" s="31">
        <v>494</v>
      </c>
      <c r="B718" s="32">
        <v>494093163</v>
      </c>
      <c r="C718" s="33" t="s">
        <v>302</v>
      </c>
      <c r="D718" s="31">
        <v>93</v>
      </c>
      <c r="E718" s="33" t="s">
        <v>25</v>
      </c>
      <c r="F718" s="31">
        <v>163</v>
      </c>
      <c r="G718" s="33" t="s">
        <v>27</v>
      </c>
      <c r="H718" s="34">
        <v>7</v>
      </c>
      <c r="I718" s="35">
        <v>12886</v>
      </c>
      <c r="J718" s="35">
        <v>544</v>
      </c>
      <c r="K718" s="35">
        <v>0</v>
      </c>
      <c r="L718" s="35">
        <v>893</v>
      </c>
      <c r="M718" s="35">
        <v>14323</v>
      </c>
      <c r="N718" s="24"/>
      <c r="O718" s="34">
        <v>0</v>
      </c>
      <c r="P718" s="34">
        <v>0</v>
      </c>
      <c r="Q718" s="36">
        <v>0.18</v>
      </c>
      <c r="R718" s="36">
        <v>9.7611877434862299E-2</v>
      </c>
      <c r="S718" s="37">
        <v>0</v>
      </c>
      <c r="T718" s="24"/>
      <c r="U718" s="38">
        <v>94010</v>
      </c>
      <c r="V718" s="38">
        <v>0</v>
      </c>
      <c r="W718" s="38">
        <v>0</v>
      </c>
      <c r="X718" s="38">
        <v>6251</v>
      </c>
      <c r="Y718" s="38">
        <v>100261</v>
      </c>
    </row>
    <row r="719" spans="1:25" x14ac:dyDescent="0.25">
      <c r="A719" s="31">
        <v>494</v>
      </c>
      <c r="B719" s="32">
        <v>494093165</v>
      </c>
      <c r="C719" s="33" t="s">
        <v>302</v>
      </c>
      <c r="D719" s="31">
        <v>93</v>
      </c>
      <c r="E719" s="33" t="s">
        <v>25</v>
      </c>
      <c r="F719" s="31">
        <v>165</v>
      </c>
      <c r="G719" s="33" t="s">
        <v>28</v>
      </c>
      <c r="H719" s="34">
        <v>72</v>
      </c>
      <c r="I719" s="35">
        <v>12345</v>
      </c>
      <c r="J719" s="35">
        <v>673</v>
      </c>
      <c r="K719" s="35">
        <v>0</v>
      </c>
      <c r="L719" s="35">
        <v>893</v>
      </c>
      <c r="M719" s="35">
        <v>13911</v>
      </c>
      <c r="N719" s="24"/>
      <c r="O719" s="34">
        <v>18.53701130017782</v>
      </c>
      <c r="P719" s="34">
        <v>0</v>
      </c>
      <c r="Q719" s="36">
        <v>9.8299999999999998E-2</v>
      </c>
      <c r="R719" s="36">
        <v>0.11701966045576953</v>
      </c>
      <c r="S719" s="37">
        <v>0</v>
      </c>
      <c r="T719" s="24"/>
      <c r="U719" s="38">
        <v>937297.18689428503</v>
      </c>
      <c r="V719" s="38">
        <v>0</v>
      </c>
      <c r="W719" s="38">
        <v>0</v>
      </c>
      <c r="X719" s="38">
        <v>64296</v>
      </c>
      <c r="Y719" s="38">
        <v>1001593.186894285</v>
      </c>
    </row>
    <row r="720" spans="1:25" x14ac:dyDescent="0.25">
      <c r="A720" s="31">
        <v>494</v>
      </c>
      <c r="B720" s="32">
        <v>494093176</v>
      </c>
      <c r="C720" s="33" t="s">
        <v>302</v>
      </c>
      <c r="D720" s="31">
        <v>93</v>
      </c>
      <c r="E720" s="33" t="s">
        <v>25</v>
      </c>
      <c r="F720" s="31">
        <v>176</v>
      </c>
      <c r="G720" s="33" t="s">
        <v>29</v>
      </c>
      <c r="H720" s="34">
        <v>9</v>
      </c>
      <c r="I720" s="35">
        <v>12778</v>
      </c>
      <c r="J720" s="35">
        <v>4221</v>
      </c>
      <c r="K720" s="35">
        <v>0</v>
      </c>
      <c r="L720" s="35">
        <v>893</v>
      </c>
      <c r="M720" s="35">
        <v>17892</v>
      </c>
      <c r="N720" s="24"/>
      <c r="O720" s="34">
        <v>0</v>
      </c>
      <c r="P720" s="34">
        <v>0</v>
      </c>
      <c r="Q720" s="36">
        <v>0.09</v>
      </c>
      <c r="R720" s="36">
        <v>7.0077414496209203E-2</v>
      </c>
      <c r="S720" s="37">
        <v>0</v>
      </c>
      <c r="T720" s="24"/>
      <c r="U720" s="38">
        <v>152991</v>
      </c>
      <c r="V720" s="38">
        <v>0</v>
      </c>
      <c r="W720" s="38">
        <v>0</v>
      </c>
      <c r="X720" s="38">
        <v>8037</v>
      </c>
      <c r="Y720" s="38">
        <v>161028</v>
      </c>
    </row>
    <row r="721" spans="1:25" x14ac:dyDescent="0.25">
      <c r="A721" s="31">
        <v>494</v>
      </c>
      <c r="B721" s="32">
        <v>494093178</v>
      </c>
      <c r="C721" s="33" t="s">
        <v>302</v>
      </c>
      <c r="D721" s="31">
        <v>93</v>
      </c>
      <c r="E721" s="33" t="s">
        <v>25</v>
      </c>
      <c r="F721" s="31">
        <v>178</v>
      </c>
      <c r="G721" s="33" t="s">
        <v>241</v>
      </c>
      <c r="H721" s="34">
        <v>2</v>
      </c>
      <c r="I721" s="35">
        <v>10938</v>
      </c>
      <c r="J721" s="35">
        <v>1140</v>
      </c>
      <c r="K721" s="35">
        <v>0</v>
      </c>
      <c r="L721" s="35">
        <v>893</v>
      </c>
      <c r="M721" s="35">
        <v>12971</v>
      </c>
      <c r="N721" s="24"/>
      <c r="O721" s="34">
        <v>0</v>
      </c>
      <c r="P721" s="34">
        <v>0</v>
      </c>
      <c r="Q721" s="36">
        <v>0.09</v>
      </c>
      <c r="R721" s="36">
        <v>6.2510316035267327E-2</v>
      </c>
      <c r="S721" s="37">
        <v>0</v>
      </c>
      <c r="T721" s="24"/>
      <c r="U721" s="38">
        <v>24156</v>
      </c>
      <c r="V721" s="38">
        <v>0</v>
      </c>
      <c r="W721" s="38">
        <v>0</v>
      </c>
      <c r="X721" s="38">
        <v>1786</v>
      </c>
      <c r="Y721" s="38">
        <v>25942</v>
      </c>
    </row>
    <row r="722" spans="1:25" x14ac:dyDescent="0.25">
      <c r="A722" s="31">
        <v>494</v>
      </c>
      <c r="B722" s="32">
        <v>494093181</v>
      </c>
      <c r="C722" s="33" t="s">
        <v>302</v>
      </c>
      <c r="D722" s="31">
        <v>93</v>
      </c>
      <c r="E722" s="33" t="s">
        <v>25</v>
      </c>
      <c r="F722" s="31">
        <v>181</v>
      </c>
      <c r="G722" s="33" t="s">
        <v>105</v>
      </c>
      <c r="H722" s="34">
        <v>1</v>
      </c>
      <c r="I722" s="35">
        <v>11377.02377179523</v>
      </c>
      <c r="J722" s="35">
        <v>767</v>
      </c>
      <c r="K722" s="35">
        <v>0</v>
      </c>
      <c r="L722" s="35">
        <v>893</v>
      </c>
      <c r="M722" s="35">
        <v>13037.02377179523</v>
      </c>
      <c r="N722" s="24"/>
      <c r="O722" s="34">
        <v>0</v>
      </c>
      <c r="P722" s="34">
        <v>0</v>
      </c>
      <c r="Q722" s="36">
        <v>0.09</v>
      </c>
      <c r="R722" s="36">
        <v>1.7079913104106212E-2</v>
      </c>
      <c r="S722" s="37">
        <v>0</v>
      </c>
      <c r="T722" s="24"/>
      <c r="U722" s="38">
        <v>12144</v>
      </c>
      <c r="V722" s="38">
        <v>0</v>
      </c>
      <c r="W722" s="38">
        <v>0</v>
      </c>
      <c r="X722" s="38">
        <v>893</v>
      </c>
      <c r="Y722" s="38">
        <v>13037</v>
      </c>
    </row>
    <row r="723" spans="1:25" x14ac:dyDescent="0.25">
      <c r="A723" s="31">
        <v>494</v>
      </c>
      <c r="B723" s="32">
        <v>494093248</v>
      </c>
      <c r="C723" s="33" t="s">
        <v>302</v>
      </c>
      <c r="D723" s="31">
        <v>93</v>
      </c>
      <c r="E723" s="33" t="s">
        <v>25</v>
      </c>
      <c r="F723" s="31">
        <v>248</v>
      </c>
      <c r="G723" s="33" t="s">
        <v>30</v>
      </c>
      <c r="H723" s="34">
        <v>238</v>
      </c>
      <c r="I723" s="35">
        <v>12032</v>
      </c>
      <c r="J723" s="35">
        <v>1189</v>
      </c>
      <c r="K723" s="35">
        <v>0</v>
      </c>
      <c r="L723" s="35">
        <v>893</v>
      </c>
      <c r="M723" s="35">
        <v>14114</v>
      </c>
      <c r="N723" s="24"/>
      <c r="O723" s="34">
        <v>0</v>
      </c>
      <c r="P723" s="34">
        <v>0</v>
      </c>
      <c r="Q723" s="36">
        <v>0.09</v>
      </c>
      <c r="R723" s="36">
        <v>5.2152297853696877E-2</v>
      </c>
      <c r="S723" s="37">
        <v>0</v>
      </c>
      <c r="T723" s="24"/>
      <c r="U723" s="38">
        <v>3146598</v>
      </c>
      <c r="V723" s="38">
        <v>0</v>
      </c>
      <c r="W723" s="38">
        <v>0</v>
      </c>
      <c r="X723" s="38">
        <v>212534</v>
      </c>
      <c r="Y723" s="38">
        <v>3359132</v>
      </c>
    </row>
    <row r="724" spans="1:25" x14ac:dyDescent="0.25">
      <c r="A724" s="31">
        <v>494</v>
      </c>
      <c r="B724" s="32">
        <v>494093262</v>
      </c>
      <c r="C724" s="33" t="s">
        <v>302</v>
      </c>
      <c r="D724" s="31">
        <v>93</v>
      </c>
      <c r="E724" s="33" t="s">
        <v>25</v>
      </c>
      <c r="F724" s="31">
        <v>262</v>
      </c>
      <c r="G724" s="33" t="s">
        <v>31</v>
      </c>
      <c r="H724" s="34">
        <v>4</v>
      </c>
      <c r="I724" s="35">
        <v>12551</v>
      </c>
      <c r="J724" s="35">
        <v>5786</v>
      </c>
      <c r="K724" s="35">
        <v>0</v>
      </c>
      <c r="L724" s="35">
        <v>893</v>
      </c>
      <c r="M724" s="35">
        <v>19230</v>
      </c>
      <c r="N724" s="24"/>
      <c r="O724" s="34">
        <v>0</v>
      </c>
      <c r="P724" s="34">
        <v>0</v>
      </c>
      <c r="Q724" s="36">
        <v>0.09</v>
      </c>
      <c r="R724" s="36">
        <v>6.3546185044161485E-2</v>
      </c>
      <c r="S724" s="37">
        <v>0</v>
      </c>
      <c r="T724" s="24"/>
      <c r="U724" s="38">
        <v>73348</v>
      </c>
      <c r="V724" s="38">
        <v>0</v>
      </c>
      <c r="W724" s="38">
        <v>0</v>
      </c>
      <c r="X724" s="38">
        <v>3572</v>
      </c>
      <c r="Y724" s="38">
        <v>76920</v>
      </c>
    </row>
    <row r="725" spans="1:25" x14ac:dyDescent="0.25">
      <c r="A725" s="31">
        <v>494</v>
      </c>
      <c r="B725" s="32">
        <v>494093284</v>
      </c>
      <c r="C725" s="33" t="s">
        <v>302</v>
      </c>
      <c r="D725" s="31">
        <v>93</v>
      </c>
      <c r="E725" s="33" t="s">
        <v>25</v>
      </c>
      <c r="F725" s="31">
        <v>284</v>
      </c>
      <c r="G725" s="33" t="s">
        <v>163</v>
      </c>
      <c r="H725" s="34">
        <v>3</v>
      </c>
      <c r="I725" s="35">
        <v>10223</v>
      </c>
      <c r="J725" s="35">
        <v>3480</v>
      </c>
      <c r="K725" s="35">
        <v>0</v>
      </c>
      <c r="L725" s="35">
        <v>893</v>
      </c>
      <c r="M725" s="35">
        <v>14596</v>
      </c>
      <c r="N725" s="24"/>
      <c r="O725" s="34">
        <v>0</v>
      </c>
      <c r="P725" s="34">
        <v>0</v>
      </c>
      <c r="Q725" s="36">
        <v>0.09</v>
      </c>
      <c r="R725" s="36">
        <v>3.3469837901803509E-2</v>
      </c>
      <c r="S725" s="37">
        <v>0</v>
      </c>
      <c r="T725" s="24"/>
      <c r="U725" s="38">
        <v>41109</v>
      </c>
      <c r="V725" s="38">
        <v>0</v>
      </c>
      <c r="W725" s="38">
        <v>0</v>
      </c>
      <c r="X725" s="38">
        <v>2679</v>
      </c>
      <c r="Y725" s="38">
        <v>43788</v>
      </c>
    </row>
    <row r="726" spans="1:25" x14ac:dyDescent="0.25">
      <c r="A726" s="31">
        <v>494</v>
      </c>
      <c r="B726" s="32">
        <v>494093293</v>
      </c>
      <c r="C726" s="33" t="s">
        <v>302</v>
      </c>
      <c r="D726" s="31">
        <v>93</v>
      </c>
      <c r="E726" s="33" t="s">
        <v>25</v>
      </c>
      <c r="F726" s="31">
        <v>293</v>
      </c>
      <c r="G726" s="33" t="s">
        <v>45</v>
      </c>
      <c r="H726" s="34">
        <v>4</v>
      </c>
      <c r="I726" s="35">
        <v>13549</v>
      </c>
      <c r="J726" s="35">
        <v>1164</v>
      </c>
      <c r="K726" s="35">
        <v>0</v>
      </c>
      <c r="L726" s="35">
        <v>893</v>
      </c>
      <c r="M726" s="35">
        <v>15606</v>
      </c>
      <c r="N726" s="24"/>
      <c r="O726" s="34">
        <v>0</v>
      </c>
      <c r="P726" s="34">
        <v>0</v>
      </c>
      <c r="Q726" s="36">
        <v>0.18</v>
      </c>
      <c r="R726" s="36">
        <v>4.360999795301755E-3</v>
      </c>
      <c r="S726" s="37">
        <v>0</v>
      </c>
      <c r="T726" s="24"/>
      <c r="U726" s="38">
        <v>58852</v>
      </c>
      <c r="V726" s="38">
        <v>0</v>
      </c>
      <c r="W726" s="38">
        <v>0</v>
      </c>
      <c r="X726" s="38">
        <v>3572</v>
      </c>
      <c r="Y726" s="38">
        <v>62424</v>
      </c>
    </row>
    <row r="727" spans="1:25" x14ac:dyDescent="0.25">
      <c r="A727" s="31">
        <v>496</v>
      </c>
      <c r="B727" s="32">
        <v>496201003</v>
      </c>
      <c r="C727" s="33" t="s">
        <v>304</v>
      </c>
      <c r="D727" s="31">
        <v>201</v>
      </c>
      <c r="E727" s="33" t="s">
        <v>17</v>
      </c>
      <c r="F727" s="31">
        <v>3</v>
      </c>
      <c r="G727" s="33" t="s">
        <v>367</v>
      </c>
      <c r="H727" s="34">
        <v>1</v>
      </c>
      <c r="I727" s="35">
        <v>10102.677131214345</v>
      </c>
      <c r="J727" s="35">
        <v>2048</v>
      </c>
      <c r="K727" s="35">
        <v>0</v>
      </c>
      <c r="L727" s="35">
        <v>893</v>
      </c>
      <c r="M727" s="35">
        <v>13043.677131214345</v>
      </c>
      <c r="N727" s="24"/>
      <c r="O727" s="34">
        <v>0</v>
      </c>
      <c r="P727" s="34">
        <v>0</v>
      </c>
      <c r="Q727" s="36">
        <v>0.09</v>
      </c>
      <c r="R727" s="36">
        <v>1.6636962206534106E-3</v>
      </c>
      <c r="S727" s="37">
        <v>0</v>
      </c>
      <c r="T727" s="24"/>
      <c r="U727" s="38">
        <v>12151</v>
      </c>
      <c r="V727" s="38">
        <v>0</v>
      </c>
      <c r="W727" s="38">
        <v>0</v>
      </c>
      <c r="X727" s="38">
        <v>893</v>
      </c>
      <c r="Y727" s="38">
        <v>13044</v>
      </c>
    </row>
    <row r="728" spans="1:25" x14ac:dyDescent="0.25">
      <c r="A728" s="31">
        <v>496</v>
      </c>
      <c r="B728" s="32">
        <v>496201072</v>
      </c>
      <c r="C728" s="33" t="s">
        <v>304</v>
      </c>
      <c r="D728" s="31">
        <v>201</v>
      </c>
      <c r="E728" s="33" t="s">
        <v>17</v>
      </c>
      <c r="F728" s="31">
        <v>72</v>
      </c>
      <c r="G728" s="33" t="s">
        <v>18</v>
      </c>
      <c r="H728" s="34">
        <v>5</v>
      </c>
      <c r="I728" s="35">
        <v>9784</v>
      </c>
      <c r="J728" s="35">
        <v>2317</v>
      </c>
      <c r="K728" s="35">
        <v>0</v>
      </c>
      <c r="L728" s="35">
        <v>893</v>
      </c>
      <c r="M728" s="35">
        <v>12994</v>
      </c>
      <c r="N728" s="24"/>
      <c r="O728" s="34">
        <v>0</v>
      </c>
      <c r="P728" s="34">
        <v>0</v>
      </c>
      <c r="Q728" s="36">
        <v>0.09</v>
      </c>
      <c r="R728" s="36">
        <v>2.1802146927534793E-3</v>
      </c>
      <c r="S728" s="37">
        <v>0</v>
      </c>
      <c r="T728" s="24"/>
      <c r="U728" s="38">
        <v>60505</v>
      </c>
      <c r="V728" s="38">
        <v>0</v>
      </c>
      <c r="W728" s="38">
        <v>0</v>
      </c>
      <c r="X728" s="38">
        <v>4465</v>
      </c>
      <c r="Y728" s="38">
        <v>64970</v>
      </c>
    </row>
    <row r="729" spans="1:25" x14ac:dyDescent="0.25">
      <c r="A729" s="31">
        <v>496</v>
      </c>
      <c r="B729" s="32">
        <v>496201095</v>
      </c>
      <c r="C729" s="33" t="s">
        <v>304</v>
      </c>
      <c r="D729" s="31">
        <v>201</v>
      </c>
      <c r="E729" s="33" t="s">
        <v>17</v>
      </c>
      <c r="F729" s="31">
        <v>95</v>
      </c>
      <c r="G729" s="33" t="s">
        <v>296</v>
      </c>
      <c r="H729" s="34">
        <v>1</v>
      </c>
      <c r="I729" s="35">
        <v>12390</v>
      </c>
      <c r="J729" s="35">
        <v>106</v>
      </c>
      <c r="K729" s="35">
        <v>0</v>
      </c>
      <c r="L729" s="35">
        <v>893</v>
      </c>
      <c r="M729" s="35">
        <v>13389</v>
      </c>
      <c r="N729" s="24"/>
      <c r="O729" s="34">
        <v>0</v>
      </c>
      <c r="P729" s="34">
        <v>0</v>
      </c>
      <c r="Q729" s="36">
        <v>0.15329999999999999</v>
      </c>
      <c r="R729" s="36">
        <v>0.13758477036355793</v>
      </c>
      <c r="S729" s="37">
        <v>0</v>
      </c>
      <c r="T729" s="24"/>
      <c r="U729" s="38">
        <v>12496</v>
      </c>
      <c r="V729" s="38">
        <v>0</v>
      </c>
      <c r="W729" s="38">
        <v>0</v>
      </c>
      <c r="X729" s="38">
        <v>893</v>
      </c>
      <c r="Y729" s="38">
        <v>13389</v>
      </c>
    </row>
    <row r="730" spans="1:25" x14ac:dyDescent="0.25">
      <c r="A730" s="31">
        <v>496</v>
      </c>
      <c r="B730" s="32">
        <v>496201201</v>
      </c>
      <c r="C730" s="33" t="s">
        <v>304</v>
      </c>
      <c r="D730" s="31">
        <v>201</v>
      </c>
      <c r="E730" s="33" t="s">
        <v>17</v>
      </c>
      <c r="F730" s="31">
        <v>201</v>
      </c>
      <c r="G730" s="33" t="s">
        <v>17</v>
      </c>
      <c r="H730" s="34">
        <v>492</v>
      </c>
      <c r="I730" s="35">
        <v>11599</v>
      </c>
      <c r="J730" s="35">
        <v>194</v>
      </c>
      <c r="K730" s="35">
        <v>410.19918699186991</v>
      </c>
      <c r="L730" s="35">
        <v>893</v>
      </c>
      <c r="M730" s="35">
        <v>13096.199186991869</v>
      </c>
      <c r="N730" s="24"/>
      <c r="O730" s="34">
        <v>0</v>
      </c>
      <c r="P730" s="34">
        <v>0</v>
      </c>
      <c r="Q730" s="36">
        <v>0.18</v>
      </c>
      <c r="R730" s="36">
        <v>8.2586026061710005E-2</v>
      </c>
      <c r="S730" s="37">
        <v>0</v>
      </c>
      <c r="T730" s="24"/>
      <c r="U730" s="38">
        <v>5802156</v>
      </c>
      <c r="V730" s="38">
        <v>201818</v>
      </c>
      <c r="W730" s="38">
        <v>0</v>
      </c>
      <c r="X730" s="38">
        <v>439356</v>
      </c>
      <c r="Y730" s="38">
        <v>6443330</v>
      </c>
    </row>
    <row r="731" spans="1:25" x14ac:dyDescent="0.25">
      <c r="A731" s="31">
        <v>496</v>
      </c>
      <c r="B731" s="32">
        <v>496201310</v>
      </c>
      <c r="C731" s="33" t="s">
        <v>304</v>
      </c>
      <c r="D731" s="31">
        <v>201</v>
      </c>
      <c r="E731" s="33" t="s">
        <v>17</v>
      </c>
      <c r="F731" s="31">
        <v>310</v>
      </c>
      <c r="G731" s="33" t="s">
        <v>277</v>
      </c>
      <c r="H731" s="34">
        <v>1</v>
      </c>
      <c r="I731" s="35">
        <v>10127</v>
      </c>
      <c r="J731" s="35">
        <v>2172</v>
      </c>
      <c r="K731" s="35">
        <v>0</v>
      </c>
      <c r="L731" s="35">
        <v>893</v>
      </c>
      <c r="M731" s="35">
        <v>13192</v>
      </c>
      <c r="N731" s="24"/>
      <c r="O731" s="34">
        <v>0</v>
      </c>
      <c r="P731" s="34">
        <v>0</v>
      </c>
      <c r="Q731" s="36">
        <v>0.18</v>
      </c>
      <c r="R731" s="36">
        <v>2.9499619376086118E-2</v>
      </c>
      <c r="S731" s="37">
        <v>0</v>
      </c>
      <c r="T731" s="24"/>
      <c r="U731" s="38">
        <v>12299</v>
      </c>
      <c r="V731" s="38">
        <v>0</v>
      </c>
      <c r="W731" s="38">
        <v>0</v>
      </c>
      <c r="X731" s="38">
        <v>893</v>
      </c>
      <c r="Y731" s="38">
        <v>13192</v>
      </c>
    </row>
    <row r="732" spans="1:25" x14ac:dyDescent="0.25">
      <c r="A732" s="31">
        <v>497</v>
      </c>
      <c r="B732" s="32">
        <v>497117005</v>
      </c>
      <c r="C732" s="33" t="s">
        <v>306</v>
      </c>
      <c r="D732" s="31">
        <v>117</v>
      </c>
      <c r="E732" s="33" t="s">
        <v>53</v>
      </c>
      <c r="F732" s="31">
        <v>5</v>
      </c>
      <c r="G732" s="33" t="s">
        <v>219</v>
      </c>
      <c r="H732" s="34">
        <v>6</v>
      </c>
      <c r="I732" s="35">
        <v>8740</v>
      </c>
      <c r="J732" s="35">
        <v>3517</v>
      </c>
      <c r="K732" s="35">
        <v>0</v>
      </c>
      <c r="L732" s="35">
        <v>893</v>
      </c>
      <c r="M732" s="35">
        <v>13150</v>
      </c>
      <c r="N732" s="24"/>
      <c r="O732" s="34">
        <v>0</v>
      </c>
      <c r="P732" s="34">
        <v>0</v>
      </c>
      <c r="Q732" s="36">
        <v>0.09</v>
      </c>
      <c r="R732" s="36">
        <v>1.2263265454573079E-2</v>
      </c>
      <c r="S732" s="37">
        <v>0</v>
      </c>
      <c r="T732" s="24"/>
      <c r="U732" s="38">
        <v>73542</v>
      </c>
      <c r="V732" s="38">
        <v>0</v>
      </c>
      <c r="W732" s="38">
        <v>0</v>
      </c>
      <c r="X732" s="38">
        <v>5358</v>
      </c>
      <c r="Y732" s="38">
        <v>78900</v>
      </c>
    </row>
    <row r="733" spans="1:25" x14ac:dyDescent="0.25">
      <c r="A733" s="31">
        <v>497</v>
      </c>
      <c r="B733" s="32">
        <v>497117008</v>
      </c>
      <c r="C733" s="33" t="s">
        <v>306</v>
      </c>
      <c r="D733" s="31">
        <v>117</v>
      </c>
      <c r="E733" s="33" t="s">
        <v>53</v>
      </c>
      <c r="F733" s="31">
        <v>8</v>
      </c>
      <c r="G733" s="33" t="s">
        <v>208</v>
      </c>
      <c r="H733" s="34">
        <v>83</v>
      </c>
      <c r="I733" s="35">
        <v>9429</v>
      </c>
      <c r="J733" s="35">
        <v>9593</v>
      </c>
      <c r="K733" s="35">
        <v>0</v>
      </c>
      <c r="L733" s="35">
        <v>893</v>
      </c>
      <c r="M733" s="35">
        <v>19915</v>
      </c>
      <c r="N733" s="24"/>
      <c r="O733" s="34">
        <v>0</v>
      </c>
      <c r="P733" s="34">
        <v>0</v>
      </c>
      <c r="Q733" s="36">
        <v>0.09</v>
      </c>
      <c r="R733" s="36">
        <v>6.6559001264081222E-2</v>
      </c>
      <c r="S733" s="37">
        <v>0</v>
      </c>
      <c r="T733" s="24"/>
      <c r="U733" s="38">
        <v>1578826</v>
      </c>
      <c r="V733" s="38">
        <v>0</v>
      </c>
      <c r="W733" s="38">
        <v>0</v>
      </c>
      <c r="X733" s="38">
        <v>74119</v>
      </c>
      <c r="Y733" s="38">
        <v>1652945</v>
      </c>
    </row>
    <row r="734" spans="1:25" x14ac:dyDescent="0.25">
      <c r="A734" s="31">
        <v>497</v>
      </c>
      <c r="B734" s="32">
        <v>497117024</v>
      </c>
      <c r="C734" s="33" t="s">
        <v>306</v>
      </c>
      <c r="D734" s="31">
        <v>117</v>
      </c>
      <c r="E734" s="33" t="s">
        <v>53</v>
      </c>
      <c r="F734" s="31">
        <v>24</v>
      </c>
      <c r="G734" s="33" t="s">
        <v>252</v>
      </c>
      <c r="H734" s="34">
        <v>18</v>
      </c>
      <c r="I734" s="35">
        <v>9663</v>
      </c>
      <c r="J734" s="35">
        <v>2147</v>
      </c>
      <c r="K734" s="35">
        <v>0</v>
      </c>
      <c r="L734" s="35">
        <v>893</v>
      </c>
      <c r="M734" s="35">
        <v>12703</v>
      </c>
      <c r="N734" s="24"/>
      <c r="O734" s="34">
        <v>0</v>
      </c>
      <c r="P734" s="34">
        <v>0</v>
      </c>
      <c r="Q734" s="36">
        <v>0.09</v>
      </c>
      <c r="R734" s="36">
        <v>1.7302169898419453E-2</v>
      </c>
      <c r="S734" s="37">
        <v>0</v>
      </c>
      <c r="T734" s="24"/>
      <c r="U734" s="38">
        <v>212580</v>
      </c>
      <c r="V734" s="38">
        <v>0</v>
      </c>
      <c r="W734" s="38">
        <v>0</v>
      </c>
      <c r="X734" s="38">
        <v>16074</v>
      </c>
      <c r="Y734" s="38">
        <v>228654</v>
      </c>
    </row>
    <row r="735" spans="1:25" x14ac:dyDescent="0.25">
      <c r="A735" s="31">
        <v>497</v>
      </c>
      <c r="B735" s="32">
        <v>497117061</v>
      </c>
      <c r="C735" s="33" t="s">
        <v>306</v>
      </c>
      <c r="D735" s="31">
        <v>117</v>
      </c>
      <c r="E735" s="33" t="s">
        <v>53</v>
      </c>
      <c r="F735" s="31">
        <v>61</v>
      </c>
      <c r="G735" s="33" t="s">
        <v>170</v>
      </c>
      <c r="H735" s="34">
        <v>20</v>
      </c>
      <c r="I735" s="35">
        <v>10194</v>
      </c>
      <c r="J735" s="35">
        <v>426</v>
      </c>
      <c r="K735" s="35">
        <v>0</v>
      </c>
      <c r="L735" s="35">
        <v>893</v>
      </c>
      <c r="M735" s="35">
        <v>11513</v>
      </c>
      <c r="N735" s="24"/>
      <c r="O735" s="34">
        <v>0</v>
      </c>
      <c r="P735" s="34">
        <v>0</v>
      </c>
      <c r="Q735" s="36">
        <v>0.09</v>
      </c>
      <c r="R735" s="36">
        <v>3.5497001029096295E-2</v>
      </c>
      <c r="S735" s="37">
        <v>0</v>
      </c>
      <c r="T735" s="24"/>
      <c r="U735" s="38">
        <v>212400</v>
      </c>
      <c r="V735" s="38">
        <v>0</v>
      </c>
      <c r="W735" s="38">
        <v>0</v>
      </c>
      <c r="X735" s="38">
        <v>17860</v>
      </c>
      <c r="Y735" s="38">
        <v>230260</v>
      </c>
    </row>
    <row r="736" spans="1:25" x14ac:dyDescent="0.25">
      <c r="A736" s="31">
        <v>497</v>
      </c>
      <c r="B736" s="32">
        <v>497117068</v>
      </c>
      <c r="C736" s="33" t="s">
        <v>306</v>
      </c>
      <c r="D736" s="31">
        <v>117</v>
      </c>
      <c r="E736" s="33" t="s">
        <v>53</v>
      </c>
      <c r="F736" s="31">
        <v>68</v>
      </c>
      <c r="G736" s="33" t="s">
        <v>307</v>
      </c>
      <c r="H736" s="34">
        <v>1</v>
      </c>
      <c r="I736" s="35">
        <v>8523</v>
      </c>
      <c r="J736" s="35">
        <v>8631</v>
      </c>
      <c r="K736" s="35">
        <v>0</v>
      </c>
      <c r="L736" s="35">
        <v>893</v>
      </c>
      <c r="M736" s="35">
        <v>18047</v>
      </c>
      <c r="N736" s="24"/>
      <c r="O736" s="34">
        <v>0</v>
      </c>
      <c r="P736" s="34">
        <v>0</v>
      </c>
      <c r="Q736" s="36">
        <v>0.09</v>
      </c>
      <c r="R736" s="36">
        <v>7.2149801353879632E-3</v>
      </c>
      <c r="S736" s="37">
        <v>0</v>
      </c>
      <c r="T736" s="24"/>
      <c r="U736" s="38">
        <v>17154</v>
      </c>
      <c r="V736" s="38">
        <v>0</v>
      </c>
      <c r="W736" s="38">
        <v>0</v>
      </c>
      <c r="X736" s="38">
        <v>893</v>
      </c>
      <c r="Y736" s="38">
        <v>18047</v>
      </c>
    </row>
    <row r="737" spans="1:25" x14ac:dyDescent="0.25">
      <c r="A737" s="31">
        <v>497</v>
      </c>
      <c r="B737" s="32">
        <v>497117074</v>
      </c>
      <c r="C737" s="33" t="s">
        <v>306</v>
      </c>
      <c r="D737" s="31">
        <v>117</v>
      </c>
      <c r="E737" s="33" t="s">
        <v>53</v>
      </c>
      <c r="F737" s="31">
        <v>74</v>
      </c>
      <c r="G737" s="33" t="s">
        <v>308</v>
      </c>
      <c r="H737" s="34">
        <v>5</v>
      </c>
      <c r="I737" s="35">
        <v>9230</v>
      </c>
      <c r="J737" s="35">
        <v>5996</v>
      </c>
      <c r="K737" s="35">
        <v>0</v>
      </c>
      <c r="L737" s="35">
        <v>893</v>
      </c>
      <c r="M737" s="35">
        <v>16119</v>
      </c>
      <c r="N737" s="24"/>
      <c r="O737" s="34">
        <v>0</v>
      </c>
      <c r="P737" s="34">
        <v>0</v>
      </c>
      <c r="Q737" s="36">
        <v>0.09</v>
      </c>
      <c r="R737" s="36">
        <v>1.4054454259774982E-2</v>
      </c>
      <c r="S737" s="37">
        <v>0</v>
      </c>
      <c r="T737" s="24"/>
      <c r="U737" s="38">
        <v>76130</v>
      </c>
      <c r="V737" s="38">
        <v>0</v>
      </c>
      <c r="W737" s="38">
        <v>0</v>
      </c>
      <c r="X737" s="38">
        <v>4465</v>
      </c>
      <c r="Y737" s="38">
        <v>80595</v>
      </c>
    </row>
    <row r="738" spans="1:25" x14ac:dyDescent="0.25">
      <c r="A738" s="31">
        <v>497</v>
      </c>
      <c r="B738" s="32">
        <v>497117086</v>
      </c>
      <c r="C738" s="33" t="s">
        <v>306</v>
      </c>
      <c r="D738" s="31">
        <v>117</v>
      </c>
      <c r="E738" s="33" t="s">
        <v>53</v>
      </c>
      <c r="F738" s="31">
        <v>86</v>
      </c>
      <c r="G738" s="33" t="s">
        <v>207</v>
      </c>
      <c r="H738" s="34">
        <v>34</v>
      </c>
      <c r="I738" s="35">
        <v>9127</v>
      </c>
      <c r="J738" s="35">
        <v>1415</v>
      </c>
      <c r="K738" s="35">
        <v>0</v>
      </c>
      <c r="L738" s="35">
        <v>893</v>
      </c>
      <c r="M738" s="35">
        <v>11435</v>
      </c>
      <c r="N738" s="24"/>
      <c r="O738" s="34">
        <v>0</v>
      </c>
      <c r="P738" s="34">
        <v>0</v>
      </c>
      <c r="Q738" s="36">
        <v>0.09</v>
      </c>
      <c r="R738" s="36">
        <v>5.7493950032473637E-2</v>
      </c>
      <c r="S738" s="37">
        <v>0</v>
      </c>
      <c r="T738" s="24"/>
      <c r="U738" s="38">
        <v>358428</v>
      </c>
      <c r="V738" s="38">
        <v>0</v>
      </c>
      <c r="W738" s="38">
        <v>0</v>
      </c>
      <c r="X738" s="38">
        <v>30362</v>
      </c>
      <c r="Y738" s="38">
        <v>388790</v>
      </c>
    </row>
    <row r="739" spans="1:25" x14ac:dyDescent="0.25">
      <c r="A739" s="31">
        <v>497</v>
      </c>
      <c r="B739" s="32">
        <v>497117087</v>
      </c>
      <c r="C739" s="33" t="s">
        <v>306</v>
      </c>
      <c r="D739" s="31">
        <v>117</v>
      </c>
      <c r="E739" s="33" t="s">
        <v>53</v>
      </c>
      <c r="F739" s="31">
        <v>87</v>
      </c>
      <c r="G739" s="33" t="s">
        <v>171</v>
      </c>
      <c r="H739" s="34">
        <v>1</v>
      </c>
      <c r="I739" s="35">
        <v>9438</v>
      </c>
      <c r="J739" s="35">
        <v>3614</v>
      </c>
      <c r="K739" s="35">
        <v>0</v>
      </c>
      <c r="L739" s="35">
        <v>893</v>
      </c>
      <c r="M739" s="35">
        <v>13945</v>
      </c>
      <c r="N739" s="24"/>
      <c r="O739" s="34">
        <v>0</v>
      </c>
      <c r="P739" s="34">
        <v>0</v>
      </c>
      <c r="Q739" s="36">
        <v>0.09</v>
      </c>
      <c r="R739" s="36">
        <v>3.6568579622699477E-3</v>
      </c>
      <c r="S739" s="37">
        <v>0</v>
      </c>
      <c r="T739" s="24"/>
      <c r="U739" s="38">
        <v>13052</v>
      </c>
      <c r="V739" s="38">
        <v>0</v>
      </c>
      <c r="W739" s="38">
        <v>0</v>
      </c>
      <c r="X739" s="38">
        <v>893</v>
      </c>
      <c r="Y739" s="38">
        <v>13945</v>
      </c>
    </row>
    <row r="740" spans="1:25" x14ac:dyDescent="0.25">
      <c r="A740" s="31">
        <v>497</v>
      </c>
      <c r="B740" s="32">
        <v>497117091</v>
      </c>
      <c r="C740" s="33" t="s">
        <v>306</v>
      </c>
      <c r="D740" s="31">
        <v>117</v>
      </c>
      <c r="E740" s="33" t="s">
        <v>53</v>
      </c>
      <c r="F740" s="31">
        <v>91</v>
      </c>
      <c r="G740" s="33" t="s">
        <v>52</v>
      </c>
      <c r="H740" s="34">
        <v>1</v>
      </c>
      <c r="I740" s="35">
        <v>9902.131025641027</v>
      </c>
      <c r="J740" s="35">
        <v>12472</v>
      </c>
      <c r="K740" s="35">
        <v>0</v>
      </c>
      <c r="L740" s="35">
        <v>893</v>
      </c>
      <c r="M740" s="35">
        <v>23267.131025641029</v>
      </c>
      <c r="N740" s="24"/>
      <c r="O740" s="34">
        <v>0</v>
      </c>
      <c r="P740" s="34">
        <v>0</v>
      </c>
      <c r="Q740" s="36">
        <v>0.09</v>
      </c>
      <c r="R740" s="36">
        <v>2.3378136146314767E-2</v>
      </c>
      <c r="S740" s="37">
        <v>0</v>
      </c>
      <c r="T740" s="24"/>
      <c r="U740" s="38">
        <v>22374</v>
      </c>
      <c r="V740" s="38">
        <v>0</v>
      </c>
      <c r="W740" s="38">
        <v>0</v>
      </c>
      <c r="X740" s="38">
        <v>893</v>
      </c>
      <c r="Y740" s="38">
        <v>23267</v>
      </c>
    </row>
    <row r="741" spans="1:25" x14ac:dyDescent="0.25">
      <c r="A741" s="31">
        <v>497</v>
      </c>
      <c r="B741" s="32">
        <v>497117111</v>
      </c>
      <c r="C741" s="33" t="s">
        <v>306</v>
      </c>
      <c r="D741" s="31">
        <v>117</v>
      </c>
      <c r="E741" s="33" t="s">
        <v>53</v>
      </c>
      <c r="F741" s="31">
        <v>111</v>
      </c>
      <c r="G741" s="33" t="s">
        <v>253</v>
      </c>
      <c r="H741" s="34">
        <v>12</v>
      </c>
      <c r="I741" s="35">
        <v>9234</v>
      </c>
      <c r="J741" s="35">
        <v>2718</v>
      </c>
      <c r="K741" s="35">
        <v>0</v>
      </c>
      <c r="L741" s="35">
        <v>893</v>
      </c>
      <c r="M741" s="35">
        <v>12845</v>
      </c>
      <c r="N741" s="24"/>
      <c r="O741" s="34">
        <v>0</v>
      </c>
      <c r="P741" s="34">
        <v>0</v>
      </c>
      <c r="Q741" s="36">
        <v>0.09</v>
      </c>
      <c r="R741" s="36">
        <v>1.8446977968406136E-2</v>
      </c>
      <c r="S741" s="37">
        <v>0</v>
      </c>
      <c r="T741" s="24"/>
      <c r="U741" s="38">
        <v>143424</v>
      </c>
      <c r="V741" s="38">
        <v>0</v>
      </c>
      <c r="W741" s="38">
        <v>0</v>
      </c>
      <c r="X741" s="38">
        <v>10716</v>
      </c>
      <c r="Y741" s="38">
        <v>154140</v>
      </c>
    </row>
    <row r="742" spans="1:25" x14ac:dyDescent="0.25">
      <c r="A742" s="31">
        <v>497</v>
      </c>
      <c r="B742" s="32">
        <v>497117114</v>
      </c>
      <c r="C742" s="33" t="s">
        <v>306</v>
      </c>
      <c r="D742" s="31">
        <v>117</v>
      </c>
      <c r="E742" s="33" t="s">
        <v>53</v>
      </c>
      <c r="F742" s="31">
        <v>114</v>
      </c>
      <c r="G742" s="33" t="s">
        <v>51</v>
      </c>
      <c r="H742" s="34">
        <v>17</v>
      </c>
      <c r="I742" s="35">
        <v>9766</v>
      </c>
      <c r="J742" s="35">
        <v>2686</v>
      </c>
      <c r="K742" s="35">
        <v>0</v>
      </c>
      <c r="L742" s="35">
        <v>893</v>
      </c>
      <c r="M742" s="35">
        <v>13345</v>
      </c>
      <c r="N742" s="24"/>
      <c r="O742" s="34">
        <v>0</v>
      </c>
      <c r="P742" s="34">
        <v>0</v>
      </c>
      <c r="Q742" s="36">
        <v>0.18</v>
      </c>
      <c r="R742" s="36">
        <v>4.6222643321837974E-2</v>
      </c>
      <c r="S742" s="37">
        <v>0</v>
      </c>
      <c r="T742" s="24"/>
      <c r="U742" s="38">
        <v>211684</v>
      </c>
      <c r="V742" s="38">
        <v>0</v>
      </c>
      <c r="W742" s="38">
        <v>0</v>
      </c>
      <c r="X742" s="38">
        <v>15181</v>
      </c>
      <c r="Y742" s="38">
        <v>226865</v>
      </c>
    </row>
    <row r="743" spans="1:25" x14ac:dyDescent="0.25">
      <c r="A743" s="31">
        <v>497</v>
      </c>
      <c r="B743" s="32">
        <v>497117117</v>
      </c>
      <c r="C743" s="33" t="s">
        <v>306</v>
      </c>
      <c r="D743" s="31">
        <v>117</v>
      </c>
      <c r="E743" s="33" t="s">
        <v>53</v>
      </c>
      <c r="F743" s="31">
        <v>117</v>
      </c>
      <c r="G743" s="33" t="s">
        <v>53</v>
      </c>
      <c r="H743" s="34">
        <v>29</v>
      </c>
      <c r="I743" s="35">
        <v>9119</v>
      </c>
      <c r="J743" s="35">
        <v>4262</v>
      </c>
      <c r="K743" s="35">
        <v>0</v>
      </c>
      <c r="L743" s="35">
        <v>893</v>
      </c>
      <c r="M743" s="35">
        <v>14274</v>
      </c>
      <c r="N743" s="24"/>
      <c r="O743" s="34">
        <v>0</v>
      </c>
      <c r="P743" s="34">
        <v>0</v>
      </c>
      <c r="Q743" s="36">
        <v>0.09</v>
      </c>
      <c r="R743" s="36">
        <v>6.8951219382557091E-2</v>
      </c>
      <c r="S743" s="37">
        <v>0</v>
      </c>
      <c r="T743" s="24"/>
      <c r="U743" s="38">
        <v>388049</v>
      </c>
      <c r="V743" s="38">
        <v>0</v>
      </c>
      <c r="W743" s="38">
        <v>0</v>
      </c>
      <c r="X743" s="38">
        <v>25897</v>
      </c>
      <c r="Y743" s="38">
        <v>413946</v>
      </c>
    </row>
    <row r="744" spans="1:25" x14ac:dyDescent="0.25">
      <c r="A744" s="31">
        <v>497</v>
      </c>
      <c r="B744" s="32">
        <v>497117127</v>
      </c>
      <c r="C744" s="33" t="s">
        <v>306</v>
      </c>
      <c r="D744" s="31">
        <v>117</v>
      </c>
      <c r="E744" s="33" t="s">
        <v>53</v>
      </c>
      <c r="F744" s="31">
        <v>127</v>
      </c>
      <c r="G744" s="33" t="s">
        <v>209</v>
      </c>
      <c r="H744" s="34">
        <v>1</v>
      </c>
      <c r="I744" s="35">
        <v>10431.160234604105</v>
      </c>
      <c r="J744" s="35">
        <v>4385</v>
      </c>
      <c r="K744" s="35">
        <v>0</v>
      </c>
      <c r="L744" s="35">
        <v>893</v>
      </c>
      <c r="M744" s="35">
        <v>15709.160234604105</v>
      </c>
      <c r="N744" s="24"/>
      <c r="O744" s="34">
        <v>0</v>
      </c>
      <c r="P744" s="34">
        <v>0</v>
      </c>
      <c r="Q744" s="36">
        <v>0.09</v>
      </c>
      <c r="R744" s="36">
        <v>2.6618184550383461E-2</v>
      </c>
      <c r="S744" s="37">
        <v>0</v>
      </c>
      <c r="T744" s="24"/>
      <c r="U744" s="38">
        <v>14816</v>
      </c>
      <c r="V744" s="38">
        <v>0</v>
      </c>
      <c r="W744" s="38">
        <v>0</v>
      </c>
      <c r="X744" s="38">
        <v>893</v>
      </c>
      <c r="Y744" s="38">
        <v>15709</v>
      </c>
    </row>
    <row r="745" spans="1:25" x14ac:dyDescent="0.25">
      <c r="A745" s="31">
        <v>497</v>
      </c>
      <c r="B745" s="32">
        <v>497117137</v>
      </c>
      <c r="C745" s="33" t="s">
        <v>306</v>
      </c>
      <c r="D745" s="31">
        <v>117</v>
      </c>
      <c r="E745" s="33" t="s">
        <v>53</v>
      </c>
      <c r="F745" s="31">
        <v>137</v>
      </c>
      <c r="G745" s="33" t="s">
        <v>210</v>
      </c>
      <c r="H745" s="34">
        <v>35</v>
      </c>
      <c r="I745" s="35">
        <v>9768</v>
      </c>
      <c r="J745" s="35">
        <v>16</v>
      </c>
      <c r="K745" s="35">
        <v>0</v>
      </c>
      <c r="L745" s="35">
        <v>893</v>
      </c>
      <c r="M745" s="35">
        <v>10677</v>
      </c>
      <c r="N745" s="24"/>
      <c r="O745" s="34">
        <v>0</v>
      </c>
      <c r="P745" s="34">
        <v>0</v>
      </c>
      <c r="Q745" s="36">
        <v>0.18</v>
      </c>
      <c r="R745" s="36">
        <v>0.13203357633904017</v>
      </c>
      <c r="S745" s="37">
        <v>0</v>
      </c>
      <c r="T745" s="24"/>
      <c r="U745" s="38">
        <v>342440</v>
      </c>
      <c r="V745" s="38">
        <v>0</v>
      </c>
      <c r="W745" s="38">
        <v>0</v>
      </c>
      <c r="X745" s="38">
        <v>31255</v>
      </c>
      <c r="Y745" s="38">
        <v>373695</v>
      </c>
    </row>
    <row r="746" spans="1:25" x14ac:dyDescent="0.25">
      <c r="A746" s="31">
        <v>497</v>
      </c>
      <c r="B746" s="32">
        <v>497117154</v>
      </c>
      <c r="C746" s="33" t="s">
        <v>306</v>
      </c>
      <c r="D746" s="31">
        <v>117</v>
      </c>
      <c r="E746" s="33" t="s">
        <v>53</v>
      </c>
      <c r="F746" s="31">
        <v>154</v>
      </c>
      <c r="G746" s="33" t="s">
        <v>309</v>
      </c>
      <c r="H746" s="34">
        <v>5</v>
      </c>
      <c r="I746" s="35">
        <v>8749</v>
      </c>
      <c r="J746" s="35">
        <v>8815</v>
      </c>
      <c r="K746" s="35">
        <v>0</v>
      </c>
      <c r="L746" s="35">
        <v>893</v>
      </c>
      <c r="M746" s="35">
        <v>18457</v>
      </c>
      <c r="N746" s="24"/>
      <c r="O746" s="34">
        <v>0</v>
      </c>
      <c r="P746" s="34">
        <v>0</v>
      </c>
      <c r="Q746" s="36">
        <v>0.09</v>
      </c>
      <c r="R746" s="36">
        <v>3.5424660275007021E-2</v>
      </c>
      <c r="S746" s="37">
        <v>0</v>
      </c>
      <c r="T746" s="24"/>
      <c r="U746" s="38">
        <v>87820</v>
      </c>
      <c r="V746" s="38">
        <v>0</v>
      </c>
      <c r="W746" s="38">
        <v>0</v>
      </c>
      <c r="X746" s="38">
        <v>4465</v>
      </c>
      <c r="Y746" s="38">
        <v>92285</v>
      </c>
    </row>
    <row r="747" spans="1:25" x14ac:dyDescent="0.25">
      <c r="A747" s="31">
        <v>497</v>
      </c>
      <c r="B747" s="32">
        <v>497117159</v>
      </c>
      <c r="C747" s="33" t="s">
        <v>306</v>
      </c>
      <c r="D747" s="31">
        <v>117</v>
      </c>
      <c r="E747" s="33" t="s">
        <v>53</v>
      </c>
      <c r="F747" s="31">
        <v>159</v>
      </c>
      <c r="G747" s="33" t="s">
        <v>172</v>
      </c>
      <c r="H747" s="34">
        <v>4</v>
      </c>
      <c r="I747" s="35">
        <v>10532</v>
      </c>
      <c r="J747" s="35">
        <v>4979</v>
      </c>
      <c r="K747" s="35">
        <v>0</v>
      </c>
      <c r="L747" s="35">
        <v>893</v>
      </c>
      <c r="M747" s="35">
        <v>16404</v>
      </c>
      <c r="N747" s="24"/>
      <c r="O747" s="34">
        <v>0</v>
      </c>
      <c r="P747" s="34">
        <v>0</v>
      </c>
      <c r="Q747" s="36">
        <v>0.09</v>
      </c>
      <c r="R747" s="36">
        <v>3.5515023710099834E-3</v>
      </c>
      <c r="S747" s="37">
        <v>0</v>
      </c>
      <c r="T747" s="24"/>
      <c r="U747" s="38">
        <v>62044</v>
      </c>
      <c r="V747" s="38">
        <v>0</v>
      </c>
      <c r="W747" s="38">
        <v>0</v>
      </c>
      <c r="X747" s="38">
        <v>3572</v>
      </c>
      <c r="Y747" s="38">
        <v>65616</v>
      </c>
    </row>
    <row r="748" spans="1:25" x14ac:dyDescent="0.25">
      <c r="A748" s="31">
        <v>497</v>
      </c>
      <c r="B748" s="32">
        <v>497117210</v>
      </c>
      <c r="C748" s="33" t="s">
        <v>306</v>
      </c>
      <c r="D748" s="31">
        <v>117</v>
      </c>
      <c r="E748" s="33" t="s">
        <v>53</v>
      </c>
      <c r="F748" s="31">
        <v>210</v>
      </c>
      <c r="G748" s="33" t="s">
        <v>54</v>
      </c>
      <c r="H748" s="34">
        <v>57</v>
      </c>
      <c r="I748" s="35">
        <v>8909</v>
      </c>
      <c r="J748" s="35">
        <v>3016</v>
      </c>
      <c r="K748" s="35">
        <v>0</v>
      </c>
      <c r="L748" s="35">
        <v>893</v>
      </c>
      <c r="M748" s="35">
        <v>12818</v>
      </c>
      <c r="N748" s="24"/>
      <c r="O748" s="34">
        <v>0</v>
      </c>
      <c r="P748" s="34">
        <v>0</v>
      </c>
      <c r="Q748" s="36">
        <v>0.09</v>
      </c>
      <c r="R748" s="36">
        <v>6.4058701199130069E-2</v>
      </c>
      <c r="S748" s="37">
        <v>0</v>
      </c>
      <c r="T748" s="24"/>
      <c r="U748" s="38">
        <v>679725</v>
      </c>
      <c r="V748" s="38">
        <v>0</v>
      </c>
      <c r="W748" s="38">
        <v>0</v>
      </c>
      <c r="X748" s="38">
        <v>50901</v>
      </c>
      <c r="Y748" s="38">
        <v>730626</v>
      </c>
    </row>
    <row r="749" spans="1:25" x14ac:dyDescent="0.25">
      <c r="A749" s="31">
        <v>497</v>
      </c>
      <c r="B749" s="32">
        <v>497117223</v>
      </c>
      <c r="C749" s="33" t="s">
        <v>306</v>
      </c>
      <c r="D749" s="31">
        <v>117</v>
      </c>
      <c r="E749" s="33" t="s">
        <v>53</v>
      </c>
      <c r="F749" s="31">
        <v>223</v>
      </c>
      <c r="G749" s="33" t="s">
        <v>310</v>
      </c>
      <c r="H749" s="34">
        <v>3</v>
      </c>
      <c r="I749" s="35">
        <v>8749</v>
      </c>
      <c r="J749" s="35">
        <v>685</v>
      </c>
      <c r="K749" s="35">
        <v>0</v>
      </c>
      <c r="L749" s="35">
        <v>893</v>
      </c>
      <c r="M749" s="35">
        <v>10327</v>
      </c>
      <c r="N749" s="24"/>
      <c r="O749" s="34">
        <v>0</v>
      </c>
      <c r="P749" s="34">
        <v>0</v>
      </c>
      <c r="Q749" s="36">
        <v>0.18</v>
      </c>
      <c r="R749" s="36">
        <v>3.787175021314941E-3</v>
      </c>
      <c r="S749" s="37">
        <v>0</v>
      </c>
      <c r="T749" s="24"/>
      <c r="U749" s="38">
        <v>28302</v>
      </c>
      <c r="V749" s="38">
        <v>0</v>
      </c>
      <c r="W749" s="38">
        <v>0</v>
      </c>
      <c r="X749" s="38">
        <v>2679</v>
      </c>
      <c r="Y749" s="38">
        <v>30981</v>
      </c>
    </row>
    <row r="750" spans="1:25" x14ac:dyDescent="0.25">
      <c r="A750" s="31">
        <v>497</v>
      </c>
      <c r="B750" s="32">
        <v>497117230</v>
      </c>
      <c r="C750" s="33" t="s">
        <v>306</v>
      </c>
      <c r="D750" s="31">
        <v>117</v>
      </c>
      <c r="E750" s="33" t="s">
        <v>53</v>
      </c>
      <c r="F750" s="31">
        <v>230</v>
      </c>
      <c r="G750" s="33" t="s">
        <v>311</v>
      </c>
      <c r="H750" s="34">
        <v>1</v>
      </c>
      <c r="I750" s="35">
        <v>8749</v>
      </c>
      <c r="J750" s="35">
        <v>9879</v>
      </c>
      <c r="K750" s="35">
        <v>0</v>
      </c>
      <c r="L750" s="35">
        <v>893</v>
      </c>
      <c r="M750" s="35">
        <v>19521</v>
      </c>
      <c r="N750" s="24"/>
      <c r="O750" s="34">
        <v>0</v>
      </c>
      <c r="P750" s="34">
        <v>0</v>
      </c>
      <c r="Q750" s="36">
        <v>0.09</v>
      </c>
      <c r="R750" s="36">
        <v>9.8140926612600068E-3</v>
      </c>
      <c r="S750" s="37">
        <v>0</v>
      </c>
      <c r="T750" s="24"/>
      <c r="U750" s="38">
        <v>18628</v>
      </c>
      <c r="V750" s="38">
        <v>0</v>
      </c>
      <c r="W750" s="38">
        <v>0</v>
      </c>
      <c r="X750" s="38">
        <v>893</v>
      </c>
      <c r="Y750" s="38">
        <v>19521</v>
      </c>
    </row>
    <row r="751" spans="1:25" x14ac:dyDescent="0.25">
      <c r="A751" s="31">
        <v>497</v>
      </c>
      <c r="B751" s="32">
        <v>497117272</v>
      </c>
      <c r="C751" s="33" t="s">
        <v>306</v>
      </c>
      <c r="D751" s="31">
        <v>117</v>
      </c>
      <c r="E751" s="33" t="s">
        <v>53</v>
      </c>
      <c r="F751" s="31">
        <v>272</v>
      </c>
      <c r="G751" s="33" t="s">
        <v>312</v>
      </c>
      <c r="H751" s="34">
        <v>4</v>
      </c>
      <c r="I751" s="35">
        <v>8749</v>
      </c>
      <c r="J751" s="35">
        <v>10284</v>
      </c>
      <c r="K751" s="35">
        <v>0</v>
      </c>
      <c r="L751" s="35">
        <v>893</v>
      </c>
      <c r="M751" s="35">
        <v>19926</v>
      </c>
      <c r="N751" s="24"/>
      <c r="O751" s="34">
        <v>0</v>
      </c>
      <c r="P751" s="34">
        <v>0</v>
      </c>
      <c r="Q751" s="36">
        <v>0.09</v>
      </c>
      <c r="R751" s="36">
        <v>2.945094229789276E-2</v>
      </c>
      <c r="S751" s="37">
        <v>0</v>
      </c>
      <c r="T751" s="24"/>
      <c r="U751" s="38">
        <v>76132</v>
      </c>
      <c r="V751" s="38">
        <v>0</v>
      </c>
      <c r="W751" s="38">
        <v>0</v>
      </c>
      <c r="X751" s="38">
        <v>3572</v>
      </c>
      <c r="Y751" s="38">
        <v>79704</v>
      </c>
    </row>
    <row r="752" spans="1:25" x14ac:dyDescent="0.25">
      <c r="A752" s="31">
        <v>497</v>
      </c>
      <c r="B752" s="32">
        <v>497117278</v>
      </c>
      <c r="C752" s="33" t="s">
        <v>306</v>
      </c>
      <c r="D752" s="31">
        <v>117</v>
      </c>
      <c r="E752" s="33" t="s">
        <v>53</v>
      </c>
      <c r="F752" s="31">
        <v>278</v>
      </c>
      <c r="G752" s="33" t="s">
        <v>212</v>
      </c>
      <c r="H752" s="34">
        <v>43</v>
      </c>
      <c r="I752" s="35">
        <v>9424</v>
      </c>
      <c r="J752" s="35">
        <v>2715</v>
      </c>
      <c r="K752" s="35">
        <v>0</v>
      </c>
      <c r="L752" s="35">
        <v>893</v>
      </c>
      <c r="M752" s="35">
        <v>13032</v>
      </c>
      <c r="N752" s="24"/>
      <c r="O752" s="34">
        <v>0</v>
      </c>
      <c r="P752" s="34">
        <v>0</v>
      </c>
      <c r="Q752" s="36">
        <v>0.09</v>
      </c>
      <c r="R752" s="36">
        <v>5.5149009298828926E-2</v>
      </c>
      <c r="S752" s="37">
        <v>0</v>
      </c>
      <c r="T752" s="24"/>
      <c r="U752" s="38">
        <v>521977</v>
      </c>
      <c r="V752" s="38">
        <v>0</v>
      </c>
      <c r="W752" s="38">
        <v>0</v>
      </c>
      <c r="X752" s="38">
        <v>38399</v>
      </c>
      <c r="Y752" s="38">
        <v>560376</v>
      </c>
    </row>
    <row r="753" spans="1:25" x14ac:dyDescent="0.25">
      <c r="A753" s="31">
        <v>497</v>
      </c>
      <c r="B753" s="32">
        <v>497117281</v>
      </c>
      <c r="C753" s="33" t="s">
        <v>306</v>
      </c>
      <c r="D753" s="31">
        <v>117</v>
      </c>
      <c r="E753" s="33" t="s">
        <v>53</v>
      </c>
      <c r="F753" s="31">
        <v>281</v>
      </c>
      <c r="G753" s="33" t="s">
        <v>169</v>
      </c>
      <c r="H753" s="34">
        <v>69</v>
      </c>
      <c r="I753" s="35">
        <v>11456</v>
      </c>
      <c r="J753" s="35">
        <v>18</v>
      </c>
      <c r="K753" s="35">
        <v>0</v>
      </c>
      <c r="L753" s="35">
        <v>893</v>
      </c>
      <c r="M753" s="35">
        <v>12367</v>
      </c>
      <c r="N753" s="24"/>
      <c r="O753" s="34">
        <v>0</v>
      </c>
      <c r="P753" s="34">
        <v>0</v>
      </c>
      <c r="Q753" s="36">
        <v>0.18</v>
      </c>
      <c r="R753" s="36">
        <v>0.12776918009196925</v>
      </c>
      <c r="S753" s="37">
        <v>0</v>
      </c>
      <c r="T753" s="24"/>
      <c r="U753" s="38">
        <v>791706</v>
      </c>
      <c r="V753" s="38">
        <v>0</v>
      </c>
      <c r="W753" s="38">
        <v>0</v>
      </c>
      <c r="X753" s="38">
        <v>61617</v>
      </c>
      <c r="Y753" s="38">
        <v>853323</v>
      </c>
    </row>
    <row r="754" spans="1:25" x14ac:dyDescent="0.25">
      <c r="A754" s="31">
        <v>497</v>
      </c>
      <c r="B754" s="32">
        <v>497117289</v>
      </c>
      <c r="C754" s="33" t="s">
        <v>306</v>
      </c>
      <c r="D754" s="31">
        <v>117</v>
      </c>
      <c r="E754" s="33" t="s">
        <v>53</v>
      </c>
      <c r="F754" s="31">
        <v>289</v>
      </c>
      <c r="G754" s="33" t="s">
        <v>313</v>
      </c>
      <c r="H754" s="34">
        <v>1</v>
      </c>
      <c r="I754" s="35">
        <v>8410</v>
      </c>
      <c r="J754" s="35">
        <v>3425</v>
      </c>
      <c r="K754" s="35">
        <v>0</v>
      </c>
      <c r="L754" s="35">
        <v>893</v>
      </c>
      <c r="M754" s="35">
        <v>12728</v>
      </c>
      <c r="N754" s="24"/>
      <c r="O754" s="34">
        <v>0</v>
      </c>
      <c r="P754" s="34">
        <v>0</v>
      </c>
      <c r="Q754" s="36">
        <v>0.09</v>
      </c>
      <c r="R754" s="36">
        <v>4.0431650079423391E-3</v>
      </c>
      <c r="S754" s="37">
        <v>0</v>
      </c>
      <c r="T754" s="24"/>
      <c r="U754" s="38">
        <v>11835</v>
      </c>
      <c r="V754" s="38">
        <v>0</v>
      </c>
      <c r="W754" s="38">
        <v>0</v>
      </c>
      <c r="X754" s="38">
        <v>893</v>
      </c>
      <c r="Y754" s="38">
        <v>12728</v>
      </c>
    </row>
    <row r="755" spans="1:25" x14ac:dyDescent="0.25">
      <c r="A755" s="31">
        <v>497</v>
      </c>
      <c r="B755" s="32">
        <v>497117325</v>
      </c>
      <c r="C755" s="33" t="s">
        <v>306</v>
      </c>
      <c r="D755" s="31">
        <v>117</v>
      </c>
      <c r="E755" s="33" t="s">
        <v>53</v>
      </c>
      <c r="F755" s="31">
        <v>325</v>
      </c>
      <c r="G755" s="33" t="s">
        <v>220</v>
      </c>
      <c r="H755" s="34">
        <v>7</v>
      </c>
      <c r="I755" s="35">
        <v>10300</v>
      </c>
      <c r="J755" s="35">
        <v>1288</v>
      </c>
      <c r="K755" s="35">
        <v>0</v>
      </c>
      <c r="L755" s="35">
        <v>893</v>
      </c>
      <c r="M755" s="35">
        <v>12481</v>
      </c>
      <c r="N755" s="24"/>
      <c r="O755" s="34">
        <v>0</v>
      </c>
      <c r="P755" s="34">
        <v>0</v>
      </c>
      <c r="Q755" s="36">
        <v>0.09</v>
      </c>
      <c r="R755" s="36">
        <v>1.5562148573539049E-2</v>
      </c>
      <c r="S755" s="37">
        <v>0</v>
      </c>
      <c r="T755" s="24"/>
      <c r="U755" s="38">
        <v>81116</v>
      </c>
      <c r="V755" s="38">
        <v>0</v>
      </c>
      <c r="W755" s="38">
        <v>0</v>
      </c>
      <c r="X755" s="38">
        <v>6251</v>
      </c>
      <c r="Y755" s="38">
        <v>87367</v>
      </c>
    </row>
    <row r="756" spans="1:25" x14ac:dyDescent="0.25">
      <c r="A756" s="31">
        <v>497</v>
      </c>
      <c r="B756" s="32">
        <v>497117327</v>
      </c>
      <c r="C756" s="33" t="s">
        <v>306</v>
      </c>
      <c r="D756" s="31">
        <v>117</v>
      </c>
      <c r="E756" s="33" t="s">
        <v>53</v>
      </c>
      <c r="F756" s="31">
        <v>327</v>
      </c>
      <c r="G756" s="33" t="s">
        <v>213</v>
      </c>
      <c r="H756" s="34">
        <v>2</v>
      </c>
      <c r="I756" s="35">
        <v>8636</v>
      </c>
      <c r="J756" s="35">
        <v>7114</v>
      </c>
      <c r="K756" s="35">
        <v>0</v>
      </c>
      <c r="L756" s="35">
        <v>893</v>
      </c>
      <c r="M756" s="35">
        <v>16643</v>
      </c>
      <c r="N756" s="24"/>
      <c r="O756" s="34">
        <v>0</v>
      </c>
      <c r="P756" s="34">
        <v>0</v>
      </c>
      <c r="Q756" s="36">
        <v>0.09</v>
      </c>
      <c r="R756" s="36">
        <v>2.55245238412189E-2</v>
      </c>
      <c r="S756" s="37">
        <v>0</v>
      </c>
      <c r="T756" s="24"/>
      <c r="U756" s="38">
        <v>31500</v>
      </c>
      <c r="V756" s="38">
        <v>0</v>
      </c>
      <c r="W756" s="38">
        <v>0</v>
      </c>
      <c r="X756" s="38">
        <v>1786</v>
      </c>
      <c r="Y756" s="38">
        <v>33286</v>
      </c>
    </row>
    <row r="757" spans="1:25" x14ac:dyDescent="0.25">
      <c r="A757" s="31">
        <v>497</v>
      </c>
      <c r="B757" s="32">
        <v>497117332</v>
      </c>
      <c r="C757" s="33" t="s">
        <v>306</v>
      </c>
      <c r="D757" s="31">
        <v>117</v>
      </c>
      <c r="E757" s="33" t="s">
        <v>53</v>
      </c>
      <c r="F757" s="31">
        <v>332</v>
      </c>
      <c r="G757" s="33" t="s">
        <v>221</v>
      </c>
      <c r="H757" s="34">
        <v>1</v>
      </c>
      <c r="I757" s="35">
        <v>8749</v>
      </c>
      <c r="J757" s="35">
        <v>800</v>
      </c>
      <c r="K757" s="35">
        <v>0</v>
      </c>
      <c r="L757" s="35">
        <v>893</v>
      </c>
      <c r="M757" s="35">
        <v>10442</v>
      </c>
      <c r="N757" s="24"/>
      <c r="O757" s="34">
        <v>0</v>
      </c>
      <c r="P757" s="34">
        <v>0</v>
      </c>
      <c r="Q757" s="36">
        <v>0.09</v>
      </c>
      <c r="R757" s="36">
        <v>2.0279271162085118E-2</v>
      </c>
      <c r="S757" s="37">
        <v>0</v>
      </c>
      <c r="T757" s="24"/>
      <c r="U757" s="38">
        <v>9549</v>
      </c>
      <c r="V757" s="38">
        <v>0</v>
      </c>
      <c r="W757" s="38">
        <v>0</v>
      </c>
      <c r="X757" s="38">
        <v>893</v>
      </c>
      <c r="Y757" s="38">
        <v>10442</v>
      </c>
    </row>
    <row r="758" spans="1:25" x14ac:dyDescent="0.25">
      <c r="A758" s="31">
        <v>497</v>
      </c>
      <c r="B758" s="32">
        <v>497117340</v>
      </c>
      <c r="C758" s="33" t="s">
        <v>306</v>
      </c>
      <c r="D758" s="31">
        <v>117</v>
      </c>
      <c r="E758" s="33" t="s">
        <v>53</v>
      </c>
      <c r="F758" s="31">
        <v>340</v>
      </c>
      <c r="G758" s="33" t="s">
        <v>215</v>
      </c>
      <c r="H758" s="34">
        <v>5</v>
      </c>
      <c r="I758" s="35">
        <v>8749</v>
      </c>
      <c r="J758" s="35">
        <v>7018</v>
      </c>
      <c r="K758" s="35">
        <v>0</v>
      </c>
      <c r="L758" s="35">
        <v>893</v>
      </c>
      <c r="M758" s="35">
        <v>16660</v>
      </c>
      <c r="N758" s="24"/>
      <c r="O758" s="34">
        <v>0</v>
      </c>
      <c r="P758" s="34">
        <v>0</v>
      </c>
      <c r="Q758" s="36">
        <v>0.09</v>
      </c>
      <c r="R758" s="36">
        <v>8.2308319461457127E-2</v>
      </c>
      <c r="S758" s="37">
        <v>0</v>
      </c>
      <c r="T758" s="24"/>
      <c r="U758" s="38">
        <v>78835</v>
      </c>
      <c r="V758" s="38">
        <v>0</v>
      </c>
      <c r="W758" s="38">
        <v>0</v>
      </c>
      <c r="X758" s="38">
        <v>4465</v>
      </c>
      <c r="Y758" s="38">
        <v>83300</v>
      </c>
    </row>
    <row r="759" spans="1:25" x14ac:dyDescent="0.25">
      <c r="A759" s="31">
        <v>497</v>
      </c>
      <c r="B759" s="32">
        <v>497117605</v>
      </c>
      <c r="C759" s="33" t="s">
        <v>306</v>
      </c>
      <c r="D759" s="31">
        <v>117</v>
      </c>
      <c r="E759" s="33" t="s">
        <v>53</v>
      </c>
      <c r="F759" s="31">
        <v>605</v>
      </c>
      <c r="G759" s="33" t="s">
        <v>216</v>
      </c>
      <c r="H759" s="34">
        <v>47</v>
      </c>
      <c r="I759" s="35">
        <v>9464</v>
      </c>
      <c r="J759" s="35">
        <v>7061</v>
      </c>
      <c r="K759" s="35">
        <v>0</v>
      </c>
      <c r="L759" s="35">
        <v>893</v>
      </c>
      <c r="M759" s="35">
        <v>17418</v>
      </c>
      <c r="N759" s="24"/>
      <c r="O759" s="34">
        <v>0</v>
      </c>
      <c r="P759" s="34">
        <v>0</v>
      </c>
      <c r="Q759" s="36">
        <v>0.09</v>
      </c>
      <c r="R759" s="36">
        <v>5.96362242396479E-2</v>
      </c>
      <c r="S759" s="37">
        <v>0</v>
      </c>
      <c r="T759" s="24"/>
      <c r="U759" s="38">
        <v>776675</v>
      </c>
      <c r="V759" s="38">
        <v>0</v>
      </c>
      <c r="W759" s="38">
        <v>0</v>
      </c>
      <c r="X759" s="38">
        <v>41971</v>
      </c>
      <c r="Y759" s="38">
        <v>818646</v>
      </c>
    </row>
    <row r="760" spans="1:25" x14ac:dyDescent="0.25">
      <c r="A760" s="31">
        <v>497</v>
      </c>
      <c r="B760" s="32">
        <v>497117632</v>
      </c>
      <c r="C760" s="33" t="s">
        <v>306</v>
      </c>
      <c r="D760" s="31">
        <v>117</v>
      </c>
      <c r="E760" s="33" t="s">
        <v>53</v>
      </c>
      <c r="F760" s="31">
        <v>632</v>
      </c>
      <c r="G760" s="33" t="s">
        <v>217</v>
      </c>
      <c r="H760" s="34">
        <v>1</v>
      </c>
      <c r="I760" s="35">
        <v>10186.136</v>
      </c>
      <c r="J760" s="35">
        <v>9791</v>
      </c>
      <c r="K760" s="35">
        <v>0</v>
      </c>
      <c r="L760" s="35">
        <v>893</v>
      </c>
      <c r="M760" s="35">
        <v>20870.135999999999</v>
      </c>
      <c r="N760" s="24"/>
      <c r="O760" s="34">
        <v>0</v>
      </c>
      <c r="P760" s="34">
        <v>0</v>
      </c>
      <c r="Q760" s="36">
        <v>0.09</v>
      </c>
      <c r="R760" s="36">
        <v>2.2378004572625988E-2</v>
      </c>
      <c r="S760" s="37">
        <v>0</v>
      </c>
      <c r="T760" s="24"/>
      <c r="U760" s="38">
        <v>19977</v>
      </c>
      <c r="V760" s="38">
        <v>0</v>
      </c>
      <c r="W760" s="38">
        <v>0</v>
      </c>
      <c r="X760" s="38">
        <v>893</v>
      </c>
      <c r="Y760" s="38">
        <v>20870</v>
      </c>
    </row>
    <row r="761" spans="1:25" x14ac:dyDescent="0.25">
      <c r="A761" s="31">
        <v>497</v>
      </c>
      <c r="B761" s="32">
        <v>497117670</v>
      </c>
      <c r="C761" s="33" t="s">
        <v>306</v>
      </c>
      <c r="D761" s="31">
        <v>117</v>
      </c>
      <c r="E761" s="33" t="s">
        <v>53</v>
      </c>
      <c r="F761" s="31">
        <v>670</v>
      </c>
      <c r="G761" s="33" t="s">
        <v>56</v>
      </c>
      <c r="H761" s="34">
        <v>12</v>
      </c>
      <c r="I761" s="35">
        <v>9429</v>
      </c>
      <c r="J761" s="35">
        <v>8524</v>
      </c>
      <c r="K761" s="35">
        <v>0</v>
      </c>
      <c r="L761" s="35">
        <v>893</v>
      </c>
      <c r="M761" s="35">
        <v>18846</v>
      </c>
      <c r="N761" s="24"/>
      <c r="O761" s="34">
        <v>0</v>
      </c>
      <c r="P761" s="34">
        <v>0</v>
      </c>
      <c r="Q761" s="36">
        <v>0.09</v>
      </c>
      <c r="R761" s="36">
        <v>9.8140149028074053E-2</v>
      </c>
      <c r="S761" s="37">
        <v>-1489.0959199502424</v>
      </c>
      <c r="T761" s="24"/>
      <c r="U761" s="38">
        <v>215436</v>
      </c>
      <c r="V761" s="38">
        <v>0</v>
      </c>
      <c r="W761" s="38">
        <v>-17869.15103940291</v>
      </c>
      <c r="X761" s="38">
        <v>10716</v>
      </c>
      <c r="Y761" s="38">
        <v>208282.8489605971</v>
      </c>
    </row>
    <row r="762" spans="1:25" x14ac:dyDescent="0.25">
      <c r="A762" s="31">
        <v>497</v>
      </c>
      <c r="B762" s="32">
        <v>497117674</v>
      </c>
      <c r="C762" s="33" t="s">
        <v>306</v>
      </c>
      <c r="D762" s="31">
        <v>117</v>
      </c>
      <c r="E762" s="33" t="s">
        <v>53</v>
      </c>
      <c r="F762" s="31">
        <v>674</v>
      </c>
      <c r="G762" s="33" t="s">
        <v>57</v>
      </c>
      <c r="H762" s="34">
        <v>16</v>
      </c>
      <c r="I762" s="35">
        <v>10899</v>
      </c>
      <c r="J762" s="35">
        <v>4846</v>
      </c>
      <c r="K762" s="35">
        <v>0</v>
      </c>
      <c r="L762" s="35">
        <v>893</v>
      </c>
      <c r="M762" s="35">
        <v>16638</v>
      </c>
      <c r="N762" s="24"/>
      <c r="O762" s="34">
        <v>0</v>
      </c>
      <c r="P762" s="34">
        <v>0</v>
      </c>
      <c r="Q762" s="36">
        <v>0.18</v>
      </c>
      <c r="R762" s="36">
        <v>4.963834982447634E-2</v>
      </c>
      <c r="S762" s="37">
        <v>0</v>
      </c>
      <c r="T762" s="24"/>
      <c r="U762" s="38">
        <v>251920</v>
      </c>
      <c r="V762" s="38">
        <v>0</v>
      </c>
      <c r="W762" s="38">
        <v>0</v>
      </c>
      <c r="X762" s="38">
        <v>14288</v>
      </c>
      <c r="Y762" s="38">
        <v>266208</v>
      </c>
    </row>
    <row r="763" spans="1:25" x14ac:dyDescent="0.25">
      <c r="A763" s="31">
        <v>497</v>
      </c>
      <c r="B763" s="32">
        <v>497117680</v>
      </c>
      <c r="C763" s="33" t="s">
        <v>306</v>
      </c>
      <c r="D763" s="31">
        <v>117</v>
      </c>
      <c r="E763" s="33" t="s">
        <v>53</v>
      </c>
      <c r="F763" s="31">
        <v>680</v>
      </c>
      <c r="G763" s="33" t="s">
        <v>174</v>
      </c>
      <c r="H763" s="34">
        <v>1</v>
      </c>
      <c r="I763" s="35">
        <v>10144.938800134816</v>
      </c>
      <c r="J763" s="35">
        <v>3534</v>
      </c>
      <c r="K763" s="35">
        <v>0</v>
      </c>
      <c r="L763" s="35">
        <v>893</v>
      </c>
      <c r="M763" s="35">
        <v>14571.938800134816</v>
      </c>
      <c r="N763" s="24"/>
      <c r="O763" s="34">
        <v>0</v>
      </c>
      <c r="P763" s="34">
        <v>0</v>
      </c>
      <c r="Q763" s="36">
        <v>0.09</v>
      </c>
      <c r="R763" s="36">
        <v>1.776704203831182E-3</v>
      </c>
      <c r="S763" s="37">
        <v>0</v>
      </c>
      <c r="T763" s="24"/>
      <c r="U763" s="38">
        <v>13679</v>
      </c>
      <c r="V763" s="38">
        <v>0</v>
      </c>
      <c r="W763" s="38">
        <v>0</v>
      </c>
      <c r="X763" s="38">
        <v>893</v>
      </c>
      <c r="Y763" s="38">
        <v>14572</v>
      </c>
    </row>
    <row r="764" spans="1:25" x14ac:dyDescent="0.25">
      <c r="A764" s="31">
        <v>497</v>
      </c>
      <c r="B764" s="32">
        <v>497117683</v>
      </c>
      <c r="C764" s="33" t="s">
        <v>306</v>
      </c>
      <c r="D764" s="31">
        <v>117</v>
      </c>
      <c r="E764" s="33" t="s">
        <v>53</v>
      </c>
      <c r="F764" s="31">
        <v>683</v>
      </c>
      <c r="G764" s="33" t="s">
        <v>58</v>
      </c>
      <c r="H764" s="34">
        <v>4</v>
      </c>
      <c r="I764" s="35">
        <v>8983</v>
      </c>
      <c r="J764" s="35">
        <v>6271</v>
      </c>
      <c r="K764" s="35">
        <v>0</v>
      </c>
      <c r="L764" s="35">
        <v>893</v>
      </c>
      <c r="M764" s="35">
        <v>16147</v>
      </c>
      <c r="N764" s="24"/>
      <c r="O764" s="34">
        <v>0</v>
      </c>
      <c r="P764" s="34">
        <v>0</v>
      </c>
      <c r="Q764" s="36">
        <v>0.09</v>
      </c>
      <c r="R764" s="36">
        <v>2.7557262961022694E-2</v>
      </c>
      <c r="S764" s="37">
        <v>0</v>
      </c>
      <c r="T764" s="24"/>
      <c r="U764" s="38">
        <v>61016</v>
      </c>
      <c r="V764" s="38">
        <v>0</v>
      </c>
      <c r="W764" s="38">
        <v>0</v>
      </c>
      <c r="X764" s="38">
        <v>3572</v>
      </c>
      <c r="Y764" s="38">
        <v>64588</v>
      </c>
    </row>
    <row r="765" spans="1:25" x14ac:dyDescent="0.25">
      <c r="A765" s="31">
        <v>497</v>
      </c>
      <c r="B765" s="32">
        <v>497117755</v>
      </c>
      <c r="C765" s="33" t="s">
        <v>306</v>
      </c>
      <c r="D765" s="31">
        <v>117</v>
      </c>
      <c r="E765" s="33" t="s">
        <v>53</v>
      </c>
      <c r="F765" s="31">
        <v>755</v>
      </c>
      <c r="G765" s="33" t="s">
        <v>62</v>
      </c>
      <c r="H765" s="34">
        <v>2</v>
      </c>
      <c r="I765" s="35">
        <v>8410</v>
      </c>
      <c r="J765" s="35">
        <v>3629</v>
      </c>
      <c r="K765" s="35">
        <v>0</v>
      </c>
      <c r="L765" s="35">
        <v>893</v>
      </c>
      <c r="M765" s="35">
        <v>12932</v>
      </c>
      <c r="N765" s="24"/>
      <c r="O765" s="34">
        <v>0</v>
      </c>
      <c r="P765" s="34">
        <v>0</v>
      </c>
      <c r="Q765" s="36">
        <v>0.18</v>
      </c>
      <c r="R765" s="36">
        <v>1.3353727586409873E-2</v>
      </c>
      <c r="S765" s="37">
        <v>0</v>
      </c>
      <c r="T765" s="24"/>
      <c r="U765" s="38">
        <v>24078</v>
      </c>
      <c r="V765" s="38">
        <v>0</v>
      </c>
      <c r="W765" s="38">
        <v>0</v>
      </c>
      <c r="X765" s="38">
        <v>1786</v>
      </c>
      <c r="Y765" s="38">
        <v>25864</v>
      </c>
    </row>
    <row r="766" spans="1:25" x14ac:dyDescent="0.25">
      <c r="A766" s="31">
        <v>497</v>
      </c>
      <c r="B766" s="32">
        <v>497117766</v>
      </c>
      <c r="C766" s="33" t="s">
        <v>306</v>
      </c>
      <c r="D766" s="31">
        <v>117</v>
      </c>
      <c r="E766" s="33" t="s">
        <v>53</v>
      </c>
      <c r="F766" s="31">
        <v>766</v>
      </c>
      <c r="G766" s="33" t="s">
        <v>259</v>
      </c>
      <c r="H766" s="34">
        <v>2</v>
      </c>
      <c r="I766" s="35">
        <v>10127</v>
      </c>
      <c r="J766" s="35">
        <v>3536</v>
      </c>
      <c r="K766" s="35">
        <v>0</v>
      </c>
      <c r="L766" s="35">
        <v>893</v>
      </c>
      <c r="M766" s="35">
        <v>14556</v>
      </c>
      <c r="N766" s="24"/>
      <c r="O766" s="34">
        <v>0</v>
      </c>
      <c r="P766" s="34">
        <v>0</v>
      </c>
      <c r="Q766" s="36">
        <v>0.09</v>
      </c>
      <c r="R766" s="36">
        <v>3.9599167129270169E-3</v>
      </c>
      <c r="S766" s="37">
        <v>0</v>
      </c>
      <c r="T766" s="24"/>
      <c r="U766" s="38">
        <v>27326</v>
      </c>
      <c r="V766" s="38">
        <v>0</v>
      </c>
      <c r="W766" s="38">
        <v>0</v>
      </c>
      <c r="X766" s="38">
        <v>1786</v>
      </c>
      <c r="Y766" s="38">
        <v>29112</v>
      </c>
    </row>
    <row r="767" spans="1:25" x14ac:dyDescent="0.25">
      <c r="A767" s="31">
        <v>498</v>
      </c>
      <c r="B767" s="32">
        <v>498281281</v>
      </c>
      <c r="C767" s="33" t="s">
        <v>315</v>
      </c>
      <c r="D767" s="31">
        <v>281</v>
      </c>
      <c r="E767" s="33" t="s">
        <v>169</v>
      </c>
      <c r="F767" s="31">
        <v>281</v>
      </c>
      <c r="G767" s="33" t="s">
        <v>169</v>
      </c>
      <c r="H767" s="34">
        <v>376</v>
      </c>
      <c r="I767" s="35">
        <v>11930</v>
      </c>
      <c r="J767" s="35">
        <v>19</v>
      </c>
      <c r="K767" s="35">
        <v>0</v>
      </c>
      <c r="L767" s="35">
        <v>893</v>
      </c>
      <c r="M767" s="35">
        <v>12842</v>
      </c>
      <c r="N767" s="24"/>
      <c r="O767" s="34">
        <v>0</v>
      </c>
      <c r="P767" s="34">
        <v>0</v>
      </c>
      <c r="Q767" s="36">
        <v>0.18</v>
      </c>
      <c r="R767" s="36">
        <v>0.12776918009196925</v>
      </c>
      <c r="S767" s="37">
        <v>0</v>
      </c>
      <c r="T767" s="24"/>
      <c r="U767" s="38">
        <v>4492824</v>
      </c>
      <c r="V767" s="38">
        <v>0</v>
      </c>
      <c r="W767" s="38">
        <v>0</v>
      </c>
      <c r="X767" s="38">
        <v>335768</v>
      </c>
      <c r="Y767" s="38">
        <v>4828592</v>
      </c>
    </row>
    <row r="768" spans="1:25" x14ac:dyDescent="0.25">
      <c r="A768" s="31">
        <v>499</v>
      </c>
      <c r="B768" s="32">
        <v>499061061</v>
      </c>
      <c r="C768" s="33" t="s">
        <v>316</v>
      </c>
      <c r="D768" s="31">
        <v>61</v>
      </c>
      <c r="E768" s="33" t="s">
        <v>170</v>
      </c>
      <c r="F768" s="31">
        <v>61</v>
      </c>
      <c r="G768" s="33" t="s">
        <v>170</v>
      </c>
      <c r="H768" s="34">
        <v>136</v>
      </c>
      <c r="I768" s="35">
        <v>10803</v>
      </c>
      <c r="J768" s="35">
        <v>451</v>
      </c>
      <c r="K768" s="35">
        <v>0</v>
      </c>
      <c r="L768" s="35">
        <v>893</v>
      </c>
      <c r="M768" s="35">
        <v>12147</v>
      </c>
      <c r="N768" s="24"/>
      <c r="O768" s="34">
        <v>0</v>
      </c>
      <c r="P768" s="34">
        <v>0</v>
      </c>
      <c r="Q768" s="36">
        <v>0.09</v>
      </c>
      <c r="R768" s="36">
        <v>3.5497001029096295E-2</v>
      </c>
      <c r="S768" s="37">
        <v>0</v>
      </c>
      <c r="T768" s="24"/>
      <c r="U768" s="38">
        <v>1530544</v>
      </c>
      <c r="V768" s="38">
        <v>0</v>
      </c>
      <c r="W768" s="38">
        <v>0</v>
      </c>
      <c r="X768" s="38">
        <v>121448</v>
      </c>
      <c r="Y768" s="38">
        <v>1651992</v>
      </c>
    </row>
    <row r="769" spans="1:25" x14ac:dyDescent="0.25">
      <c r="A769" s="31">
        <v>499</v>
      </c>
      <c r="B769" s="32">
        <v>499061137</v>
      </c>
      <c r="C769" s="33" t="s">
        <v>316</v>
      </c>
      <c r="D769" s="31">
        <v>61</v>
      </c>
      <c r="E769" s="33" t="s">
        <v>170</v>
      </c>
      <c r="F769" s="31">
        <v>137</v>
      </c>
      <c r="G769" s="33" t="s">
        <v>210</v>
      </c>
      <c r="H769" s="34">
        <v>4</v>
      </c>
      <c r="I769" s="35">
        <v>14107</v>
      </c>
      <c r="J769" s="35">
        <v>23</v>
      </c>
      <c r="K769" s="35">
        <v>0</v>
      </c>
      <c r="L769" s="35">
        <v>893</v>
      </c>
      <c r="M769" s="35">
        <v>15023</v>
      </c>
      <c r="N769" s="24"/>
      <c r="O769" s="34">
        <v>0</v>
      </c>
      <c r="P769" s="34">
        <v>0</v>
      </c>
      <c r="Q769" s="36">
        <v>0.18</v>
      </c>
      <c r="R769" s="36">
        <v>0.13203357633904017</v>
      </c>
      <c r="S769" s="37">
        <v>0</v>
      </c>
      <c r="T769" s="24"/>
      <c r="U769" s="38">
        <v>56520</v>
      </c>
      <c r="V769" s="38">
        <v>0</v>
      </c>
      <c r="W769" s="38">
        <v>0</v>
      </c>
      <c r="X769" s="38">
        <v>3572</v>
      </c>
      <c r="Y769" s="38">
        <v>60092</v>
      </c>
    </row>
    <row r="770" spans="1:25" x14ac:dyDescent="0.25">
      <c r="A770" s="31">
        <v>499</v>
      </c>
      <c r="B770" s="32">
        <v>499061161</v>
      </c>
      <c r="C770" s="33" t="s">
        <v>316</v>
      </c>
      <c r="D770" s="31">
        <v>61</v>
      </c>
      <c r="E770" s="33" t="s">
        <v>170</v>
      </c>
      <c r="F770" s="31">
        <v>161</v>
      </c>
      <c r="G770" s="33" t="s">
        <v>173</v>
      </c>
      <c r="H770" s="34">
        <v>9</v>
      </c>
      <c r="I770" s="35">
        <v>10389</v>
      </c>
      <c r="J770" s="35">
        <v>4432</v>
      </c>
      <c r="K770" s="35">
        <v>0</v>
      </c>
      <c r="L770" s="35">
        <v>893</v>
      </c>
      <c r="M770" s="35">
        <v>15714</v>
      </c>
      <c r="N770" s="24"/>
      <c r="O770" s="34">
        <v>0</v>
      </c>
      <c r="P770" s="34">
        <v>0</v>
      </c>
      <c r="Q770" s="36">
        <v>0.09</v>
      </c>
      <c r="R770" s="36">
        <v>6.8412917513762696E-3</v>
      </c>
      <c r="S770" s="37">
        <v>0</v>
      </c>
      <c r="T770" s="24"/>
      <c r="U770" s="38">
        <v>133389</v>
      </c>
      <c r="V770" s="38">
        <v>0</v>
      </c>
      <c r="W770" s="38">
        <v>0</v>
      </c>
      <c r="X770" s="38">
        <v>8037</v>
      </c>
      <c r="Y770" s="38">
        <v>141426</v>
      </c>
    </row>
    <row r="771" spans="1:25" x14ac:dyDescent="0.25">
      <c r="A771" s="31">
        <v>499</v>
      </c>
      <c r="B771" s="32">
        <v>499061281</v>
      </c>
      <c r="C771" s="33" t="s">
        <v>316</v>
      </c>
      <c r="D771" s="31">
        <v>61</v>
      </c>
      <c r="E771" s="33" t="s">
        <v>170</v>
      </c>
      <c r="F771" s="31">
        <v>281</v>
      </c>
      <c r="G771" s="33" t="s">
        <v>169</v>
      </c>
      <c r="H771" s="34">
        <v>352</v>
      </c>
      <c r="I771" s="35">
        <v>11220</v>
      </c>
      <c r="J771" s="35">
        <v>17</v>
      </c>
      <c r="K771" s="35">
        <v>0</v>
      </c>
      <c r="L771" s="35">
        <v>893</v>
      </c>
      <c r="M771" s="35">
        <v>12130</v>
      </c>
      <c r="N771" s="24"/>
      <c r="O771" s="34">
        <v>0</v>
      </c>
      <c r="P771" s="34">
        <v>0</v>
      </c>
      <c r="Q771" s="36">
        <v>0.18</v>
      </c>
      <c r="R771" s="36">
        <v>0.12776918009196925</v>
      </c>
      <c r="S771" s="37">
        <v>0</v>
      </c>
      <c r="T771" s="24"/>
      <c r="U771" s="38">
        <v>3955424</v>
      </c>
      <c r="V771" s="38">
        <v>0</v>
      </c>
      <c r="W771" s="38">
        <v>0</v>
      </c>
      <c r="X771" s="38">
        <v>314336</v>
      </c>
      <c r="Y771" s="38">
        <v>4269760</v>
      </c>
    </row>
    <row r="772" spans="1:25" x14ac:dyDescent="0.25">
      <c r="A772" s="31">
        <v>499</v>
      </c>
      <c r="B772" s="32">
        <v>499061332</v>
      </c>
      <c r="C772" s="33" t="s">
        <v>316</v>
      </c>
      <c r="D772" s="31">
        <v>61</v>
      </c>
      <c r="E772" s="33" t="s">
        <v>170</v>
      </c>
      <c r="F772" s="31">
        <v>332</v>
      </c>
      <c r="G772" s="33" t="s">
        <v>221</v>
      </c>
      <c r="H772" s="34">
        <v>29</v>
      </c>
      <c r="I772" s="35">
        <v>12072</v>
      </c>
      <c r="J772" s="35">
        <v>1104</v>
      </c>
      <c r="K772" s="35">
        <v>0</v>
      </c>
      <c r="L772" s="35">
        <v>893</v>
      </c>
      <c r="M772" s="35">
        <v>14069</v>
      </c>
      <c r="N772" s="24"/>
      <c r="O772" s="34">
        <v>0</v>
      </c>
      <c r="P772" s="34">
        <v>0</v>
      </c>
      <c r="Q772" s="36">
        <v>0.09</v>
      </c>
      <c r="R772" s="36">
        <v>2.0279271162085118E-2</v>
      </c>
      <c r="S772" s="37">
        <v>0</v>
      </c>
      <c r="T772" s="24"/>
      <c r="U772" s="38">
        <v>382104</v>
      </c>
      <c r="V772" s="38">
        <v>0</v>
      </c>
      <c r="W772" s="38">
        <v>0</v>
      </c>
      <c r="X772" s="38">
        <v>25897</v>
      </c>
      <c r="Y772" s="38">
        <v>408001</v>
      </c>
    </row>
    <row r="773" spans="1:25" x14ac:dyDescent="0.25">
      <c r="A773" s="31">
        <v>3501</v>
      </c>
      <c r="B773" s="32">
        <v>3501137061</v>
      </c>
      <c r="C773" s="33" t="s">
        <v>317</v>
      </c>
      <c r="D773" s="31">
        <v>137</v>
      </c>
      <c r="E773" s="33" t="s">
        <v>210</v>
      </c>
      <c r="F773" s="31">
        <v>61</v>
      </c>
      <c r="G773" s="33" t="s">
        <v>170</v>
      </c>
      <c r="H773" s="34">
        <v>29</v>
      </c>
      <c r="I773" s="35">
        <v>13754</v>
      </c>
      <c r="J773" s="35">
        <v>575</v>
      </c>
      <c r="K773" s="35">
        <v>0</v>
      </c>
      <c r="L773" s="35">
        <v>893</v>
      </c>
      <c r="M773" s="35">
        <v>15222</v>
      </c>
      <c r="N773" s="24"/>
      <c r="O773" s="34">
        <v>0</v>
      </c>
      <c r="P773" s="34">
        <v>0</v>
      </c>
      <c r="Q773" s="36">
        <v>0.09</v>
      </c>
      <c r="R773" s="36">
        <v>3.5497001029096295E-2</v>
      </c>
      <c r="S773" s="37">
        <v>0</v>
      </c>
      <c r="T773" s="24"/>
      <c r="U773" s="38">
        <v>415541</v>
      </c>
      <c r="V773" s="38">
        <v>0</v>
      </c>
      <c r="W773" s="38">
        <v>0</v>
      </c>
      <c r="X773" s="38">
        <v>25897</v>
      </c>
      <c r="Y773" s="38">
        <v>441438</v>
      </c>
    </row>
    <row r="774" spans="1:25" x14ac:dyDescent="0.25">
      <c r="A774" s="31">
        <v>3501</v>
      </c>
      <c r="B774" s="32">
        <v>3501137086</v>
      </c>
      <c r="C774" s="33" t="s">
        <v>317</v>
      </c>
      <c r="D774" s="31">
        <v>137</v>
      </c>
      <c r="E774" s="33" t="s">
        <v>210</v>
      </c>
      <c r="F774" s="31">
        <v>86</v>
      </c>
      <c r="G774" s="33" t="s">
        <v>207</v>
      </c>
      <c r="H774" s="34">
        <v>1</v>
      </c>
      <c r="I774" s="35">
        <v>10127</v>
      </c>
      <c r="J774" s="35">
        <v>1570</v>
      </c>
      <c r="K774" s="35">
        <v>0</v>
      </c>
      <c r="L774" s="35">
        <v>893</v>
      </c>
      <c r="M774" s="35">
        <v>12590</v>
      </c>
      <c r="N774" s="24"/>
      <c r="O774" s="34">
        <v>0</v>
      </c>
      <c r="P774" s="34">
        <v>0</v>
      </c>
      <c r="Q774" s="36">
        <v>0.09</v>
      </c>
      <c r="R774" s="36">
        <v>5.7493950032473637E-2</v>
      </c>
      <c r="S774" s="37">
        <v>0</v>
      </c>
      <c r="T774" s="24"/>
      <c r="U774" s="38">
        <v>11697</v>
      </c>
      <c r="V774" s="38">
        <v>0</v>
      </c>
      <c r="W774" s="38">
        <v>0</v>
      </c>
      <c r="X774" s="38">
        <v>893</v>
      </c>
      <c r="Y774" s="38">
        <v>12590</v>
      </c>
    </row>
    <row r="775" spans="1:25" x14ac:dyDescent="0.25">
      <c r="A775" s="31">
        <v>3501</v>
      </c>
      <c r="B775" s="32">
        <v>3501137137</v>
      </c>
      <c r="C775" s="33" t="s">
        <v>317</v>
      </c>
      <c r="D775" s="31">
        <v>137</v>
      </c>
      <c r="E775" s="33" t="s">
        <v>210</v>
      </c>
      <c r="F775" s="31">
        <v>137</v>
      </c>
      <c r="G775" s="33" t="s">
        <v>210</v>
      </c>
      <c r="H775" s="34">
        <v>198</v>
      </c>
      <c r="I775" s="35">
        <v>13613</v>
      </c>
      <c r="J775" s="35">
        <v>23</v>
      </c>
      <c r="K775" s="35">
        <v>1082.469696969697</v>
      </c>
      <c r="L775" s="35">
        <v>893</v>
      </c>
      <c r="M775" s="35">
        <v>15611.469696969696</v>
      </c>
      <c r="N775" s="24"/>
      <c r="O775" s="34">
        <v>0</v>
      </c>
      <c r="P775" s="34">
        <v>0</v>
      </c>
      <c r="Q775" s="36">
        <v>0.18</v>
      </c>
      <c r="R775" s="36">
        <v>0.13203357633904017</v>
      </c>
      <c r="S775" s="37">
        <v>0</v>
      </c>
      <c r="T775" s="24"/>
      <c r="U775" s="38">
        <v>2699928</v>
      </c>
      <c r="V775" s="38">
        <v>214329</v>
      </c>
      <c r="W775" s="38">
        <v>0</v>
      </c>
      <c r="X775" s="38">
        <v>176814</v>
      </c>
      <c r="Y775" s="38">
        <v>3091071</v>
      </c>
    </row>
    <row r="776" spans="1:25" x14ac:dyDescent="0.25">
      <c r="A776" s="31">
        <v>3501</v>
      </c>
      <c r="B776" s="32">
        <v>3501137161</v>
      </c>
      <c r="C776" s="33" t="s">
        <v>317</v>
      </c>
      <c r="D776" s="31">
        <v>137</v>
      </c>
      <c r="E776" s="33" t="s">
        <v>210</v>
      </c>
      <c r="F776" s="31">
        <v>161</v>
      </c>
      <c r="G776" s="33" t="s">
        <v>173</v>
      </c>
      <c r="H776" s="34">
        <v>1</v>
      </c>
      <c r="I776" s="35">
        <v>10127</v>
      </c>
      <c r="J776" s="35">
        <v>4320</v>
      </c>
      <c r="K776" s="35">
        <v>0</v>
      </c>
      <c r="L776" s="35">
        <v>893</v>
      </c>
      <c r="M776" s="35">
        <v>15340</v>
      </c>
      <c r="N776" s="24"/>
      <c r="O776" s="34">
        <v>0</v>
      </c>
      <c r="P776" s="34">
        <v>0</v>
      </c>
      <c r="Q776" s="36">
        <v>0.09</v>
      </c>
      <c r="R776" s="36">
        <v>6.8412917513762696E-3</v>
      </c>
      <c r="S776" s="37">
        <v>0</v>
      </c>
      <c r="T776" s="24"/>
      <c r="U776" s="38">
        <v>14447</v>
      </c>
      <c r="V776" s="38">
        <v>0</v>
      </c>
      <c r="W776" s="38">
        <v>0</v>
      </c>
      <c r="X776" s="38">
        <v>893</v>
      </c>
      <c r="Y776" s="38">
        <v>15340</v>
      </c>
    </row>
    <row r="777" spans="1:25" x14ac:dyDescent="0.25">
      <c r="A777" s="31">
        <v>3501</v>
      </c>
      <c r="B777" s="32">
        <v>3501137210</v>
      </c>
      <c r="C777" s="33" t="s">
        <v>317</v>
      </c>
      <c r="D777" s="31">
        <v>137</v>
      </c>
      <c r="E777" s="33" t="s">
        <v>210</v>
      </c>
      <c r="F777" s="31">
        <v>210</v>
      </c>
      <c r="G777" s="33" t="s">
        <v>54</v>
      </c>
      <c r="H777" s="34">
        <v>1</v>
      </c>
      <c r="I777" s="35">
        <v>10127</v>
      </c>
      <c r="J777" s="35">
        <v>3428</v>
      </c>
      <c r="K777" s="35">
        <v>0</v>
      </c>
      <c r="L777" s="35">
        <v>893</v>
      </c>
      <c r="M777" s="35">
        <v>14448</v>
      </c>
      <c r="N777" s="24"/>
      <c r="O777" s="34">
        <v>0</v>
      </c>
      <c r="P777" s="34">
        <v>0</v>
      </c>
      <c r="Q777" s="36">
        <v>0.09</v>
      </c>
      <c r="R777" s="36">
        <v>6.4058701199130069E-2</v>
      </c>
      <c r="S777" s="37">
        <v>0</v>
      </c>
      <c r="T777" s="24"/>
      <c r="U777" s="38">
        <v>13555</v>
      </c>
      <c r="V777" s="38">
        <v>0</v>
      </c>
      <c r="W777" s="38">
        <v>0</v>
      </c>
      <c r="X777" s="38">
        <v>893</v>
      </c>
      <c r="Y777" s="38">
        <v>14448</v>
      </c>
    </row>
    <row r="778" spans="1:25" x14ac:dyDescent="0.25">
      <c r="A778" s="31">
        <v>3501</v>
      </c>
      <c r="B778" s="32">
        <v>3501137278</v>
      </c>
      <c r="C778" s="33" t="s">
        <v>317</v>
      </c>
      <c r="D778" s="31">
        <v>137</v>
      </c>
      <c r="E778" s="33" t="s">
        <v>210</v>
      </c>
      <c r="F778" s="31">
        <v>278</v>
      </c>
      <c r="G778" s="33" t="s">
        <v>212</v>
      </c>
      <c r="H778" s="34">
        <v>2</v>
      </c>
      <c r="I778" s="35">
        <v>12117</v>
      </c>
      <c r="J778" s="35">
        <v>3491</v>
      </c>
      <c r="K778" s="35">
        <v>0</v>
      </c>
      <c r="L778" s="35">
        <v>893</v>
      </c>
      <c r="M778" s="35">
        <v>16501</v>
      </c>
      <c r="N778" s="24"/>
      <c r="O778" s="34">
        <v>0</v>
      </c>
      <c r="P778" s="34">
        <v>0</v>
      </c>
      <c r="Q778" s="36">
        <v>0.09</v>
      </c>
      <c r="R778" s="36">
        <v>5.5149009298828926E-2</v>
      </c>
      <c r="S778" s="37">
        <v>0</v>
      </c>
      <c r="T778" s="24"/>
      <c r="U778" s="38">
        <v>31216</v>
      </c>
      <c r="V778" s="38">
        <v>0</v>
      </c>
      <c r="W778" s="38">
        <v>0</v>
      </c>
      <c r="X778" s="38">
        <v>1786</v>
      </c>
      <c r="Y778" s="38">
        <v>33002</v>
      </c>
    </row>
    <row r="779" spans="1:25" x14ac:dyDescent="0.25">
      <c r="A779" s="31">
        <v>3501</v>
      </c>
      <c r="B779" s="32">
        <v>3501137281</v>
      </c>
      <c r="C779" s="33" t="s">
        <v>317</v>
      </c>
      <c r="D779" s="31">
        <v>137</v>
      </c>
      <c r="E779" s="33" t="s">
        <v>210</v>
      </c>
      <c r="F779" s="31">
        <v>281</v>
      </c>
      <c r="G779" s="33" t="s">
        <v>169</v>
      </c>
      <c r="H779" s="34">
        <v>79</v>
      </c>
      <c r="I779" s="35">
        <v>13741</v>
      </c>
      <c r="J779" s="35">
        <v>21</v>
      </c>
      <c r="K779" s="35">
        <v>0</v>
      </c>
      <c r="L779" s="35">
        <v>893</v>
      </c>
      <c r="M779" s="35">
        <v>14655</v>
      </c>
      <c r="N779" s="24"/>
      <c r="O779" s="34">
        <v>0</v>
      </c>
      <c r="P779" s="34">
        <v>0</v>
      </c>
      <c r="Q779" s="36">
        <v>0.18</v>
      </c>
      <c r="R779" s="36">
        <v>0.12776918009196925</v>
      </c>
      <c r="S779" s="37">
        <v>0</v>
      </c>
      <c r="T779" s="24"/>
      <c r="U779" s="38">
        <v>1087198</v>
      </c>
      <c r="V779" s="38">
        <v>0</v>
      </c>
      <c r="W779" s="38">
        <v>0</v>
      </c>
      <c r="X779" s="38">
        <v>70547</v>
      </c>
      <c r="Y779" s="38">
        <v>1157745</v>
      </c>
    </row>
    <row r="780" spans="1:25" x14ac:dyDescent="0.25">
      <c r="A780" s="31">
        <v>3501</v>
      </c>
      <c r="B780" s="32">
        <v>3501137332</v>
      </c>
      <c r="C780" s="33" t="s">
        <v>317</v>
      </c>
      <c r="D780" s="31">
        <v>137</v>
      </c>
      <c r="E780" s="33" t="s">
        <v>210</v>
      </c>
      <c r="F780" s="31">
        <v>332</v>
      </c>
      <c r="G780" s="33" t="s">
        <v>221</v>
      </c>
      <c r="H780" s="34">
        <v>9</v>
      </c>
      <c r="I780" s="35">
        <v>10127</v>
      </c>
      <c r="J780" s="35">
        <v>926</v>
      </c>
      <c r="K780" s="35">
        <v>0</v>
      </c>
      <c r="L780" s="35">
        <v>893</v>
      </c>
      <c r="M780" s="35">
        <v>11946</v>
      </c>
      <c r="N780" s="24"/>
      <c r="O780" s="34">
        <v>0</v>
      </c>
      <c r="P780" s="34">
        <v>0</v>
      </c>
      <c r="Q780" s="36">
        <v>0.09</v>
      </c>
      <c r="R780" s="36">
        <v>2.0279271162085118E-2</v>
      </c>
      <c r="S780" s="37">
        <v>0</v>
      </c>
      <c r="T780" s="24"/>
      <c r="U780" s="38">
        <v>99477</v>
      </c>
      <c r="V780" s="38">
        <v>0</v>
      </c>
      <c r="W780" s="38">
        <v>0</v>
      </c>
      <c r="X780" s="38">
        <v>8037</v>
      </c>
      <c r="Y780" s="38">
        <v>107514</v>
      </c>
    </row>
    <row r="781" spans="1:25" x14ac:dyDescent="0.25">
      <c r="A781" s="31">
        <v>3502</v>
      </c>
      <c r="B781" s="32">
        <v>3502281061</v>
      </c>
      <c r="C781" s="33" t="s">
        <v>318</v>
      </c>
      <c r="D781" s="31">
        <v>281</v>
      </c>
      <c r="E781" s="33" t="s">
        <v>169</v>
      </c>
      <c r="F781" s="31">
        <v>61</v>
      </c>
      <c r="G781" s="33" t="s">
        <v>170</v>
      </c>
      <c r="H781" s="34">
        <v>2</v>
      </c>
      <c r="I781" s="35">
        <v>12390</v>
      </c>
      <c r="J781" s="35">
        <v>518</v>
      </c>
      <c r="K781" s="35">
        <v>0</v>
      </c>
      <c r="L781" s="35">
        <v>893</v>
      </c>
      <c r="M781" s="35">
        <v>13801</v>
      </c>
      <c r="N781" s="24"/>
      <c r="O781" s="34">
        <v>0</v>
      </c>
      <c r="P781" s="34">
        <v>0</v>
      </c>
      <c r="Q781" s="36">
        <v>0.09</v>
      </c>
      <c r="R781" s="36">
        <v>3.5497001029096295E-2</v>
      </c>
      <c r="S781" s="37">
        <v>0</v>
      </c>
      <c r="T781" s="24"/>
      <c r="U781" s="38">
        <v>25816</v>
      </c>
      <c r="V781" s="38">
        <v>0</v>
      </c>
      <c r="W781" s="38">
        <v>0</v>
      </c>
      <c r="X781" s="38">
        <v>1786</v>
      </c>
      <c r="Y781" s="38">
        <v>27602</v>
      </c>
    </row>
    <row r="782" spans="1:25" x14ac:dyDescent="0.25">
      <c r="A782" s="31">
        <v>3502</v>
      </c>
      <c r="B782" s="32">
        <v>3502281137</v>
      </c>
      <c r="C782" s="33" t="s">
        <v>318</v>
      </c>
      <c r="D782" s="31">
        <v>281</v>
      </c>
      <c r="E782" s="33" t="s">
        <v>169</v>
      </c>
      <c r="F782" s="31">
        <v>137</v>
      </c>
      <c r="G782" s="33" t="s">
        <v>210</v>
      </c>
      <c r="H782" s="34">
        <v>1</v>
      </c>
      <c r="I782" s="35">
        <v>14107</v>
      </c>
      <c r="J782" s="35">
        <v>23</v>
      </c>
      <c r="K782" s="35">
        <v>0</v>
      </c>
      <c r="L782" s="35">
        <v>893</v>
      </c>
      <c r="M782" s="35">
        <v>15023</v>
      </c>
      <c r="N782" s="24"/>
      <c r="O782" s="34">
        <v>0</v>
      </c>
      <c r="P782" s="34">
        <v>0</v>
      </c>
      <c r="Q782" s="36">
        <v>0.18</v>
      </c>
      <c r="R782" s="36">
        <v>0.13203357633904017</v>
      </c>
      <c r="S782" s="37">
        <v>0</v>
      </c>
      <c r="T782" s="24"/>
      <c r="U782" s="38">
        <v>14130</v>
      </c>
      <c r="V782" s="38">
        <v>0</v>
      </c>
      <c r="W782" s="38">
        <v>0</v>
      </c>
      <c r="X782" s="38">
        <v>893</v>
      </c>
      <c r="Y782" s="38">
        <v>15023</v>
      </c>
    </row>
    <row r="783" spans="1:25" x14ac:dyDescent="0.25">
      <c r="A783" s="31">
        <v>3502</v>
      </c>
      <c r="B783" s="32">
        <v>3502281281</v>
      </c>
      <c r="C783" s="33" t="s">
        <v>318</v>
      </c>
      <c r="D783" s="31">
        <v>281</v>
      </c>
      <c r="E783" s="33" t="s">
        <v>169</v>
      </c>
      <c r="F783" s="31">
        <v>281</v>
      </c>
      <c r="G783" s="33" t="s">
        <v>169</v>
      </c>
      <c r="H783" s="34">
        <v>527</v>
      </c>
      <c r="I783" s="35">
        <v>12619</v>
      </c>
      <c r="J783" s="35">
        <v>20</v>
      </c>
      <c r="K783" s="35">
        <v>0</v>
      </c>
      <c r="L783" s="35">
        <v>893</v>
      </c>
      <c r="M783" s="35">
        <v>13532</v>
      </c>
      <c r="N783" s="24"/>
      <c r="O783" s="34">
        <v>0</v>
      </c>
      <c r="P783" s="34">
        <v>0</v>
      </c>
      <c r="Q783" s="36">
        <v>0.18</v>
      </c>
      <c r="R783" s="36">
        <v>0.12776918009196925</v>
      </c>
      <c r="S783" s="37">
        <v>0</v>
      </c>
      <c r="T783" s="24"/>
      <c r="U783" s="38">
        <v>6660753</v>
      </c>
      <c r="V783" s="38">
        <v>0</v>
      </c>
      <c r="W783" s="38">
        <v>0</v>
      </c>
      <c r="X783" s="38">
        <v>470611</v>
      </c>
      <c r="Y783" s="38">
        <v>7131364</v>
      </c>
    </row>
    <row r="784" spans="1:25" x14ac:dyDescent="0.25">
      <c r="A784" s="31">
        <v>3503</v>
      </c>
      <c r="B784" s="32">
        <v>3503160031</v>
      </c>
      <c r="C784" s="33" t="s">
        <v>319</v>
      </c>
      <c r="D784" s="31">
        <v>160</v>
      </c>
      <c r="E784" s="33" t="s">
        <v>104</v>
      </c>
      <c r="F784" s="31">
        <v>31</v>
      </c>
      <c r="G784" s="33" t="s">
        <v>101</v>
      </c>
      <c r="H784" s="34">
        <v>10</v>
      </c>
      <c r="I784" s="35">
        <v>9118</v>
      </c>
      <c r="J784" s="35">
        <v>4230</v>
      </c>
      <c r="K784" s="35">
        <v>0</v>
      </c>
      <c r="L784" s="35">
        <v>893</v>
      </c>
      <c r="M784" s="35">
        <v>14241</v>
      </c>
      <c r="N784" s="24"/>
      <c r="O784" s="34">
        <v>0</v>
      </c>
      <c r="P784" s="34">
        <v>0</v>
      </c>
      <c r="Q784" s="36">
        <v>0.09</v>
      </c>
      <c r="R784" s="36">
        <v>2.7986524078624942E-2</v>
      </c>
      <c r="S784" s="37">
        <v>0</v>
      </c>
      <c r="T784" s="24"/>
      <c r="U784" s="38">
        <v>133480</v>
      </c>
      <c r="V784" s="38">
        <v>0</v>
      </c>
      <c r="W784" s="38">
        <v>0</v>
      </c>
      <c r="X784" s="38">
        <v>8930</v>
      </c>
      <c r="Y784" s="38">
        <v>142410</v>
      </c>
    </row>
    <row r="785" spans="1:25" x14ac:dyDescent="0.25">
      <c r="A785" s="31">
        <v>3503</v>
      </c>
      <c r="B785" s="32">
        <v>3503160044</v>
      </c>
      <c r="C785" s="33" t="s">
        <v>319</v>
      </c>
      <c r="D785" s="31">
        <v>160</v>
      </c>
      <c r="E785" s="33" t="s">
        <v>104</v>
      </c>
      <c r="F785" s="31">
        <v>44</v>
      </c>
      <c r="G785" s="33" t="s">
        <v>35</v>
      </c>
      <c r="H785" s="34">
        <v>2</v>
      </c>
      <c r="I785" s="35">
        <v>8749</v>
      </c>
      <c r="J785" s="35">
        <v>200</v>
      </c>
      <c r="K785" s="35">
        <v>0</v>
      </c>
      <c r="L785" s="35">
        <v>893</v>
      </c>
      <c r="M785" s="35">
        <v>9842</v>
      </c>
      <c r="N785" s="24"/>
      <c r="O785" s="34">
        <v>0</v>
      </c>
      <c r="P785" s="34">
        <v>0</v>
      </c>
      <c r="Q785" s="36">
        <v>0.09</v>
      </c>
      <c r="R785" s="36">
        <v>5.5847301083240118E-2</v>
      </c>
      <c r="S785" s="37">
        <v>0</v>
      </c>
      <c r="T785" s="24"/>
      <c r="U785" s="38">
        <v>17898</v>
      </c>
      <c r="V785" s="38">
        <v>0</v>
      </c>
      <c r="W785" s="38">
        <v>0</v>
      </c>
      <c r="X785" s="38">
        <v>1786</v>
      </c>
      <c r="Y785" s="38">
        <v>19684</v>
      </c>
    </row>
    <row r="786" spans="1:25" x14ac:dyDescent="0.25">
      <c r="A786" s="31">
        <v>3503</v>
      </c>
      <c r="B786" s="32">
        <v>3503160048</v>
      </c>
      <c r="C786" s="33" t="s">
        <v>319</v>
      </c>
      <c r="D786" s="31">
        <v>160</v>
      </c>
      <c r="E786" s="33" t="s">
        <v>104</v>
      </c>
      <c r="F786" s="31">
        <v>48</v>
      </c>
      <c r="G786" s="33" t="s">
        <v>152</v>
      </c>
      <c r="H786" s="34">
        <v>1</v>
      </c>
      <c r="I786" s="35">
        <v>8749</v>
      </c>
      <c r="J786" s="35">
        <v>6953</v>
      </c>
      <c r="K786" s="35">
        <v>0</v>
      </c>
      <c r="L786" s="35">
        <v>893</v>
      </c>
      <c r="M786" s="35">
        <v>16595</v>
      </c>
      <c r="N786" s="24"/>
      <c r="O786" s="34">
        <v>0</v>
      </c>
      <c r="P786" s="34">
        <v>0</v>
      </c>
      <c r="Q786" s="36">
        <v>0.09</v>
      </c>
      <c r="R786" s="36">
        <v>1.2116607373427524E-3</v>
      </c>
      <c r="S786" s="37">
        <v>0</v>
      </c>
      <c r="T786" s="24"/>
      <c r="U786" s="38">
        <v>15702</v>
      </c>
      <c r="V786" s="38">
        <v>0</v>
      </c>
      <c r="W786" s="38">
        <v>0</v>
      </c>
      <c r="X786" s="38">
        <v>893</v>
      </c>
      <c r="Y786" s="38">
        <v>16595</v>
      </c>
    </row>
    <row r="787" spans="1:25" x14ac:dyDescent="0.25">
      <c r="A787" s="31">
        <v>3503</v>
      </c>
      <c r="B787" s="32">
        <v>3503160056</v>
      </c>
      <c r="C787" s="33" t="s">
        <v>319</v>
      </c>
      <c r="D787" s="31">
        <v>160</v>
      </c>
      <c r="E787" s="33" t="s">
        <v>104</v>
      </c>
      <c r="F787" s="31">
        <v>56</v>
      </c>
      <c r="G787" s="33" t="s">
        <v>153</v>
      </c>
      <c r="H787" s="34">
        <v>3</v>
      </c>
      <c r="I787" s="35">
        <v>8749</v>
      </c>
      <c r="J787" s="35">
        <v>3399</v>
      </c>
      <c r="K787" s="35">
        <v>0</v>
      </c>
      <c r="L787" s="35">
        <v>893</v>
      </c>
      <c r="M787" s="35">
        <v>13041</v>
      </c>
      <c r="N787" s="24"/>
      <c r="O787" s="34">
        <v>0</v>
      </c>
      <c r="P787" s="34">
        <v>0</v>
      </c>
      <c r="Q787" s="36">
        <v>0.09</v>
      </c>
      <c r="R787" s="36">
        <v>2.367741542734313E-2</v>
      </c>
      <c r="S787" s="37">
        <v>0</v>
      </c>
      <c r="T787" s="24"/>
      <c r="U787" s="38">
        <v>36444</v>
      </c>
      <c r="V787" s="38">
        <v>0</v>
      </c>
      <c r="W787" s="38">
        <v>0</v>
      </c>
      <c r="X787" s="38">
        <v>2679</v>
      </c>
      <c r="Y787" s="38">
        <v>39123</v>
      </c>
    </row>
    <row r="788" spans="1:25" x14ac:dyDescent="0.25">
      <c r="A788" s="31">
        <v>3503</v>
      </c>
      <c r="B788" s="32">
        <v>3503160079</v>
      </c>
      <c r="C788" s="33" t="s">
        <v>319</v>
      </c>
      <c r="D788" s="31">
        <v>160</v>
      </c>
      <c r="E788" s="33" t="s">
        <v>104</v>
      </c>
      <c r="F788" s="31">
        <v>79</v>
      </c>
      <c r="G788" s="33" t="s">
        <v>109</v>
      </c>
      <c r="H788" s="34">
        <v>61</v>
      </c>
      <c r="I788" s="35">
        <v>9972</v>
      </c>
      <c r="J788" s="35">
        <v>1010</v>
      </c>
      <c r="K788" s="35">
        <v>0</v>
      </c>
      <c r="L788" s="35">
        <v>893</v>
      </c>
      <c r="M788" s="35">
        <v>11875</v>
      </c>
      <c r="N788" s="24"/>
      <c r="O788" s="34">
        <v>0</v>
      </c>
      <c r="P788" s="34">
        <v>0</v>
      </c>
      <c r="Q788" s="36">
        <v>0.09</v>
      </c>
      <c r="R788" s="36">
        <v>6.7402102928541777E-2</v>
      </c>
      <c r="S788" s="37">
        <v>0</v>
      </c>
      <c r="T788" s="24"/>
      <c r="U788" s="38">
        <v>669902</v>
      </c>
      <c r="V788" s="38">
        <v>0</v>
      </c>
      <c r="W788" s="38">
        <v>0</v>
      </c>
      <c r="X788" s="38">
        <v>54473</v>
      </c>
      <c r="Y788" s="38">
        <v>724375</v>
      </c>
    </row>
    <row r="789" spans="1:25" x14ac:dyDescent="0.25">
      <c r="A789" s="31">
        <v>3503</v>
      </c>
      <c r="B789" s="32">
        <v>3503160149</v>
      </c>
      <c r="C789" s="33" t="s">
        <v>319</v>
      </c>
      <c r="D789" s="31">
        <v>160</v>
      </c>
      <c r="E789" s="33" t="s">
        <v>104</v>
      </c>
      <c r="F789" s="31">
        <v>149</v>
      </c>
      <c r="G789" s="33" t="s">
        <v>103</v>
      </c>
      <c r="H789" s="34">
        <v>1</v>
      </c>
      <c r="I789" s="35">
        <v>12729</v>
      </c>
      <c r="J789" s="35">
        <v>15</v>
      </c>
      <c r="K789" s="35">
        <v>0</v>
      </c>
      <c r="L789" s="35">
        <v>893</v>
      </c>
      <c r="M789" s="35">
        <v>13637</v>
      </c>
      <c r="N789" s="24"/>
      <c r="O789" s="34">
        <v>0</v>
      </c>
      <c r="P789" s="34">
        <v>0</v>
      </c>
      <c r="Q789" s="36">
        <v>0.16</v>
      </c>
      <c r="R789" s="36">
        <v>0.11585385192308002</v>
      </c>
      <c r="S789" s="37">
        <v>0</v>
      </c>
      <c r="T789" s="24"/>
      <c r="U789" s="38">
        <v>12744</v>
      </c>
      <c r="V789" s="38">
        <v>0</v>
      </c>
      <c r="W789" s="38">
        <v>0</v>
      </c>
      <c r="X789" s="38">
        <v>893</v>
      </c>
      <c r="Y789" s="38">
        <v>13637</v>
      </c>
    </row>
    <row r="790" spans="1:25" x14ac:dyDescent="0.25">
      <c r="A790" s="31">
        <v>3503</v>
      </c>
      <c r="B790" s="32">
        <v>3503160160</v>
      </c>
      <c r="C790" s="33" t="s">
        <v>319</v>
      </c>
      <c r="D790" s="31">
        <v>160</v>
      </c>
      <c r="E790" s="33" t="s">
        <v>104</v>
      </c>
      <c r="F790" s="31">
        <v>160</v>
      </c>
      <c r="G790" s="33" t="s">
        <v>104</v>
      </c>
      <c r="H790" s="34">
        <v>753</v>
      </c>
      <c r="I790" s="35">
        <v>11225</v>
      </c>
      <c r="J790" s="35">
        <v>330</v>
      </c>
      <c r="K790" s="35">
        <v>563.64541832669318</v>
      </c>
      <c r="L790" s="35">
        <v>893</v>
      </c>
      <c r="M790" s="35">
        <v>13011.645418326692</v>
      </c>
      <c r="N790" s="24"/>
      <c r="O790" s="34">
        <v>0</v>
      </c>
      <c r="P790" s="34">
        <v>0</v>
      </c>
      <c r="Q790" s="36">
        <v>0.1273</v>
      </c>
      <c r="R790" s="36">
        <v>0.10932689985773358</v>
      </c>
      <c r="S790" s="37">
        <v>0</v>
      </c>
      <c r="T790" s="24"/>
      <c r="U790" s="38">
        <v>8700915</v>
      </c>
      <c r="V790" s="38">
        <v>424425</v>
      </c>
      <c r="W790" s="38">
        <v>0</v>
      </c>
      <c r="X790" s="38">
        <v>672429</v>
      </c>
      <c r="Y790" s="38">
        <v>9797769</v>
      </c>
    </row>
    <row r="791" spans="1:25" x14ac:dyDescent="0.25">
      <c r="A791" s="31">
        <v>3503</v>
      </c>
      <c r="B791" s="32">
        <v>3503160229</v>
      </c>
      <c r="C791" s="33" t="s">
        <v>319</v>
      </c>
      <c r="D791" s="31">
        <v>160</v>
      </c>
      <c r="E791" s="33" t="s">
        <v>104</v>
      </c>
      <c r="F791" s="31">
        <v>229</v>
      </c>
      <c r="G791" s="33" t="s">
        <v>113</v>
      </c>
      <c r="H791" s="34">
        <v>2</v>
      </c>
      <c r="I791" s="35">
        <v>12706</v>
      </c>
      <c r="J791" s="35">
        <v>2191</v>
      </c>
      <c r="K791" s="35">
        <v>0</v>
      </c>
      <c r="L791" s="35">
        <v>893</v>
      </c>
      <c r="M791" s="35">
        <v>15790</v>
      </c>
      <c r="N791" s="24"/>
      <c r="O791" s="34">
        <v>0</v>
      </c>
      <c r="P791" s="34">
        <v>0</v>
      </c>
      <c r="Q791" s="36">
        <v>0.09</v>
      </c>
      <c r="R791" s="36">
        <v>1.1817585417778463E-2</v>
      </c>
      <c r="S791" s="37">
        <v>0</v>
      </c>
      <c r="T791" s="24"/>
      <c r="U791" s="38">
        <v>29794</v>
      </c>
      <c r="V791" s="38">
        <v>0</v>
      </c>
      <c r="W791" s="38">
        <v>0</v>
      </c>
      <c r="X791" s="38">
        <v>1786</v>
      </c>
      <c r="Y791" s="38">
        <v>31580</v>
      </c>
    </row>
    <row r="792" spans="1:25" x14ac:dyDescent="0.25">
      <c r="A792" s="31">
        <v>3503</v>
      </c>
      <c r="B792" s="32">
        <v>3503160295</v>
      </c>
      <c r="C792" s="33" t="s">
        <v>319</v>
      </c>
      <c r="D792" s="31">
        <v>160</v>
      </c>
      <c r="E792" s="33" t="s">
        <v>104</v>
      </c>
      <c r="F792" s="31">
        <v>295</v>
      </c>
      <c r="G792" s="33" t="s">
        <v>155</v>
      </c>
      <c r="H792" s="34">
        <v>2</v>
      </c>
      <c r="I792" s="35">
        <v>8727</v>
      </c>
      <c r="J792" s="35">
        <v>4173</v>
      </c>
      <c r="K792" s="35">
        <v>0</v>
      </c>
      <c r="L792" s="35">
        <v>893</v>
      </c>
      <c r="M792" s="35">
        <v>13793</v>
      </c>
      <c r="N792" s="24"/>
      <c r="O792" s="34">
        <v>0</v>
      </c>
      <c r="P792" s="34">
        <v>0</v>
      </c>
      <c r="Q792" s="36">
        <v>0.09</v>
      </c>
      <c r="R792" s="36">
        <v>2.1576596807012315E-2</v>
      </c>
      <c r="S792" s="37">
        <v>0</v>
      </c>
      <c r="T792" s="24"/>
      <c r="U792" s="38">
        <v>25800</v>
      </c>
      <c r="V792" s="38">
        <v>0</v>
      </c>
      <c r="W792" s="38">
        <v>0</v>
      </c>
      <c r="X792" s="38">
        <v>1786</v>
      </c>
      <c r="Y792" s="38">
        <v>27586</v>
      </c>
    </row>
    <row r="793" spans="1:25" x14ac:dyDescent="0.25">
      <c r="A793" s="31">
        <v>3503</v>
      </c>
      <c r="B793" s="32">
        <v>3503160301</v>
      </c>
      <c r="C793" s="33" t="s">
        <v>319</v>
      </c>
      <c r="D793" s="31">
        <v>160</v>
      </c>
      <c r="E793" s="33" t="s">
        <v>104</v>
      </c>
      <c r="F793" s="31">
        <v>301</v>
      </c>
      <c r="G793" s="33" t="s">
        <v>151</v>
      </c>
      <c r="H793" s="34">
        <v>4</v>
      </c>
      <c r="I793" s="35">
        <v>10028.147804726368</v>
      </c>
      <c r="J793" s="35">
        <v>3618</v>
      </c>
      <c r="K793" s="35">
        <v>0</v>
      </c>
      <c r="L793" s="35">
        <v>893</v>
      </c>
      <c r="M793" s="35">
        <v>14539.147804726368</v>
      </c>
      <c r="N793" s="24"/>
      <c r="O793" s="34">
        <v>0</v>
      </c>
      <c r="P793" s="34">
        <v>0</v>
      </c>
      <c r="Q793" s="36">
        <v>0.09</v>
      </c>
      <c r="R793" s="36">
        <v>4.5563263602853413E-2</v>
      </c>
      <c r="S793" s="37">
        <v>0</v>
      </c>
      <c r="T793" s="24"/>
      <c r="U793" s="38">
        <v>54584</v>
      </c>
      <c r="V793" s="38">
        <v>0</v>
      </c>
      <c r="W793" s="38">
        <v>0</v>
      </c>
      <c r="X793" s="38">
        <v>3572</v>
      </c>
      <c r="Y793" s="38">
        <v>58156</v>
      </c>
    </row>
    <row r="794" spans="1:25" x14ac:dyDescent="0.25">
      <c r="A794" s="31">
        <v>3503</v>
      </c>
      <c r="B794" s="32">
        <v>3503160673</v>
      </c>
      <c r="C794" s="33" t="s">
        <v>319</v>
      </c>
      <c r="D794" s="31">
        <v>160</v>
      </c>
      <c r="E794" s="33" t="s">
        <v>104</v>
      </c>
      <c r="F794" s="31">
        <v>673</v>
      </c>
      <c r="G794" s="33" t="s">
        <v>159</v>
      </c>
      <c r="H794" s="34">
        <v>1</v>
      </c>
      <c r="I794" s="35">
        <v>9711.8824778761082</v>
      </c>
      <c r="J794" s="35">
        <v>4610</v>
      </c>
      <c r="K794" s="35">
        <v>0</v>
      </c>
      <c r="L794" s="35">
        <v>893</v>
      </c>
      <c r="M794" s="35">
        <v>15214.882477876108</v>
      </c>
      <c r="N794" s="24"/>
      <c r="O794" s="34">
        <v>0</v>
      </c>
      <c r="P794" s="34">
        <v>0</v>
      </c>
      <c r="Q794" s="36">
        <v>0.09</v>
      </c>
      <c r="R794" s="36">
        <v>2.1571515041317223E-2</v>
      </c>
      <c r="S794" s="37">
        <v>0</v>
      </c>
      <c r="T794" s="24"/>
      <c r="U794" s="38">
        <v>14322</v>
      </c>
      <c r="V794" s="38">
        <v>0</v>
      </c>
      <c r="W794" s="38">
        <v>0</v>
      </c>
      <c r="X794" s="38">
        <v>893</v>
      </c>
      <c r="Y794" s="38">
        <v>15215</v>
      </c>
    </row>
    <row r="795" spans="1:25" x14ac:dyDescent="0.25">
      <c r="A795" s="31">
        <v>3503</v>
      </c>
      <c r="B795" s="32">
        <v>3503160735</v>
      </c>
      <c r="C795" s="33" t="s">
        <v>319</v>
      </c>
      <c r="D795" s="31">
        <v>160</v>
      </c>
      <c r="E795" s="33" t="s">
        <v>104</v>
      </c>
      <c r="F795" s="31">
        <v>735</v>
      </c>
      <c r="G795" s="33" t="s">
        <v>138</v>
      </c>
      <c r="H795" s="34">
        <v>3</v>
      </c>
      <c r="I795" s="35">
        <v>12729</v>
      </c>
      <c r="J795" s="35">
        <v>5094</v>
      </c>
      <c r="K795" s="35">
        <v>0</v>
      </c>
      <c r="L795" s="35">
        <v>893</v>
      </c>
      <c r="M795" s="35">
        <v>18716</v>
      </c>
      <c r="N795" s="24"/>
      <c r="O795" s="34">
        <v>0</v>
      </c>
      <c r="P795" s="34">
        <v>0</v>
      </c>
      <c r="Q795" s="36">
        <v>0.09</v>
      </c>
      <c r="R795" s="36">
        <v>2.12082841420623E-2</v>
      </c>
      <c r="S795" s="37">
        <v>0</v>
      </c>
      <c r="T795" s="24"/>
      <c r="U795" s="38">
        <v>53469</v>
      </c>
      <c r="V795" s="38">
        <v>0</v>
      </c>
      <c r="W795" s="38">
        <v>0</v>
      </c>
      <c r="X795" s="38">
        <v>2679</v>
      </c>
      <c r="Y795" s="38">
        <v>56148</v>
      </c>
    </row>
    <row r="796" spans="1:25" x14ac:dyDescent="0.25">
      <c r="A796" s="31">
        <v>3504</v>
      </c>
      <c r="B796" s="32">
        <v>3504035035</v>
      </c>
      <c r="C796" s="33" t="s">
        <v>320</v>
      </c>
      <c r="D796" s="31">
        <v>35</v>
      </c>
      <c r="E796" s="33" t="s">
        <v>22</v>
      </c>
      <c r="F796" s="31">
        <v>35</v>
      </c>
      <c r="G796" s="33" t="s">
        <v>22</v>
      </c>
      <c r="H796" s="34">
        <v>273</v>
      </c>
      <c r="I796" s="35">
        <v>13893</v>
      </c>
      <c r="J796" s="35">
        <v>4884</v>
      </c>
      <c r="K796" s="35">
        <v>485.84981684981688</v>
      </c>
      <c r="L796" s="35">
        <v>893</v>
      </c>
      <c r="M796" s="35">
        <v>20155.849816849815</v>
      </c>
      <c r="N796" s="24"/>
      <c r="O796" s="34">
        <v>0</v>
      </c>
      <c r="P796" s="34">
        <v>0</v>
      </c>
      <c r="Q796" s="36">
        <v>0.18</v>
      </c>
      <c r="R796" s="36">
        <v>0.1589661347017316</v>
      </c>
      <c r="S796" s="37">
        <v>0</v>
      </c>
      <c r="T796" s="24"/>
      <c r="U796" s="38">
        <v>5126121</v>
      </c>
      <c r="V796" s="38">
        <v>132637</v>
      </c>
      <c r="W796" s="38">
        <v>0</v>
      </c>
      <c r="X796" s="38">
        <v>243789</v>
      </c>
      <c r="Y796" s="38">
        <v>5502547</v>
      </c>
    </row>
    <row r="797" spans="1:25" x14ac:dyDescent="0.25">
      <c r="A797" s="31">
        <v>3504</v>
      </c>
      <c r="B797" s="32">
        <v>3504035044</v>
      </c>
      <c r="C797" s="33" t="s">
        <v>320</v>
      </c>
      <c r="D797" s="31">
        <v>35</v>
      </c>
      <c r="E797" s="33" t="s">
        <v>22</v>
      </c>
      <c r="F797" s="31">
        <v>44</v>
      </c>
      <c r="G797" s="33" t="s">
        <v>35</v>
      </c>
      <c r="H797" s="34">
        <v>1</v>
      </c>
      <c r="I797" s="35">
        <v>15045</v>
      </c>
      <c r="J797" s="35">
        <v>345</v>
      </c>
      <c r="K797" s="35">
        <v>0</v>
      </c>
      <c r="L797" s="35">
        <v>893</v>
      </c>
      <c r="M797" s="35">
        <v>16283</v>
      </c>
      <c r="N797" s="24"/>
      <c r="O797" s="34">
        <v>0</v>
      </c>
      <c r="P797" s="34">
        <v>0</v>
      </c>
      <c r="Q797" s="36">
        <v>0.09</v>
      </c>
      <c r="R797" s="36">
        <v>5.5847301083240118E-2</v>
      </c>
      <c r="S797" s="37">
        <v>0</v>
      </c>
      <c r="T797" s="24"/>
      <c r="U797" s="38">
        <v>15390</v>
      </c>
      <c r="V797" s="38">
        <v>0</v>
      </c>
      <c r="W797" s="38">
        <v>0</v>
      </c>
      <c r="X797" s="38">
        <v>893</v>
      </c>
      <c r="Y797" s="38">
        <v>16283</v>
      </c>
    </row>
    <row r="798" spans="1:25" x14ac:dyDescent="0.25">
      <c r="A798" s="31">
        <v>3504</v>
      </c>
      <c r="B798" s="32">
        <v>3504035163</v>
      </c>
      <c r="C798" s="33" t="s">
        <v>320</v>
      </c>
      <c r="D798" s="31">
        <v>35</v>
      </c>
      <c r="E798" s="33" t="s">
        <v>22</v>
      </c>
      <c r="F798" s="31">
        <v>163</v>
      </c>
      <c r="G798" s="33" t="s">
        <v>27</v>
      </c>
      <c r="H798" s="34">
        <v>1</v>
      </c>
      <c r="I798" s="35">
        <v>12625.091753212768</v>
      </c>
      <c r="J798" s="35">
        <v>533</v>
      </c>
      <c r="K798" s="35">
        <v>0</v>
      </c>
      <c r="L798" s="35">
        <v>893</v>
      </c>
      <c r="M798" s="35">
        <v>14051.091753212768</v>
      </c>
      <c r="N798" s="24"/>
      <c r="O798" s="34">
        <v>0</v>
      </c>
      <c r="P798" s="34">
        <v>0</v>
      </c>
      <c r="Q798" s="36">
        <v>0.18</v>
      </c>
      <c r="R798" s="36">
        <v>9.7611877434862299E-2</v>
      </c>
      <c r="S798" s="37">
        <v>0</v>
      </c>
      <c r="T798" s="24"/>
      <c r="U798" s="38">
        <v>13158</v>
      </c>
      <c r="V798" s="38">
        <v>0</v>
      </c>
      <c r="W798" s="38">
        <v>0</v>
      </c>
      <c r="X798" s="38">
        <v>893</v>
      </c>
      <c r="Y798" s="38">
        <v>14051</v>
      </c>
    </row>
    <row r="799" spans="1:25" x14ac:dyDescent="0.25">
      <c r="A799" s="31">
        <v>3504</v>
      </c>
      <c r="B799" s="32">
        <v>3504035189</v>
      </c>
      <c r="C799" s="33" t="s">
        <v>320</v>
      </c>
      <c r="D799" s="31">
        <v>35</v>
      </c>
      <c r="E799" s="33" t="s">
        <v>22</v>
      </c>
      <c r="F799" s="31">
        <v>189</v>
      </c>
      <c r="G799" s="33" t="s">
        <v>38</v>
      </c>
      <c r="H799" s="34">
        <v>4</v>
      </c>
      <c r="I799" s="35">
        <v>13624</v>
      </c>
      <c r="J799" s="35">
        <v>5459</v>
      </c>
      <c r="K799" s="35">
        <v>0</v>
      </c>
      <c r="L799" s="35">
        <v>893</v>
      </c>
      <c r="M799" s="35">
        <v>19976</v>
      </c>
      <c r="N799" s="24"/>
      <c r="O799" s="34">
        <v>0</v>
      </c>
      <c r="P799" s="34">
        <v>0</v>
      </c>
      <c r="Q799" s="36">
        <v>0.09</v>
      </c>
      <c r="R799" s="36">
        <v>4.582748749590723E-3</v>
      </c>
      <c r="S799" s="37">
        <v>0</v>
      </c>
      <c r="T799" s="24"/>
      <c r="U799" s="38">
        <v>76332</v>
      </c>
      <c r="V799" s="38">
        <v>0</v>
      </c>
      <c r="W799" s="38">
        <v>0</v>
      </c>
      <c r="X799" s="38">
        <v>3572</v>
      </c>
      <c r="Y799" s="38">
        <v>79904</v>
      </c>
    </row>
    <row r="800" spans="1:25" x14ac:dyDescent="0.25">
      <c r="A800" s="31">
        <v>3504</v>
      </c>
      <c r="B800" s="32">
        <v>3504035308</v>
      </c>
      <c r="C800" s="33" t="s">
        <v>320</v>
      </c>
      <c r="D800" s="31">
        <v>35</v>
      </c>
      <c r="E800" s="33" t="s">
        <v>22</v>
      </c>
      <c r="F800" s="31">
        <v>308</v>
      </c>
      <c r="G800" s="33" t="s">
        <v>32</v>
      </c>
      <c r="H800" s="34">
        <v>1</v>
      </c>
      <c r="I800" s="35">
        <v>15045</v>
      </c>
      <c r="J800" s="35">
        <v>8730</v>
      </c>
      <c r="K800" s="35">
        <v>0</v>
      </c>
      <c r="L800" s="35">
        <v>893</v>
      </c>
      <c r="M800" s="35">
        <v>24668</v>
      </c>
      <c r="N800" s="24"/>
      <c r="O800" s="34">
        <v>0</v>
      </c>
      <c r="P800" s="34">
        <v>0</v>
      </c>
      <c r="Q800" s="36">
        <v>0.09</v>
      </c>
      <c r="R800" s="36">
        <v>1.6507730479585108E-3</v>
      </c>
      <c r="S800" s="37">
        <v>0</v>
      </c>
      <c r="T800" s="24"/>
      <c r="U800" s="38">
        <v>23775</v>
      </c>
      <c r="V800" s="38">
        <v>0</v>
      </c>
      <c r="W800" s="38">
        <v>0</v>
      </c>
      <c r="X800" s="38">
        <v>893</v>
      </c>
      <c r="Y800" s="38">
        <v>24668</v>
      </c>
    </row>
    <row r="801" spans="1:25" x14ac:dyDescent="0.25">
      <c r="A801" s="31">
        <v>3506</v>
      </c>
      <c r="B801" s="32">
        <v>3506262049</v>
      </c>
      <c r="C801" s="33" t="s">
        <v>321</v>
      </c>
      <c r="D801" s="31">
        <v>262</v>
      </c>
      <c r="E801" s="33" t="s">
        <v>31</v>
      </c>
      <c r="F801" s="31">
        <v>49</v>
      </c>
      <c r="G801" s="33" t="s">
        <v>96</v>
      </c>
      <c r="H801" s="34">
        <v>2</v>
      </c>
      <c r="I801" s="35">
        <v>12117</v>
      </c>
      <c r="J801" s="35">
        <v>15335</v>
      </c>
      <c r="K801" s="35">
        <v>0</v>
      </c>
      <c r="L801" s="35">
        <v>893</v>
      </c>
      <c r="M801" s="35">
        <v>28345</v>
      </c>
      <c r="N801" s="24"/>
      <c r="O801" s="34">
        <v>0</v>
      </c>
      <c r="P801" s="34">
        <v>0</v>
      </c>
      <c r="Q801" s="36">
        <v>0.09</v>
      </c>
      <c r="R801" s="36">
        <v>8.0125851788319644E-2</v>
      </c>
      <c r="S801" s="37">
        <v>0</v>
      </c>
      <c r="T801" s="24"/>
      <c r="U801" s="38">
        <v>54904</v>
      </c>
      <c r="V801" s="38">
        <v>0</v>
      </c>
      <c r="W801" s="38">
        <v>0</v>
      </c>
      <c r="X801" s="38">
        <v>1786</v>
      </c>
      <c r="Y801" s="38">
        <v>56690</v>
      </c>
    </row>
    <row r="802" spans="1:25" x14ac:dyDescent="0.25">
      <c r="A802" s="31">
        <v>3506</v>
      </c>
      <c r="B802" s="32">
        <v>3506262057</v>
      </c>
      <c r="C802" s="33" t="s">
        <v>321</v>
      </c>
      <c r="D802" s="31">
        <v>262</v>
      </c>
      <c r="E802" s="33" t="s">
        <v>31</v>
      </c>
      <c r="F802" s="31">
        <v>57</v>
      </c>
      <c r="G802" s="33" t="s">
        <v>23</v>
      </c>
      <c r="H802" s="34">
        <v>1</v>
      </c>
      <c r="I802" s="35">
        <v>14107</v>
      </c>
      <c r="J802" s="35">
        <v>718</v>
      </c>
      <c r="K802" s="35">
        <v>0</v>
      </c>
      <c r="L802" s="35">
        <v>893</v>
      </c>
      <c r="M802" s="35">
        <v>15718</v>
      </c>
      <c r="N802" s="24"/>
      <c r="O802" s="34">
        <v>0</v>
      </c>
      <c r="P802" s="34">
        <v>0</v>
      </c>
      <c r="Q802" s="36">
        <v>0.18</v>
      </c>
      <c r="R802" s="36">
        <v>0.14357074949612178</v>
      </c>
      <c r="S802" s="37">
        <v>0</v>
      </c>
      <c r="T802" s="24"/>
      <c r="U802" s="38">
        <v>14825</v>
      </c>
      <c r="V802" s="38">
        <v>0</v>
      </c>
      <c r="W802" s="38">
        <v>0</v>
      </c>
      <c r="X802" s="38">
        <v>893</v>
      </c>
      <c r="Y802" s="38">
        <v>15718</v>
      </c>
    </row>
    <row r="803" spans="1:25" x14ac:dyDescent="0.25">
      <c r="A803" s="31">
        <v>3506</v>
      </c>
      <c r="B803" s="32">
        <v>3506262071</v>
      </c>
      <c r="C803" s="33" t="s">
        <v>321</v>
      </c>
      <c r="D803" s="31">
        <v>262</v>
      </c>
      <c r="E803" s="33" t="s">
        <v>31</v>
      </c>
      <c r="F803" s="31">
        <v>71</v>
      </c>
      <c r="G803" s="33" t="s">
        <v>24</v>
      </c>
      <c r="H803" s="34">
        <v>2</v>
      </c>
      <c r="I803" s="35">
        <v>14107</v>
      </c>
      <c r="J803" s="35">
        <v>7330</v>
      </c>
      <c r="K803" s="35">
        <v>0</v>
      </c>
      <c r="L803" s="35">
        <v>893</v>
      </c>
      <c r="M803" s="35">
        <v>22330</v>
      </c>
      <c r="N803" s="24"/>
      <c r="O803" s="34">
        <v>0</v>
      </c>
      <c r="P803" s="34">
        <v>0</v>
      </c>
      <c r="Q803" s="36">
        <v>0.09</v>
      </c>
      <c r="R803" s="36">
        <v>3.5184856204955421E-3</v>
      </c>
      <c r="S803" s="37">
        <v>0</v>
      </c>
      <c r="T803" s="24"/>
      <c r="U803" s="38">
        <v>42874</v>
      </c>
      <c r="V803" s="38">
        <v>0</v>
      </c>
      <c r="W803" s="38">
        <v>0</v>
      </c>
      <c r="X803" s="38">
        <v>1786</v>
      </c>
      <c r="Y803" s="38">
        <v>44660</v>
      </c>
    </row>
    <row r="804" spans="1:25" x14ac:dyDescent="0.25">
      <c r="A804" s="31">
        <v>3506</v>
      </c>
      <c r="B804" s="32">
        <v>3506262093</v>
      </c>
      <c r="C804" s="33" t="s">
        <v>321</v>
      </c>
      <c r="D804" s="31">
        <v>262</v>
      </c>
      <c r="E804" s="33" t="s">
        <v>31</v>
      </c>
      <c r="F804" s="31">
        <v>93</v>
      </c>
      <c r="G804" s="33" t="s">
        <v>25</v>
      </c>
      <c r="H804" s="34">
        <v>6</v>
      </c>
      <c r="I804" s="35">
        <v>11721</v>
      </c>
      <c r="J804" s="35">
        <v>336</v>
      </c>
      <c r="K804" s="35">
        <v>0</v>
      </c>
      <c r="L804" s="35">
        <v>893</v>
      </c>
      <c r="M804" s="35">
        <v>12950</v>
      </c>
      <c r="N804" s="24"/>
      <c r="O804" s="34">
        <v>0</v>
      </c>
      <c r="P804" s="34">
        <v>0</v>
      </c>
      <c r="Q804" s="36">
        <v>0.09</v>
      </c>
      <c r="R804" s="36">
        <v>9.5627967154470944E-2</v>
      </c>
      <c r="S804" s="37">
        <v>0</v>
      </c>
      <c r="T804" s="24"/>
      <c r="U804" s="38">
        <v>72342</v>
      </c>
      <c r="V804" s="38">
        <v>0</v>
      </c>
      <c r="W804" s="38">
        <v>0</v>
      </c>
      <c r="X804" s="38">
        <v>5358</v>
      </c>
      <c r="Y804" s="38">
        <v>77700</v>
      </c>
    </row>
    <row r="805" spans="1:25" x14ac:dyDescent="0.25">
      <c r="A805" s="31">
        <v>3506</v>
      </c>
      <c r="B805" s="32">
        <v>3506262105</v>
      </c>
      <c r="C805" s="33" t="s">
        <v>321</v>
      </c>
      <c r="D805" s="31">
        <v>262</v>
      </c>
      <c r="E805" s="33" t="s">
        <v>31</v>
      </c>
      <c r="F805" s="31">
        <v>105</v>
      </c>
      <c r="G805" s="33" t="s">
        <v>264</v>
      </c>
      <c r="H805" s="34">
        <v>1</v>
      </c>
      <c r="I805" s="35">
        <v>10127</v>
      </c>
      <c r="J805" s="35">
        <v>3492</v>
      </c>
      <c r="K805" s="35">
        <v>0</v>
      </c>
      <c r="L805" s="35">
        <v>893</v>
      </c>
      <c r="M805" s="35">
        <v>14512</v>
      </c>
      <c r="N805" s="24"/>
      <c r="O805" s="34">
        <v>0</v>
      </c>
      <c r="P805" s="34">
        <v>0</v>
      </c>
      <c r="Q805" s="36">
        <v>0.09</v>
      </c>
      <c r="R805" s="36">
        <v>2.0486740623300442E-3</v>
      </c>
      <c r="S805" s="37">
        <v>0</v>
      </c>
      <c r="T805" s="24"/>
      <c r="U805" s="38">
        <v>13619</v>
      </c>
      <c r="V805" s="38">
        <v>0</v>
      </c>
      <c r="W805" s="38">
        <v>0</v>
      </c>
      <c r="X805" s="38">
        <v>893</v>
      </c>
      <c r="Y805" s="38">
        <v>14512</v>
      </c>
    </row>
    <row r="806" spans="1:25" x14ac:dyDescent="0.25">
      <c r="A806" s="31">
        <v>3506</v>
      </c>
      <c r="B806" s="32">
        <v>3506262128</v>
      </c>
      <c r="C806" s="33" t="s">
        <v>321</v>
      </c>
      <c r="D806" s="31">
        <v>262</v>
      </c>
      <c r="E806" s="33" t="s">
        <v>31</v>
      </c>
      <c r="F806" s="31">
        <v>128</v>
      </c>
      <c r="G806" s="33" t="s">
        <v>110</v>
      </c>
      <c r="H806" s="34">
        <v>1</v>
      </c>
      <c r="I806" s="35">
        <v>8410</v>
      </c>
      <c r="J806" s="35">
        <v>428</v>
      </c>
      <c r="K806" s="35">
        <v>0</v>
      </c>
      <c r="L806" s="35">
        <v>893</v>
      </c>
      <c r="M806" s="35">
        <v>9731</v>
      </c>
      <c r="N806" s="24"/>
      <c r="O806" s="34">
        <v>0</v>
      </c>
      <c r="P806" s="34">
        <v>0</v>
      </c>
      <c r="Q806" s="36">
        <v>0.18</v>
      </c>
      <c r="R806" s="36">
        <v>3.7897363457031326E-2</v>
      </c>
      <c r="S806" s="37">
        <v>0</v>
      </c>
      <c r="T806" s="24"/>
      <c r="U806" s="38">
        <v>8838</v>
      </c>
      <c r="V806" s="38">
        <v>0</v>
      </c>
      <c r="W806" s="38">
        <v>0</v>
      </c>
      <c r="X806" s="38">
        <v>893</v>
      </c>
      <c r="Y806" s="38">
        <v>9731</v>
      </c>
    </row>
    <row r="807" spans="1:25" x14ac:dyDescent="0.25">
      <c r="A807" s="31">
        <v>3506</v>
      </c>
      <c r="B807" s="32">
        <v>3506262149</v>
      </c>
      <c r="C807" s="33" t="s">
        <v>321</v>
      </c>
      <c r="D807" s="31">
        <v>262</v>
      </c>
      <c r="E807" s="33" t="s">
        <v>31</v>
      </c>
      <c r="F807" s="31">
        <v>149</v>
      </c>
      <c r="G807" s="33" t="s">
        <v>103</v>
      </c>
      <c r="H807" s="34">
        <v>2</v>
      </c>
      <c r="I807" s="35">
        <v>11636</v>
      </c>
      <c r="J807" s="35">
        <v>14</v>
      </c>
      <c r="K807" s="35">
        <v>0</v>
      </c>
      <c r="L807" s="35">
        <v>893</v>
      </c>
      <c r="M807" s="35">
        <v>12543</v>
      </c>
      <c r="N807" s="24"/>
      <c r="O807" s="34">
        <v>0</v>
      </c>
      <c r="P807" s="34">
        <v>0</v>
      </c>
      <c r="Q807" s="36">
        <v>0.16</v>
      </c>
      <c r="R807" s="36">
        <v>0.11585385192308002</v>
      </c>
      <c r="S807" s="37">
        <v>0</v>
      </c>
      <c r="T807" s="24"/>
      <c r="U807" s="38">
        <v>23300</v>
      </c>
      <c r="V807" s="38">
        <v>0</v>
      </c>
      <c r="W807" s="38">
        <v>0</v>
      </c>
      <c r="X807" s="38">
        <v>1786</v>
      </c>
      <c r="Y807" s="38">
        <v>25086</v>
      </c>
    </row>
    <row r="808" spans="1:25" x14ac:dyDescent="0.25">
      <c r="A808" s="31">
        <v>3506</v>
      </c>
      <c r="B808" s="32">
        <v>3506262163</v>
      </c>
      <c r="C808" s="33" t="s">
        <v>321</v>
      </c>
      <c r="D808" s="31">
        <v>262</v>
      </c>
      <c r="E808" s="33" t="s">
        <v>31</v>
      </c>
      <c r="F808" s="31">
        <v>163</v>
      </c>
      <c r="G808" s="33" t="s">
        <v>27</v>
      </c>
      <c r="H808" s="34">
        <v>152</v>
      </c>
      <c r="I808" s="35">
        <v>11621</v>
      </c>
      <c r="J808" s="35">
        <v>491</v>
      </c>
      <c r="K808" s="35">
        <v>0</v>
      </c>
      <c r="L808" s="35">
        <v>893</v>
      </c>
      <c r="M808" s="35">
        <v>13005</v>
      </c>
      <c r="N808" s="24"/>
      <c r="O808" s="34">
        <v>0</v>
      </c>
      <c r="P808" s="34">
        <v>0</v>
      </c>
      <c r="Q808" s="36">
        <v>0.18</v>
      </c>
      <c r="R808" s="36">
        <v>9.7611877434862299E-2</v>
      </c>
      <c r="S808" s="37">
        <v>0</v>
      </c>
      <c r="T808" s="24"/>
      <c r="U808" s="38">
        <v>1841024</v>
      </c>
      <c r="V808" s="38">
        <v>0</v>
      </c>
      <c r="W808" s="38">
        <v>0</v>
      </c>
      <c r="X808" s="38">
        <v>135736</v>
      </c>
      <c r="Y808" s="38">
        <v>1976760</v>
      </c>
    </row>
    <row r="809" spans="1:25" x14ac:dyDescent="0.25">
      <c r="A809" s="31">
        <v>3506</v>
      </c>
      <c r="B809" s="32">
        <v>3506262165</v>
      </c>
      <c r="C809" s="33" t="s">
        <v>321</v>
      </c>
      <c r="D809" s="31">
        <v>262</v>
      </c>
      <c r="E809" s="33" t="s">
        <v>31</v>
      </c>
      <c r="F809" s="31">
        <v>165</v>
      </c>
      <c r="G809" s="33" t="s">
        <v>28</v>
      </c>
      <c r="H809" s="34">
        <v>56</v>
      </c>
      <c r="I809" s="35">
        <v>11369</v>
      </c>
      <c r="J809" s="35">
        <v>620</v>
      </c>
      <c r="K809" s="35">
        <v>0</v>
      </c>
      <c r="L809" s="35">
        <v>893</v>
      </c>
      <c r="M809" s="35">
        <v>12882</v>
      </c>
      <c r="N809" s="24"/>
      <c r="O809" s="34">
        <v>7.253613117460886</v>
      </c>
      <c r="P809" s="34">
        <v>0</v>
      </c>
      <c r="Q809" s="36">
        <v>9.8299999999999998E-2</v>
      </c>
      <c r="R809" s="36">
        <v>0.11701966045576953</v>
      </c>
      <c r="S809" s="37">
        <v>0</v>
      </c>
      <c r="T809" s="24"/>
      <c r="U809" s="38">
        <v>671383.43233476137</v>
      </c>
      <c r="V809" s="38">
        <v>0</v>
      </c>
      <c r="W809" s="38">
        <v>0</v>
      </c>
      <c r="X809" s="38">
        <v>50008</v>
      </c>
      <c r="Y809" s="38">
        <v>721391.43233476137</v>
      </c>
    </row>
    <row r="810" spans="1:25" x14ac:dyDescent="0.25">
      <c r="A810" s="31">
        <v>3506</v>
      </c>
      <c r="B810" s="32">
        <v>3506262176</v>
      </c>
      <c r="C810" s="33" t="s">
        <v>321</v>
      </c>
      <c r="D810" s="31">
        <v>262</v>
      </c>
      <c r="E810" s="33" t="s">
        <v>31</v>
      </c>
      <c r="F810" s="31">
        <v>176</v>
      </c>
      <c r="G810" s="33" t="s">
        <v>29</v>
      </c>
      <c r="H810" s="34">
        <v>10</v>
      </c>
      <c r="I810" s="35">
        <v>10490</v>
      </c>
      <c r="J810" s="35">
        <v>3465</v>
      </c>
      <c r="K810" s="35">
        <v>0</v>
      </c>
      <c r="L810" s="35">
        <v>893</v>
      </c>
      <c r="M810" s="35">
        <v>14848</v>
      </c>
      <c r="N810" s="24"/>
      <c r="O810" s="34">
        <v>0</v>
      </c>
      <c r="P810" s="34">
        <v>0</v>
      </c>
      <c r="Q810" s="36">
        <v>0.09</v>
      </c>
      <c r="R810" s="36">
        <v>7.0077414496209203E-2</v>
      </c>
      <c r="S810" s="37">
        <v>0</v>
      </c>
      <c r="T810" s="24"/>
      <c r="U810" s="38">
        <v>139550</v>
      </c>
      <c r="V810" s="38">
        <v>0</v>
      </c>
      <c r="W810" s="38">
        <v>0</v>
      </c>
      <c r="X810" s="38">
        <v>8930</v>
      </c>
      <c r="Y810" s="38">
        <v>148480</v>
      </c>
    </row>
    <row r="811" spans="1:25" x14ac:dyDescent="0.25">
      <c r="A811" s="31">
        <v>3506</v>
      </c>
      <c r="B811" s="32">
        <v>3506262178</v>
      </c>
      <c r="C811" s="33" t="s">
        <v>321</v>
      </c>
      <c r="D811" s="31">
        <v>262</v>
      </c>
      <c r="E811" s="33" t="s">
        <v>31</v>
      </c>
      <c r="F811" s="31">
        <v>178</v>
      </c>
      <c r="G811" s="33" t="s">
        <v>241</v>
      </c>
      <c r="H811" s="34">
        <v>5</v>
      </c>
      <c r="I811" s="35">
        <v>12093</v>
      </c>
      <c r="J811" s="35">
        <v>1260</v>
      </c>
      <c r="K811" s="35">
        <v>0</v>
      </c>
      <c r="L811" s="35">
        <v>893</v>
      </c>
      <c r="M811" s="35">
        <v>14246</v>
      </c>
      <c r="N811" s="24"/>
      <c r="O811" s="34">
        <v>0</v>
      </c>
      <c r="P811" s="34">
        <v>0</v>
      </c>
      <c r="Q811" s="36">
        <v>0.09</v>
      </c>
      <c r="R811" s="36">
        <v>6.2510316035267327E-2</v>
      </c>
      <c r="S811" s="37">
        <v>0</v>
      </c>
      <c r="T811" s="24"/>
      <c r="U811" s="38">
        <v>66765</v>
      </c>
      <c r="V811" s="38">
        <v>0</v>
      </c>
      <c r="W811" s="38">
        <v>0</v>
      </c>
      <c r="X811" s="38">
        <v>4465</v>
      </c>
      <c r="Y811" s="38">
        <v>71230</v>
      </c>
    </row>
    <row r="812" spans="1:25" x14ac:dyDescent="0.25">
      <c r="A812" s="31">
        <v>3506</v>
      </c>
      <c r="B812" s="32">
        <v>3506262229</v>
      </c>
      <c r="C812" s="33" t="s">
        <v>321</v>
      </c>
      <c r="D812" s="31">
        <v>262</v>
      </c>
      <c r="E812" s="33" t="s">
        <v>31</v>
      </c>
      <c r="F812" s="31">
        <v>229</v>
      </c>
      <c r="G812" s="33" t="s">
        <v>113</v>
      </c>
      <c r="H812" s="34">
        <v>15</v>
      </c>
      <c r="I812" s="35">
        <v>10575</v>
      </c>
      <c r="J812" s="35">
        <v>1823</v>
      </c>
      <c r="K812" s="35">
        <v>0</v>
      </c>
      <c r="L812" s="35">
        <v>893</v>
      </c>
      <c r="M812" s="35">
        <v>13291</v>
      </c>
      <c r="N812" s="24"/>
      <c r="O812" s="34">
        <v>0</v>
      </c>
      <c r="P812" s="34">
        <v>0</v>
      </c>
      <c r="Q812" s="36">
        <v>0.09</v>
      </c>
      <c r="R812" s="36">
        <v>1.1817585417778463E-2</v>
      </c>
      <c r="S812" s="37">
        <v>0</v>
      </c>
      <c r="T812" s="24"/>
      <c r="U812" s="38">
        <v>185970</v>
      </c>
      <c r="V812" s="38">
        <v>0</v>
      </c>
      <c r="W812" s="38">
        <v>0</v>
      </c>
      <c r="X812" s="38">
        <v>13395</v>
      </c>
      <c r="Y812" s="38">
        <v>199365</v>
      </c>
    </row>
    <row r="813" spans="1:25" x14ac:dyDescent="0.25">
      <c r="A813" s="31">
        <v>3506</v>
      </c>
      <c r="B813" s="32">
        <v>3506262248</v>
      </c>
      <c r="C813" s="33" t="s">
        <v>321</v>
      </c>
      <c r="D813" s="31">
        <v>262</v>
      </c>
      <c r="E813" s="33" t="s">
        <v>31</v>
      </c>
      <c r="F813" s="31">
        <v>248</v>
      </c>
      <c r="G813" s="33" t="s">
        <v>30</v>
      </c>
      <c r="H813" s="34">
        <v>8</v>
      </c>
      <c r="I813" s="35">
        <v>11549</v>
      </c>
      <c r="J813" s="35">
        <v>1142</v>
      </c>
      <c r="K813" s="35">
        <v>0</v>
      </c>
      <c r="L813" s="35">
        <v>893</v>
      </c>
      <c r="M813" s="35">
        <v>13584</v>
      </c>
      <c r="N813" s="24"/>
      <c r="O813" s="34">
        <v>0</v>
      </c>
      <c r="P813" s="34">
        <v>0</v>
      </c>
      <c r="Q813" s="36">
        <v>0.09</v>
      </c>
      <c r="R813" s="36">
        <v>5.2152297853696877E-2</v>
      </c>
      <c r="S813" s="37">
        <v>0</v>
      </c>
      <c r="T813" s="24"/>
      <c r="U813" s="38">
        <v>101528</v>
      </c>
      <c r="V813" s="38">
        <v>0</v>
      </c>
      <c r="W813" s="38">
        <v>0</v>
      </c>
      <c r="X813" s="38">
        <v>7144</v>
      </c>
      <c r="Y813" s="38">
        <v>108672</v>
      </c>
    </row>
    <row r="814" spans="1:25" x14ac:dyDescent="0.25">
      <c r="A814" s="31">
        <v>3506</v>
      </c>
      <c r="B814" s="32">
        <v>3506262258</v>
      </c>
      <c r="C814" s="33" t="s">
        <v>321</v>
      </c>
      <c r="D814" s="31">
        <v>262</v>
      </c>
      <c r="E814" s="33" t="s">
        <v>31</v>
      </c>
      <c r="F814" s="31">
        <v>258</v>
      </c>
      <c r="G814" s="33" t="s">
        <v>97</v>
      </c>
      <c r="H814" s="34">
        <v>9</v>
      </c>
      <c r="I814" s="35">
        <v>11753</v>
      </c>
      <c r="J814" s="35">
        <v>3752</v>
      </c>
      <c r="K814" s="35">
        <v>0</v>
      </c>
      <c r="L814" s="35">
        <v>893</v>
      </c>
      <c r="M814" s="35">
        <v>16398</v>
      </c>
      <c r="N814" s="24"/>
      <c r="O814" s="34">
        <v>0</v>
      </c>
      <c r="P814" s="34">
        <v>0</v>
      </c>
      <c r="Q814" s="36">
        <v>0.18</v>
      </c>
      <c r="R814" s="36">
        <v>9.5315499519647115E-2</v>
      </c>
      <c r="S814" s="37">
        <v>0</v>
      </c>
      <c r="T814" s="24"/>
      <c r="U814" s="38">
        <v>139545</v>
      </c>
      <c r="V814" s="38">
        <v>0</v>
      </c>
      <c r="W814" s="38">
        <v>0</v>
      </c>
      <c r="X814" s="38">
        <v>8037</v>
      </c>
      <c r="Y814" s="38">
        <v>147582</v>
      </c>
    </row>
    <row r="815" spans="1:25" x14ac:dyDescent="0.25">
      <c r="A815" s="31">
        <v>3506</v>
      </c>
      <c r="B815" s="32">
        <v>3506262262</v>
      </c>
      <c r="C815" s="33" t="s">
        <v>321</v>
      </c>
      <c r="D815" s="31">
        <v>262</v>
      </c>
      <c r="E815" s="33" t="s">
        <v>31</v>
      </c>
      <c r="F815" s="31">
        <v>262</v>
      </c>
      <c r="G815" s="33" t="s">
        <v>31</v>
      </c>
      <c r="H815" s="34">
        <v>75</v>
      </c>
      <c r="I815" s="35">
        <v>10810</v>
      </c>
      <c r="J815" s="35">
        <v>4984</v>
      </c>
      <c r="K815" s="35">
        <v>0</v>
      </c>
      <c r="L815" s="35">
        <v>893</v>
      </c>
      <c r="M815" s="35">
        <v>16687</v>
      </c>
      <c r="N815" s="24"/>
      <c r="O815" s="34">
        <v>0</v>
      </c>
      <c r="P815" s="34">
        <v>0</v>
      </c>
      <c r="Q815" s="36">
        <v>0.09</v>
      </c>
      <c r="R815" s="36">
        <v>6.3546185044161485E-2</v>
      </c>
      <c r="S815" s="37">
        <v>0</v>
      </c>
      <c r="T815" s="24"/>
      <c r="U815" s="38">
        <v>1184550</v>
      </c>
      <c r="V815" s="38">
        <v>0</v>
      </c>
      <c r="W815" s="38">
        <v>0</v>
      </c>
      <c r="X815" s="38">
        <v>66975</v>
      </c>
      <c r="Y815" s="38">
        <v>1251525</v>
      </c>
    </row>
    <row r="816" spans="1:25" x14ac:dyDescent="0.25">
      <c r="A816" s="31">
        <v>3506</v>
      </c>
      <c r="B816" s="32">
        <v>3506262274</v>
      </c>
      <c r="C816" s="33" t="s">
        <v>321</v>
      </c>
      <c r="D816" s="31">
        <v>262</v>
      </c>
      <c r="E816" s="33" t="s">
        <v>31</v>
      </c>
      <c r="F816" s="31">
        <v>274</v>
      </c>
      <c r="G816" s="33" t="s">
        <v>81</v>
      </c>
      <c r="H816" s="34">
        <v>2</v>
      </c>
      <c r="I816" s="35">
        <v>8983</v>
      </c>
      <c r="J816" s="35">
        <v>4343</v>
      </c>
      <c r="K816" s="35">
        <v>0</v>
      </c>
      <c r="L816" s="35">
        <v>893</v>
      </c>
      <c r="M816" s="35">
        <v>14219</v>
      </c>
      <c r="N816" s="24"/>
      <c r="O816" s="34">
        <v>0</v>
      </c>
      <c r="P816" s="34">
        <v>0</v>
      </c>
      <c r="Q816" s="36">
        <v>0.09</v>
      </c>
      <c r="R816" s="36">
        <v>8.1562702217129135E-2</v>
      </c>
      <c r="S816" s="37">
        <v>0</v>
      </c>
      <c r="T816" s="24"/>
      <c r="U816" s="38">
        <v>26652</v>
      </c>
      <c r="V816" s="38">
        <v>0</v>
      </c>
      <c r="W816" s="38">
        <v>0</v>
      </c>
      <c r="X816" s="38">
        <v>1786</v>
      </c>
      <c r="Y816" s="38">
        <v>28438</v>
      </c>
    </row>
    <row r="817" spans="1:25" x14ac:dyDescent="0.25">
      <c r="A817" s="31">
        <v>3506</v>
      </c>
      <c r="B817" s="32">
        <v>3506262284</v>
      </c>
      <c r="C817" s="33" t="s">
        <v>321</v>
      </c>
      <c r="D817" s="31">
        <v>262</v>
      </c>
      <c r="E817" s="33" t="s">
        <v>31</v>
      </c>
      <c r="F817" s="31">
        <v>284</v>
      </c>
      <c r="G817" s="33" t="s">
        <v>163</v>
      </c>
      <c r="H817" s="34">
        <v>3</v>
      </c>
      <c r="I817" s="35">
        <v>9767</v>
      </c>
      <c r="J817" s="35">
        <v>3325</v>
      </c>
      <c r="K817" s="35">
        <v>0</v>
      </c>
      <c r="L817" s="35">
        <v>893</v>
      </c>
      <c r="M817" s="35">
        <v>13985</v>
      </c>
      <c r="N817" s="24"/>
      <c r="O817" s="34">
        <v>0</v>
      </c>
      <c r="P817" s="34">
        <v>0</v>
      </c>
      <c r="Q817" s="36">
        <v>0.09</v>
      </c>
      <c r="R817" s="36">
        <v>3.3469837901803509E-2</v>
      </c>
      <c r="S817" s="37">
        <v>0</v>
      </c>
      <c r="T817" s="24"/>
      <c r="U817" s="38">
        <v>39276</v>
      </c>
      <c r="V817" s="38">
        <v>0</v>
      </c>
      <c r="W817" s="38">
        <v>0</v>
      </c>
      <c r="X817" s="38">
        <v>2679</v>
      </c>
      <c r="Y817" s="38">
        <v>41955</v>
      </c>
    </row>
    <row r="818" spans="1:25" x14ac:dyDescent="0.25">
      <c r="A818" s="31">
        <v>3506</v>
      </c>
      <c r="B818" s="32">
        <v>3506262291</v>
      </c>
      <c r="C818" s="33" t="s">
        <v>321</v>
      </c>
      <c r="D818" s="31">
        <v>262</v>
      </c>
      <c r="E818" s="33" t="s">
        <v>31</v>
      </c>
      <c r="F818" s="31">
        <v>291</v>
      </c>
      <c r="G818" s="33" t="s">
        <v>118</v>
      </c>
      <c r="H818" s="34">
        <v>1</v>
      </c>
      <c r="I818" s="35">
        <v>10057.962441204139</v>
      </c>
      <c r="J818" s="35">
        <v>6142</v>
      </c>
      <c r="K818" s="35">
        <v>0</v>
      </c>
      <c r="L818" s="35">
        <v>893</v>
      </c>
      <c r="M818" s="35">
        <v>17092.962441204138</v>
      </c>
      <c r="N818" s="24"/>
      <c r="O818" s="34">
        <v>0</v>
      </c>
      <c r="P818" s="34">
        <v>0</v>
      </c>
      <c r="Q818" s="36">
        <v>0.09</v>
      </c>
      <c r="R818" s="36">
        <v>1.1011605852764511E-2</v>
      </c>
      <c r="S818" s="37">
        <v>0</v>
      </c>
      <c r="T818" s="24"/>
      <c r="U818" s="38">
        <v>16200</v>
      </c>
      <c r="V818" s="38">
        <v>0</v>
      </c>
      <c r="W818" s="38">
        <v>0</v>
      </c>
      <c r="X818" s="38">
        <v>893</v>
      </c>
      <c r="Y818" s="38">
        <v>17093</v>
      </c>
    </row>
    <row r="819" spans="1:25" x14ac:dyDescent="0.25">
      <c r="A819" s="31">
        <v>3506</v>
      </c>
      <c r="B819" s="32">
        <v>3506262295</v>
      </c>
      <c r="C819" s="33" t="s">
        <v>321</v>
      </c>
      <c r="D819" s="31">
        <v>262</v>
      </c>
      <c r="E819" s="33" t="s">
        <v>31</v>
      </c>
      <c r="F819" s="31">
        <v>295</v>
      </c>
      <c r="G819" s="33" t="s">
        <v>155</v>
      </c>
      <c r="H819" s="34">
        <v>2</v>
      </c>
      <c r="I819" s="35">
        <v>9269</v>
      </c>
      <c r="J819" s="35">
        <v>4433</v>
      </c>
      <c r="K819" s="35">
        <v>0</v>
      </c>
      <c r="L819" s="35">
        <v>893</v>
      </c>
      <c r="M819" s="35">
        <v>14595</v>
      </c>
      <c r="N819" s="24"/>
      <c r="O819" s="34">
        <v>0</v>
      </c>
      <c r="P819" s="34">
        <v>0</v>
      </c>
      <c r="Q819" s="36">
        <v>0.09</v>
      </c>
      <c r="R819" s="36">
        <v>2.1576596807012315E-2</v>
      </c>
      <c r="S819" s="37">
        <v>0</v>
      </c>
      <c r="T819" s="24"/>
      <c r="U819" s="38">
        <v>27404</v>
      </c>
      <c r="V819" s="38">
        <v>0</v>
      </c>
      <c r="W819" s="38">
        <v>0</v>
      </c>
      <c r="X819" s="38">
        <v>1786</v>
      </c>
      <c r="Y819" s="38">
        <v>29190</v>
      </c>
    </row>
    <row r="820" spans="1:25" x14ac:dyDescent="0.25">
      <c r="A820" s="31">
        <v>3506</v>
      </c>
      <c r="B820" s="32">
        <v>3506262305</v>
      </c>
      <c r="C820" s="33" t="s">
        <v>321</v>
      </c>
      <c r="D820" s="31">
        <v>262</v>
      </c>
      <c r="E820" s="33" t="s">
        <v>31</v>
      </c>
      <c r="F820" s="31">
        <v>305</v>
      </c>
      <c r="G820" s="33" t="s">
        <v>75</v>
      </c>
      <c r="H820" s="34">
        <v>1</v>
      </c>
      <c r="I820" s="35">
        <v>10127</v>
      </c>
      <c r="J820" s="35">
        <v>3303</v>
      </c>
      <c r="K820" s="35">
        <v>0</v>
      </c>
      <c r="L820" s="35">
        <v>893</v>
      </c>
      <c r="M820" s="35">
        <v>14323</v>
      </c>
      <c r="N820" s="24"/>
      <c r="O820" s="34">
        <v>0</v>
      </c>
      <c r="P820" s="34">
        <v>0</v>
      </c>
      <c r="Q820" s="36">
        <v>0.09</v>
      </c>
      <c r="R820" s="36">
        <v>1.7324499376681918E-2</v>
      </c>
      <c r="S820" s="37">
        <v>0</v>
      </c>
      <c r="T820" s="24"/>
      <c r="U820" s="38">
        <v>13430</v>
      </c>
      <c r="V820" s="38">
        <v>0</v>
      </c>
      <c r="W820" s="38">
        <v>0</v>
      </c>
      <c r="X820" s="38">
        <v>893</v>
      </c>
      <c r="Y820" s="38">
        <v>14323</v>
      </c>
    </row>
    <row r="821" spans="1:25" x14ac:dyDescent="0.25">
      <c r="A821" s="31">
        <v>3506</v>
      </c>
      <c r="B821" s="32">
        <v>3506262346</v>
      </c>
      <c r="C821" s="33" t="s">
        <v>321</v>
      </c>
      <c r="D821" s="31">
        <v>262</v>
      </c>
      <c r="E821" s="33" t="s">
        <v>31</v>
      </c>
      <c r="F821" s="31">
        <v>346</v>
      </c>
      <c r="G821" s="33" t="s">
        <v>33</v>
      </c>
      <c r="H821" s="34">
        <v>2</v>
      </c>
      <c r="I821" s="35">
        <v>14107</v>
      </c>
      <c r="J821" s="35">
        <v>1569</v>
      </c>
      <c r="K821" s="35">
        <v>0</v>
      </c>
      <c r="L821" s="35">
        <v>893</v>
      </c>
      <c r="M821" s="35">
        <v>16569</v>
      </c>
      <c r="N821" s="24"/>
      <c r="O821" s="34">
        <v>0</v>
      </c>
      <c r="P821" s="34">
        <v>0</v>
      </c>
      <c r="Q821" s="36">
        <v>0.09</v>
      </c>
      <c r="R821" s="36">
        <v>1.2409092018372153E-2</v>
      </c>
      <c r="S821" s="37">
        <v>0</v>
      </c>
      <c r="T821" s="24"/>
      <c r="U821" s="38">
        <v>31352</v>
      </c>
      <c r="V821" s="38">
        <v>0</v>
      </c>
      <c r="W821" s="38">
        <v>0</v>
      </c>
      <c r="X821" s="38">
        <v>1786</v>
      </c>
      <c r="Y821" s="38">
        <v>33138</v>
      </c>
    </row>
    <row r="822" spans="1:25" x14ac:dyDescent="0.25">
      <c r="A822" s="31">
        <v>3506</v>
      </c>
      <c r="B822" s="32">
        <v>3506262347</v>
      </c>
      <c r="C822" s="33" t="s">
        <v>321</v>
      </c>
      <c r="D822" s="31">
        <v>262</v>
      </c>
      <c r="E822" s="33" t="s">
        <v>31</v>
      </c>
      <c r="F822" s="31">
        <v>347</v>
      </c>
      <c r="G822" s="33" t="s">
        <v>106</v>
      </c>
      <c r="H822" s="34">
        <v>4</v>
      </c>
      <c r="I822" s="35">
        <v>9428</v>
      </c>
      <c r="J822" s="35">
        <v>4084</v>
      </c>
      <c r="K822" s="35">
        <v>0</v>
      </c>
      <c r="L822" s="35">
        <v>893</v>
      </c>
      <c r="M822" s="35">
        <v>14405</v>
      </c>
      <c r="N822" s="24"/>
      <c r="O822" s="34">
        <v>0</v>
      </c>
      <c r="P822" s="34">
        <v>0</v>
      </c>
      <c r="Q822" s="36">
        <v>0.09</v>
      </c>
      <c r="R822" s="36">
        <v>4.4711377870290349E-3</v>
      </c>
      <c r="S822" s="37">
        <v>0</v>
      </c>
      <c r="T822" s="24"/>
      <c r="U822" s="38">
        <v>54048</v>
      </c>
      <c r="V822" s="38">
        <v>0</v>
      </c>
      <c r="W822" s="38">
        <v>0</v>
      </c>
      <c r="X822" s="38">
        <v>3572</v>
      </c>
      <c r="Y822" s="38">
        <v>57620</v>
      </c>
    </row>
    <row r="823" spans="1:25" x14ac:dyDescent="0.25">
      <c r="A823" s="31">
        <v>3507</v>
      </c>
      <c r="B823" s="32">
        <v>3507201003</v>
      </c>
      <c r="C823" s="33" t="s">
        <v>322</v>
      </c>
      <c r="D823" s="31">
        <v>201</v>
      </c>
      <c r="E823" s="33" t="s">
        <v>17</v>
      </c>
      <c r="F823" s="31">
        <v>3</v>
      </c>
      <c r="G823" s="33" t="s">
        <v>367</v>
      </c>
      <c r="H823" s="34">
        <v>1</v>
      </c>
      <c r="I823" s="35">
        <v>10102.677131214345</v>
      </c>
      <c r="J823" s="35">
        <v>2048</v>
      </c>
      <c r="K823" s="35">
        <v>0</v>
      </c>
      <c r="L823" s="35">
        <v>893</v>
      </c>
      <c r="M823" s="35">
        <v>13043.677131214345</v>
      </c>
      <c r="N823" s="24"/>
      <c r="O823" s="34">
        <v>0</v>
      </c>
      <c r="P823" s="34">
        <v>0</v>
      </c>
      <c r="Q823" s="36">
        <v>0.09</v>
      </c>
      <c r="R823" s="36">
        <v>1.6636962206534106E-3</v>
      </c>
      <c r="S823" s="37">
        <v>0</v>
      </c>
      <c r="T823" s="24"/>
      <c r="U823" s="38">
        <v>12151</v>
      </c>
      <c r="V823" s="38">
        <v>0</v>
      </c>
      <c r="W823" s="38">
        <v>0</v>
      </c>
      <c r="X823" s="38">
        <v>893</v>
      </c>
      <c r="Y823" s="38">
        <v>13044</v>
      </c>
    </row>
    <row r="824" spans="1:25" x14ac:dyDescent="0.25">
      <c r="A824" s="31">
        <v>3507</v>
      </c>
      <c r="B824" s="32">
        <v>3507201044</v>
      </c>
      <c r="C824" s="33" t="s">
        <v>322</v>
      </c>
      <c r="D824" s="31">
        <v>201</v>
      </c>
      <c r="E824" s="33" t="s">
        <v>17</v>
      </c>
      <c r="F824" s="31">
        <v>44</v>
      </c>
      <c r="G824" s="33" t="s">
        <v>35</v>
      </c>
      <c r="H824" s="34">
        <v>1</v>
      </c>
      <c r="I824" s="35">
        <v>12284.372571797174</v>
      </c>
      <c r="J824" s="35">
        <v>281</v>
      </c>
      <c r="K824" s="35">
        <v>0</v>
      </c>
      <c r="L824" s="35">
        <v>893</v>
      </c>
      <c r="M824" s="35">
        <v>13458.372571797174</v>
      </c>
      <c r="N824" s="24"/>
      <c r="O824" s="34">
        <v>0</v>
      </c>
      <c r="P824" s="34">
        <v>0</v>
      </c>
      <c r="Q824" s="36">
        <v>0.09</v>
      </c>
      <c r="R824" s="36">
        <v>5.5847301083240118E-2</v>
      </c>
      <c r="S824" s="37">
        <v>0</v>
      </c>
      <c r="T824" s="24"/>
      <c r="U824" s="38">
        <v>12565</v>
      </c>
      <c r="V824" s="38">
        <v>0</v>
      </c>
      <c r="W824" s="38">
        <v>0</v>
      </c>
      <c r="X824" s="38">
        <v>893</v>
      </c>
      <c r="Y824" s="38">
        <v>13458</v>
      </c>
    </row>
    <row r="825" spans="1:25" x14ac:dyDescent="0.25">
      <c r="A825" s="31">
        <v>3507</v>
      </c>
      <c r="B825" s="32">
        <v>3507201072</v>
      </c>
      <c r="C825" s="33" t="s">
        <v>322</v>
      </c>
      <c r="D825" s="31">
        <v>201</v>
      </c>
      <c r="E825" s="33" t="s">
        <v>17</v>
      </c>
      <c r="F825" s="31">
        <v>72</v>
      </c>
      <c r="G825" s="33" t="s">
        <v>18</v>
      </c>
      <c r="H825" s="34">
        <v>1</v>
      </c>
      <c r="I825" s="35">
        <v>10127</v>
      </c>
      <c r="J825" s="35">
        <v>2398</v>
      </c>
      <c r="K825" s="35">
        <v>0</v>
      </c>
      <c r="L825" s="35">
        <v>893</v>
      </c>
      <c r="M825" s="35">
        <v>13418</v>
      </c>
      <c r="N825" s="24"/>
      <c r="O825" s="34">
        <v>0</v>
      </c>
      <c r="P825" s="34">
        <v>0</v>
      </c>
      <c r="Q825" s="36">
        <v>0.09</v>
      </c>
      <c r="R825" s="36">
        <v>2.1802146927534793E-3</v>
      </c>
      <c r="S825" s="37">
        <v>0</v>
      </c>
      <c r="T825" s="24"/>
      <c r="U825" s="38">
        <v>12525</v>
      </c>
      <c r="V825" s="38">
        <v>0</v>
      </c>
      <c r="W825" s="38">
        <v>0</v>
      </c>
      <c r="X825" s="38">
        <v>893</v>
      </c>
      <c r="Y825" s="38">
        <v>13418</v>
      </c>
    </row>
    <row r="826" spans="1:25" x14ac:dyDescent="0.25">
      <c r="A826" s="31">
        <v>3507</v>
      </c>
      <c r="B826" s="32">
        <v>3507201095</v>
      </c>
      <c r="C826" s="33" t="s">
        <v>322</v>
      </c>
      <c r="D826" s="31">
        <v>201</v>
      </c>
      <c r="E826" s="33" t="s">
        <v>17</v>
      </c>
      <c r="F826" s="31">
        <v>95</v>
      </c>
      <c r="G826" s="33" t="s">
        <v>296</v>
      </c>
      <c r="H826" s="34">
        <v>3</v>
      </c>
      <c r="I826" s="35">
        <v>14107</v>
      </c>
      <c r="J826" s="35">
        <v>121</v>
      </c>
      <c r="K826" s="35">
        <v>0</v>
      </c>
      <c r="L826" s="35">
        <v>893</v>
      </c>
      <c r="M826" s="35">
        <v>15121</v>
      </c>
      <c r="N826" s="24"/>
      <c r="O826" s="34">
        <v>0</v>
      </c>
      <c r="P826" s="34">
        <v>0</v>
      </c>
      <c r="Q826" s="36">
        <v>0.15329999999999999</v>
      </c>
      <c r="R826" s="36">
        <v>0.13758477036355793</v>
      </c>
      <c r="S826" s="37">
        <v>0</v>
      </c>
      <c r="T826" s="24"/>
      <c r="U826" s="38">
        <v>42684</v>
      </c>
      <c r="V826" s="38">
        <v>0</v>
      </c>
      <c r="W826" s="38">
        <v>0</v>
      </c>
      <c r="X826" s="38">
        <v>2679</v>
      </c>
      <c r="Y826" s="38">
        <v>45363</v>
      </c>
    </row>
    <row r="827" spans="1:25" x14ac:dyDescent="0.25">
      <c r="A827" s="31">
        <v>3507</v>
      </c>
      <c r="B827" s="32">
        <v>3507201201</v>
      </c>
      <c r="C827" s="33" t="s">
        <v>322</v>
      </c>
      <c r="D827" s="31">
        <v>201</v>
      </c>
      <c r="E827" s="33" t="s">
        <v>17</v>
      </c>
      <c r="F827" s="31">
        <v>201</v>
      </c>
      <c r="G827" s="33" t="s">
        <v>17</v>
      </c>
      <c r="H827" s="34">
        <v>243</v>
      </c>
      <c r="I827" s="35">
        <v>13609</v>
      </c>
      <c r="J827" s="35">
        <v>227</v>
      </c>
      <c r="K827" s="35">
        <v>1039.8148148148148</v>
      </c>
      <c r="L827" s="35">
        <v>893</v>
      </c>
      <c r="M827" s="35">
        <v>15768.814814814814</v>
      </c>
      <c r="N827" s="24"/>
      <c r="O827" s="34">
        <v>0</v>
      </c>
      <c r="P827" s="34">
        <v>0</v>
      </c>
      <c r="Q827" s="36">
        <v>0.18</v>
      </c>
      <c r="R827" s="36">
        <v>8.2586026061710005E-2</v>
      </c>
      <c r="S827" s="37">
        <v>0</v>
      </c>
      <c r="T827" s="24"/>
      <c r="U827" s="38">
        <v>3362148</v>
      </c>
      <c r="V827" s="38">
        <v>252675</v>
      </c>
      <c r="W827" s="38">
        <v>0</v>
      </c>
      <c r="X827" s="38">
        <v>216999</v>
      </c>
      <c r="Y827" s="38">
        <v>3831822</v>
      </c>
    </row>
    <row r="828" spans="1:25" x14ac:dyDescent="0.25">
      <c r="A828" s="31">
        <v>3507</v>
      </c>
      <c r="B828" s="32">
        <v>3507201293</v>
      </c>
      <c r="C828" s="33" t="s">
        <v>322</v>
      </c>
      <c r="D828" s="31">
        <v>201</v>
      </c>
      <c r="E828" s="33" t="s">
        <v>17</v>
      </c>
      <c r="F828" s="31">
        <v>293</v>
      </c>
      <c r="G828" s="33" t="s">
        <v>45</v>
      </c>
      <c r="H828" s="34">
        <v>1</v>
      </c>
      <c r="I828" s="35">
        <v>11641.935415948807</v>
      </c>
      <c r="J828" s="35">
        <v>1000</v>
      </c>
      <c r="K828" s="35">
        <v>0</v>
      </c>
      <c r="L828" s="35">
        <v>893</v>
      </c>
      <c r="M828" s="35">
        <v>13534.935415948807</v>
      </c>
      <c r="N828" s="24"/>
      <c r="O828" s="34">
        <v>0</v>
      </c>
      <c r="P828" s="34">
        <v>0</v>
      </c>
      <c r="Q828" s="36">
        <v>0.18</v>
      </c>
      <c r="R828" s="36">
        <v>4.360999795301755E-3</v>
      </c>
      <c r="S828" s="37">
        <v>0</v>
      </c>
      <c r="T828" s="24"/>
      <c r="U828" s="38">
        <v>12642</v>
      </c>
      <c r="V828" s="38">
        <v>0</v>
      </c>
      <c r="W828" s="38">
        <v>0</v>
      </c>
      <c r="X828" s="38">
        <v>893</v>
      </c>
      <c r="Y828" s="38">
        <v>13535</v>
      </c>
    </row>
    <row r="829" spans="1:25" x14ac:dyDescent="0.25">
      <c r="A829" s="31">
        <v>3507</v>
      </c>
      <c r="B829" s="32">
        <v>3507201331</v>
      </c>
      <c r="C829" s="33" t="s">
        <v>322</v>
      </c>
      <c r="D829" s="31">
        <v>201</v>
      </c>
      <c r="E829" s="33" t="s">
        <v>17</v>
      </c>
      <c r="F829" s="31">
        <v>331</v>
      </c>
      <c r="G829" s="33" t="s">
        <v>20</v>
      </c>
      <c r="H829" s="34">
        <v>1</v>
      </c>
      <c r="I829" s="35">
        <v>10351.705188933873</v>
      </c>
      <c r="J829" s="35">
        <v>3672</v>
      </c>
      <c r="K829" s="35">
        <v>0</v>
      </c>
      <c r="L829" s="35">
        <v>893</v>
      </c>
      <c r="M829" s="35">
        <v>14916.705188933873</v>
      </c>
      <c r="N829" s="24"/>
      <c r="O829" s="34">
        <v>0</v>
      </c>
      <c r="P829" s="34">
        <v>0</v>
      </c>
      <c r="Q829" s="36">
        <v>0.09</v>
      </c>
      <c r="R829" s="36">
        <v>1.9176333584993766E-2</v>
      </c>
      <c r="S829" s="37">
        <v>0</v>
      </c>
      <c r="T829" s="24"/>
      <c r="U829" s="38">
        <v>14024</v>
      </c>
      <c r="V829" s="38">
        <v>0</v>
      </c>
      <c r="W829" s="38">
        <v>0</v>
      </c>
      <c r="X829" s="38">
        <v>893</v>
      </c>
      <c r="Y829" s="38">
        <v>14917</v>
      </c>
    </row>
    <row r="830" spans="1:25" x14ac:dyDescent="0.25">
      <c r="A830" s="31">
        <v>3507</v>
      </c>
      <c r="B830" s="32">
        <v>3507201740</v>
      </c>
      <c r="C830" s="33" t="s">
        <v>322</v>
      </c>
      <c r="D830" s="31">
        <v>201</v>
      </c>
      <c r="E830" s="33" t="s">
        <v>17</v>
      </c>
      <c r="F830" s="31">
        <v>740</v>
      </c>
      <c r="G830" s="33" t="s">
        <v>305</v>
      </c>
      <c r="H830" s="34">
        <v>1</v>
      </c>
      <c r="I830" s="35">
        <v>10127</v>
      </c>
      <c r="J830" s="35">
        <v>4120</v>
      </c>
      <c r="K830" s="35">
        <v>0</v>
      </c>
      <c r="L830" s="35">
        <v>893</v>
      </c>
      <c r="M830" s="35">
        <v>15140</v>
      </c>
      <c r="N830" s="24"/>
      <c r="O830" s="34">
        <v>0</v>
      </c>
      <c r="P830" s="34">
        <v>0</v>
      </c>
      <c r="Q830" s="36">
        <v>0.09</v>
      </c>
      <c r="R830" s="36">
        <v>8.4138193473035072E-4</v>
      </c>
      <c r="S830" s="37">
        <v>0</v>
      </c>
      <c r="T830" s="24"/>
      <c r="U830" s="38">
        <v>14247</v>
      </c>
      <c r="V830" s="38">
        <v>0</v>
      </c>
      <c r="W830" s="38">
        <v>0</v>
      </c>
      <c r="X830" s="38">
        <v>893</v>
      </c>
      <c r="Y830" s="38">
        <v>15140</v>
      </c>
    </row>
    <row r="831" spans="1:25" x14ac:dyDescent="0.25">
      <c r="A831" s="31">
        <v>3508</v>
      </c>
      <c r="B831" s="32">
        <v>3508281061</v>
      </c>
      <c r="C831" s="33" t="s">
        <v>323</v>
      </c>
      <c r="D831" s="31">
        <v>281</v>
      </c>
      <c r="E831" s="33" t="s">
        <v>169</v>
      </c>
      <c r="F831" s="31">
        <v>61</v>
      </c>
      <c r="G831" s="33" t="s">
        <v>170</v>
      </c>
      <c r="H831" s="34">
        <v>7</v>
      </c>
      <c r="I831" s="35">
        <v>13112</v>
      </c>
      <c r="J831" s="35">
        <v>548</v>
      </c>
      <c r="K831" s="35">
        <v>0</v>
      </c>
      <c r="L831" s="35">
        <v>893</v>
      </c>
      <c r="M831" s="35">
        <v>14553</v>
      </c>
      <c r="N831" s="24"/>
      <c r="O831" s="34">
        <v>0</v>
      </c>
      <c r="P831" s="34">
        <v>0</v>
      </c>
      <c r="Q831" s="36">
        <v>0.09</v>
      </c>
      <c r="R831" s="36">
        <v>3.5497001029096295E-2</v>
      </c>
      <c r="S831" s="37">
        <v>0</v>
      </c>
      <c r="T831" s="24"/>
      <c r="U831" s="38">
        <v>95620</v>
      </c>
      <c r="V831" s="38">
        <v>0</v>
      </c>
      <c r="W831" s="38">
        <v>0</v>
      </c>
      <c r="X831" s="38">
        <v>6251</v>
      </c>
      <c r="Y831" s="38">
        <v>101871</v>
      </c>
    </row>
    <row r="832" spans="1:25" x14ac:dyDescent="0.25">
      <c r="A832" s="31">
        <v>3508</v>
      </c>
      <c r="B832" s="32">
        <v>3508281137</v>
      </c>
      <c r="C832" s="33" t="s">
        <v>323</v>
      </c>
      <c r="D832" s="31">
        <v>281</v>
      </c>
      <c r="E832" s="33" t="s">
        <v>169</v>
      </c>
      <c r="F832" s="31">
        <v>137</v>
      </c>
      <c r="G832" s="33" t="s">
        <v>210</v>
      </c>
      <c r="H832" s="34">
        <v>10</v>
      </c>
      <c r="I832" s="35">
        <v>13362</v>
      </c>
      <c r="J832" s="35">
        <v>22</v>
      </c>
      <c r="K832" s="35">
        <v>0</v>
      </c>
      <c r="L832" s="35">
        <v>893</v>
      </c>
      <c r="M832" s="35">
        <v>14277</v>
      </c>
      <c r="N832" s="24"/>
      <c r="O832" s="34">
        <v>0</v>
      </c>
      <c r="P832" s="34">
        <v>0</v>
      </c>
      <c r="Q832" s="36">
        <v>0.18</v>
      </c>
      <c r="R832" s="36">
        <v>0.13203357633904017</v>
      </c>
      <c r="S832" s="37">
        <v>0</v>
      </c>
      <c r="T832" s="24"/>
      <c r="U832" s="38">
        <v>133840</v>
      </c>
      <c r="V832" s="38">
        <v>0</v>
      </c>
      <c r="W832" s="38">
        <v>0</v>
      </c>
      <c r="X832" s="38">
        <v>8930</v>
      </c>
      <c r="Y832" s="38">
        <v>142770</v>
      </c>
    </row>
    <row r="833" spans="1:25" x14ac:dyDescent="0.25">
      <c r="A833" s="31">
        <v>3508</v>
      </c>
      <c r="B833" s="32">
        <v>3508281281</v>
      </c>
      <c r="C833" s="33" t="s">
        <v>323</v>
      </c>
      <c r="D833" s="31">
        <v>281</v>
      </c>
      <c r="E833" s="33" t="s">
        <v>169</v>
      </c>
      <c r="F833" s="31">
        <v>281</v>
      </c>
      <c r="G833" s="33" t="s">
        <v>169</v>
      </c>
      <c r="H833" s="34">
        <v>197</v>
      </c>
      <c r="I833" s="35">
        <v>13977</v>
      </c>
      <c r="J833" s="35">
        <v>22</v>
      </c>
      <c r="K833" s="35">
        <v>0</v>
      </c>
      <c r="L833" s="35">
        <v>893</v>
      </c>
      <c r="M833" s="35">
        <v>14892</v>
      </c>
      <c r="N833" s="24"/>
      <c r="O833" s="34">
        <v>0</v>
      </c>
      <c r="P833" s="34">
        <v>0</v>
      </c>
      <c r="Q833" s="36">
        <v>0.18</v>
      </c>
      <c r="R833" s="36">
        <v>0.12776918009196925</v>
      </c>
      <c r="S833" s="37">
        <v>0</v>
      </c>
      <c r="T833" s="24"/>
      <c r="U833" s="38">
        <v>2757803</v>
      </c>
      <c r="V833" s="38">
        <v>0</v>
      </c>
      <c r="W833" s="38">
        <v>0</v>
      </c>
      <c r="X833" s="38">
        <v>175921</v>
      </c>
      <c r="Y833" s="38">
        <v>2933724</v>
      </c>
    </row>
    <row r="834" spans="1:25" x14ac:dyDescent="0.25">
      <c r="A834" s="31">
        <v>3508</v>
      </c>
      <c r="B834" s="32">
        <v>3508281332</v>
      </c>
      <c r="C834" s="33" t="s">
        <v>323</v>
      </c>
      <c r="D834" s="31">
        <v>281</v>
      </c>
      <c r="E834" s="33" t="s">
        <v>169</v>
      </c>
      <c r="F834" s="31">
        <v>332</v>
      </c>
      <c r="G834" s="33" t="s">
        <v>221</v>
      </c>
      <c r="H834" s="34">
        <v>1</v>
      </c>
      <c r="I834" s="35">
        <v>14979</v>
      </c>
      <c r="J834" s="35">
        <v>1370</v>
      </c>
      <c r="K834" s="35">
        <v>0</v>
      </c>
      <c r="L834" s="35">
        <v>893</v>
      </c>
      <c r="M834" s="35">
        <v>17242</v>
      </c>
      <c r="N834" s="24"/>
      <c r="O834" s="34">
        <v>0</v>
      </c>
      <c r="P834" s="34">
        <v>0</v>
      </c>
      <c r="Q834" s="36">
        <v>0.09</v>
      </c>
      <c r="R834" s="36">
        <v>2.0279271162085118E-2</v>
      </c>
      <c r="S834" s="37">
        <v>0</v>
      </c>
      <c r="T834" s="24"/>
      <c r="U834" s="38">
        <v>16349</v>
      </c>
      <c r="V834" s="38">
        <v>0</v>
      </c>
      <c r="W834" s="38">
        <v>0</v>
      </c>
      <c r="X834" s="38">
        <v>893</v>
      </c>
      <c r="Y834" s="38">
        <v>17242</v>
      </c>
    </row>
    <row r="835" spans="1:25" x14ac:dyDescent="0.25">
      <c r="A835" s="31">
        <v>3509</v>
      </c>
      <c r="B835" s="32">
        <v>3509095095</v>
      </c>
      <c r="C835" s="33" t="s">
        <v>324</v>
      </c>
      <c r="D835" s="31">
        <v>95</v>
      </c>
      <c r="E835" s="33" t="s">
        <v>296</v>
      </c>
      <c r="F835" s="31">
        <v>95</v>
      </c>
      <c r="G835" s="33" t="s">
        <v>296</v>
      </c>
      <c r="H835" s="34">
        <v>490</v>
      </c>
      <c r="I835" s="35">
        <v>11748</v>
      </c>
      <c r="J835" s="35">
        <v>100</v>
      </c>
      <c r="K835" s="35">
        <v>0</v>
      </c>
      <c r="L835" s="35">
        <v>893</v>
      </c>
      <c r="M835" s="35">
        <v>12741</v>
      </c>
      <c r="N835" s="24"/>
      <c r="O835" s="34">
        <v>0</v>
      </c>
      <c r="P835" s="34">
        <v>0</v>
      </c>
      <c r="Q835" s="36">
        <v>0.15329999999999999</v>
      </c>
      <c r="R835" s="36">
        <v>0.13758477036355793</v>
      </c>
      <c r="S835" s="37">
        <v>0</v>
      </c>
      <c r="T835" s="24"/>
      <c r="U835" s="38">
        <v>5805520</v>
      </c>
      <c r="V835" s="38">
        <v>0</v>
      </c>
      <c r="W835" s="38">
        <v>0</v>
      </c>
      <c r="X835" s="38">
        <v>437570</v>
      </c>
      <c r="Y835" s="38">
        <v>6243090</v>
      </c>
    </row>
    <row r="836" spans="1:25" x14ac:dyDescent="0.25">
      <c r="A836" s="31">
        <v>3510</v>
      </c>
      <c r="B836" s="32">
        <v>3510281005</v>
      </c>
      <c r="C836" s="33" t="s">
        <v>325</v>
      </c>
      <c r="D836" s="31">
        <v>281</v>
      </c>
      <c r="E836" s="33" t="s">
        <v>169</v>
      </c>
      <c r="F836" s="31">
        <v>5</v>
      </c>
      <c r="G836" s="33" t="s">
        <v>219</v>
      </c>
      <c r="H836" s="34">
        <v>1</v>
      </c>
      <c r="I836" s="35">
        <v>12729</v>
      </c>
      <c r="J836" s="35">
        <v>5123</v>
      </c>
      <c r="K836" s="35">
        <v>0</v>
      </c>
      <c r="L836" s="35">
        <v>893</v>
      </c>
      <c r="M836" s="35">
        <v>18745</v>
      </c>
      <c r="N836" s="24"/>
      <c r="O836" s="34">
        <v>0</v>
      </c>
      <c r="P836" s="34">
        <v>0</v>
      </c>
      <c r="Q836" s="36">
        <v>0.09</v>
      </c>
      <c r="R836" s="36">
        <v>1.2263265454573079E-2</v>
      </c>
      <c r="S836" s="37">
        <v>0</v>
      </c>
      <c r="T836" s="24"/>
      <c r="U836" s="38">
        <v>17852</v>
      </c>
      <c r="V836" s="38">
        <v>0</v>
      </c>
      <c r="W836" s="38">
        <v>0</v>
      </c>
      <c r="X836" s="38">
        <v>893</v>
      </c>
      <c r="Y836" s="38">
        <v>18745</v>
      </c>
    </row>
    <row r="837" spans="1:25" x14ac:dyDescent="0.25">
      <c r="A837" s="31">
        <v>3510</v>
      </c>
      <c r="B837" s="32">
        <v>3510281061</v>
      </c>
      <c r="C837" s="33" t="s">
        <v>325</v>
      </c>
      <c r="D837" s="31">
        <v>281</v>
      </c>
      <c r="E837" s="33" t="s">
        <v>169</v>
      </c>
      <c r="F837" s="31">
        <v>61</v>
      </c>
      <c r="G837" s="33" t="s">
        <v>170</v>
      </c>
      <c r="H837" s="34">
        <v>6</v>
      </c>
      <c r="I837" s="35">
        <v>13267</v>
      </c>
      <c r="J837" s="35">
        <v>554</v>
      </c>
      <c r="K837" s="35">
        <v>0</v>
      </c>
      <c r="L837" s="35">
        <v>893</v>
      </c>
      <c r="M837" s="35">
        <v>14714</v>
      </c>
      <c r="N837" s="24"/>
      <c r="O837" s="34">
        <v>0</v>
      </c>
      <c r="P837" s="34">
        <v>0</v>
      </c>
      <c r="Q837" s="36">
        <v>0.09</v>
      </c>
      <c r="R837" s="36">
        <v>3.5497001029096295E-2</v>
      </c>
      <c r="S837" s="37">
        <v>0</v>
      </c>
      <c r="T837" s="24"/>
      <c r="U837" s="38">
        <v>82926</v>
      </c>
      <c r="V837" s="38">
        <v>0</v>
      </c>
      <c r="W837" s="38">
        <v>0</v>
      </c>
      <c r="X837" s="38">
        <v>5358</v>
      </c>
      <c r="Y837" s="38">
        <v>88284</v>
      </c>
    </row>
    <row r="838" spans="1:25" x14ac:dyDescent="0.25">
      <c r="A838" s="31">
        <v>3510</v>
      </c>
      <c r="B838" s="32">
        <v>3510281210</v>
      </c>
      <c r="C838" s="33" t="s">
        <v>325</v>
      </c>
      <c r="D838" s="31">
        <v>281</v>
      </c>
      <c r="E838" s="33" t="s">
        <v>169</v>
      </c>
      <c r="F838" s="31">
        <v>210</v>
      </c>
      <c r="G838" s="33" t="s">
        <v>54</v>
      </c>
      <c r="H838" s="34">
        <v>1</v>
      </c>
      <c r="I838" s="35">
        <v>12729</v>
      </c>
      <c r="J838" s="35">
        <v>4309</v>
      </c>
      <c r="K838" s="35">
        <v>0</v>
      </c>
      <c r="L838" s="35">
        <v>893</v>
      </c>
      <c r="M838" s="35">
        <v>17931</v>
      </c>
      <c r="N838" s="24"/>
      <c r="O838" s="34">
        <v>0</v>
      </c>
      <c r="P838" s="34">
        <v>0</v>
      </c>
      <c r="Q838" s="36">
        <v>0.09</v>
      </c>
      <c r="R838" s="36">
        <v>6.4058701199130069E-2</v>
      </c>
      <c r="S838" s="37">
        <v>0</v>
      </c>
      <c r="T838" s="24"/>
      <c r="U838" s="38">
        <v>17038</v>
      </c>
      <c r="V838" s="38">
        <v>0</v>
      </c>
      <c r="W838" s="38">
        <v>0</v>
      </c>
      <c r="X838" s="38">
        <v>893</v>
      </c>
      <c r="Y838" s="38">
        <v>17931</v>
      </c>
    </row>
    <row r="839" spans="1:25" x14ac:dyDescent="0.25">
      <c r="A839" s="31">
        <v>3510</v>
      </c>
      <c r="B839" s="32">
        <v>3510281281</v>
      </c>
      <c r="C839" s="33" t="s">
        <v>325</v>
      </c>
      <c r="D839" s="31">
        <v>281</v>
      </c>
      <c r="E839" s="33" t="s">
        <v>169</v>
      </c>
      <c r="F839" s="31">
        <v>281</v>
      </c>
      <c r="G839" s="33" t="s">
        <v>169</v>
      </c>
      <c r="H839" s="34">
        <v>262</v>
      </c>
      <c r="I839" s="35">
        <v>12371</v>
      </c>
      <c r="J839" s="35">
        <v>19</v>
      </c>
      <c r="K839" s="35">
        <v>0</v>
      </c>
      <c r="L839" s="35">
        <v>893</v>
      </c>
      <c r="M839" s="35">
        <v>13283</v>
      </c>
      <c r="N839" s="24"/>
      <c r="O839" s="34">
        <v>0</v>
      </c>
      <c r="P839" s="34">
        <v>0</v>
      </c>
      <c r="Q839" s="36">
        <v>0.18</v>
      </c>
      <c r="R839" s="36">
        <v>0.12776918009196925</v>
      </c>
      <c r="S839" s="37">
        <v>0</v>
      </c>
      <c r="T839" s="24"/>
      <c r="U839" s="38">
        <v>3246180</v>
      </c>
      <c r="V839" s="38">
        <v>0</v>
      </c>
      <c r="W839" s="38">
        <v>0</v>
      </c>
      <c r="X839" s="38">
        <v>233966</v>
      </c>
      <c r="Y839" s="38">
        <v>3480146</v>
      </c>
    </row>
    <row r="840" spans="1:25" x14ac:dyDescent="0.25">
      <c r="A840" s="31">
        <v>3513</v>
      </c>
      <c r="B840" s="32">
        <v>3513044044</v>
      </c>
      <c r="C840" s="33" t="s">
        <v>326</v>
      </c>
      <c r="D840" s="31">
        <v>44</v>
      </c>
      <c r="E840" s="33" t="s">
        <v>35</v>
      </c>
      <c r="F840" s="31">
        <v>44</v>
      </c>
      <c r="G840" s="33" t="s">
        <v>35</v>
      </c>
      <c r="H840" s="34">
        <v>440</v>
      </c>
      <c r="I840" s="35">
        <v>11361</v>
      </c>
      <c r="J840" s="35">
        <v>260</v>
      </c>
      <c r="K840" s="35">
        <v>0</v>
      </c>
      <c r="L840" s="35">
        <v>893</v>
      </c>
      <c r="M840" s="35">
        <v>12514</v>
      </c>
      <c r="N840" s="24"/>
      <c r="O840" s="34">
        <v>0</v>
      </c>
      <c r="P840" s="34">
        <v>0</v>
      </c>
      <c r="Q840" s="36">
        <v>0.09</v>
      </c>
      <c r="R840" s="36">
        <v>5.5847301083240118E-2</v>
      </c>
      <c r="S840" s="37">
        <v>0</v>
      </c>
      <c r="T840" s="24"/>
      <c r="U840" s="38">
        <v>5113240</v>
      </c>
      <c r="V840" s="38">
        <v>0</v>
      </c>
      <c r="W840" s="38">
        <v>0</v>
      </c>
      <c r="X840" s="38">
        <v>392920</v>
      </c>
      <c r="Y840" s="38">
        <v>5506160</v>
      </c>
    </row>
    <row r="841" spans="1:25" x14ac:dyDescent="0.25">
      <c r="A841" s="31">
        <v>3513</v>
      </c>
      <c r="B841" s="32">
        <v>3513044182</v>
      </c>
      <c r="C841" s="33" t="s">
        <v>326</v>
      </c>
      <c r="D841" s="31">
        <v>44</v>
      </c>
      <c r="E841" s="33" t="s">
        <v>35</v>
      </c>
      <c r="F841" s="31">
        <v>182</v>
      </c>
      <c r="G841" s="33" t="s">
        <v>273</v>
      </c>
      <c r="H841" s="34">
        <v>1</v>
      </c>
      <c r="I841" s="35">
        <v>10563.654929066313</v>
      </c>
      <c r="J841" s="35">
        <v>3238</v>
      </c>
      <c r="K841" s="35">
        <v>0</v>
      </c>
      <c r="L841" s="35">
        <v>893</v>
      </c>
      <c r="M841" s="35">
        <v>14694.654929066313</v>
      </c>
      <c r="N841" s="24"/>
      <c r="O841" s="34">
        <v>0</v>
      </c>
      <c r="P841" s="34">
        <v>0</v>
      </c>
      <c r="Q841" s="36">
        <v>0.09</v>
      </c>
      <c r="R841" s="36">
        <v>1.4570337515276324E-2</v>
      </c>
      <c r="S841" s="37">
        <v>0</v>
      </c>
      <c r="T841" s="24"/>
      <c r="U841" s="38">
        <v>13802</v>
      </c>
      <c r="V841" s="38">
        <v>0</v>
      </c>
      <c r="W841" s="38">
        <v>0</v>
      </c>
      <c r="X841" s="38">
        <v>893</v>
      </c>
      <c r="Y841" s="38">
        <v>14695</v>
      </c>
    </row>
    <row r="842" spans="1:25" x14ac:dyDescent="0.25">
      <c r="A842" s="31">
        <v>3513</v>
      </c>
      <c r="B842" s="32">
        <v>3513044244</v>
      </c>
      <c r="C842" s="33" t="s">
        <v>326</v>
      </c>
      <c r="D842" s="31">
        <v>44</v>
      </c>
      <c r="E842" s="33" t="s">
        <v>35</v>
      </c>
      <c r="F842" s="31">
        <v>244</v>
      </c>
      <c r="G842" s="33" t="s">
        <v>43</v>
      </c>
      <c r="H842" s="34">
        <v>65</v>
      </c>
      <c r="I842" s="35">
        <v>10238</v>
      </c>
      <c r="J842" s="35">
        <v>4148</v>
      </c>
      <c r="K842" s="35">
        <v>0</v>
      </c>
      <c r="L842" s="35">
        <v>893</v>
      </c>
      <c r="M842" s="35">
        <v>15279</v>
      </c>
      <c r="N842" s="24"/>
      <c r="O842" s="34">
        <v>0</v>
      </c>
      <c r="P842" s="34">
        <v>0</v>
      </c>
      <c r="Q842" s="36">
        <v>0.18</v>
      </c>
      <c r="R842" s="36">
        <v>0.10548220167912307</v>
      </c>
      <c r="S842" s="37">
        <v>0</v>
      </c>
      <c r="T842" s="24"/>
      <c r="U842" s="38">
        <v>935090</v>
      </c>
      <c r="V842" s="38">
        <v>0</v>
      </c>
      <c r="W842" s="38">
        <v>0</v>
      </c>
      <c r="X842" s="38">
        <v>58045</v>
      </c>
      <c r="Y842" s="38">
        <v>993135</v>
      </c>
    </row>
    <row r="843" spans="1:25" x14ac:dyDescent="0.25">
      <c r="A843" s="31">
        <v>3513</v>
      </c>
      <c r="B843" s="32">
        <v>3513044251</v>
      </c>
      <c r="C843" s="33" t="s">
        <v>326</v>
      </c>
      <c r="D843" s="31">
        <v>44</v>
      </c>
      <c r="E843" s="33" t="s">
        <v>35</v>
      </c>
      <c r="F843" s="31">
        <v>251</v>
      </c>
      <c r="G843" s="33" t="s">
        <v>292</v>
      </c>
      <c r="H843" s="34">
        <v>1</v>
      </c>
      <c r="I843" s="35">
        <v>11346.970713710527</v>
      </c>
      <c r="J843" s="35">
        <v>2504</v>
      </c>
      <c r="K843" s="35">
        <v>0</v>
      </c>
      <c r="L843" s="35">
        <v>893</v>
      </c>
      <c r="M843" s="35">
        <v>14743.970713710527</v>
      </c>
      <c r="N843" s="24"/>
      <c r="O843" s="34">
        <v>0</v>
      </c>
      <c r="P843" s="34">
        <v>0</v>
      </c>
      <c r="Q843" s="36">
        <v>0.18</v>
      </c>
      <c r="R843" s="36">
        <v>4.1185503518817675E-2</v>
      </c>
      <c r="S843" s="37">
        <v>0</v>
      </c>
      <c r="T843" s="24"/>
      <c r="U843" s="38">
        <v>13851</v>
      </c>
      <c r="V843" s="38">
        <v>0</v>
      </c>
      <c r="W843" s="38">
        <v>0</v>
      </c>
      <c r="X843" s="38">
        <v>893</v>
      </c>
      <c r="Y843" s="38">
        <v>14744</v>
      </c>
    </row>
    <row r="844" spans="1:25" x14ac:dyDescent="0.25">
      <c r="A844" s="31">
        <v>3513</v>
      </c>
      <c r="B844" s="32">
        <v>3513044285</v>
      </c>
      <c r="C844" s="33" t="s">
        <v>326</v>
      </c>
      <c r="D844" s="31">
        <v>44</v>
      </c>
      <c r="E844" s="33" t="s">
        <v>35</v>
      </c>
      <c r="F844" s="31">
        <v>285</v>
      </c>
      <c r="G844" s="33" t="s">
        <v>44</v>
      </c>
      <c r="H844" s="34">
        <v>1</v>
      </c>
      <c r="I844" s="35">
        <v>11088.295368529887</v>
      </c>
      <c r="J844" s="35">
        <v>3396</v>
      </c>
      <c r="K844" s="35">
        <v>0</v>
      </c>
      <c r="L844" s="35">
        <v>893</v>
      </c>
      <c r="M844" s="35">
        <v>15377.295368529887</v>
      </c>
      <c r="N844" s="24"/>
      <c r="O844" s="34">
        <v>0</v>
      </c>
      <c r="P844" s="34">
        <v>0</v>
      </c>
      <c r="Q844" s="36">
        <v>0.09</v>
      </c>
      <c r="R844" s="36">
        <v>4.1055014022640106E-2</v>
      </c>
      <c r="S844" s="37">
        <v>0</v>
      </c>
      <c r="T844" s="24"/>
      <c r="U844" s="38">
        <v>14484</v>
      </c>
      <c r="V844" s="38">
        <v>0</v>
      </c>
      <c r="W844" s="38">
        <v>0</v>
      </c>
      <c r="X844" s="38">
        <v>893</v>
      </c>
      <c r="Y844" s="38">
        <v>15377</v>
      </c>
    </row>
    <row r="845" spans="1:25" x14ac:dyDescent="0.25">
      <c r="A845" s="31">
        <v>3513</v>
      </c>
      <c r="B845" s="32">
        <v>3513044293</v>
      </c>
      <c r="C845" s="33" t="s">
        <v>326</v>
      </c>
      <c r="D845" s="31">
        <v>44</v>
      </c>
      <c r="E845" s="33" t="s">
        <v>35</v>
      </c>
      <c r="F845" s="31">
        <v>293</v>
      </c>
      <c r="G845" s="33" t="s">
        <v>45</v>
      </c>
      <c r="H845" s="34">
        <v>16</v>
      </c>
      <c r="I845" s="35">
        <v>9985</v>
      </c>
      <c r="J845" s="35">
        <v>857</v>
      </c>
      <c r="K845" s="35">
        <v>0</v>
      </c>
      <c r="L845" s="35">
        <v>893</v>
      </c>
      <c r="M845" s="35">
        <v>11735</v>
      </c>
      <c r="N845" s="24"/>
      <c r="O845" s="34">
        <v>0</v>
      </c>
      <c r="P845" s="34">
        <v>0</v>
      </c>
      <c r="Q845" s="36">
        <v>0.18</v>
      </c>
      <c r="R845" s="36">
        <v>4.360999795301755E-3</v>
      </c>
      <c r="S845" s="37">
        <v>0</v>
      </c>
      <c r="T845" s="24"/>
      <c r="U845" s="38">
        <v>173472</v>
      </c>
      <c r="V845" s="38">
        <v>0</v>
      </c>
      <c r="W845" s="38">
        <v>0</v>
      </c>
      <c r="X845" s="38">
        <v>14288</v>
      </c>
      <c r="Y845" s="38">
        <v>187760</v>
      </c>
    </row>
    <row r="846" spans="1:25" x14ac:dyDescent="0.25">
      <c r="A846" s="31">
        <v>3513</v>
      </c>
      <c r="B846" s="32">
        <v>3513044780</v>
      </c>
      <c r="C846" s="33" t="s">
        <v>326</v>
      </c>
      <c r="D846" s="31">
        <v>44</v>
      </c>
      <c r="E846" s="33" t="s">
        <v>35</v>
      </c>
      <c r="F846" s="31">
        <v>780</v>
      </c>
      <c r="G846" s="33" t="s">
        <v>261</v>
      </c>
      <c r="H846" s="34">
        <v>1</v>
      </c>
      <c r="I846" s="35">
        <v>10256.763557259985</v>
      </c>
      <c r="J846" s="35">
        <v>1691</v>
      </c>
      <c r="K846" s="35">
        <v>0</v>
      </c>
      <c r="L846" s="35">
        <v>893</v>
      </c>
      <c r="M846" s="35">
        <v>12840.763557259985</v>
      </c>
      <c r="N846" s="24"/>
      <c r="O846" s="34">
        <v>0</v>
      </c>
      <c r="P846" s="34">
        <v>0</v>
      </c>
      <c r="Q846" s="36">
        <v>0.09</v>
      </c>
      <c r="R846" s="36">
        <v>1.4497382837141559E-2</v>
      </c>
      <c r="S846" s="37">
        <v>0</v>
      </c>
      <c r="T846" s="24"/>
      <c r="U846" s="38">
        <v>11948</v>
      </c>
      <c r="V846" s="38">
        <v>0</v>
      </c>
      <c r="W846" s="38">
        <v>0</v>
      </c>
      <c r="X846" s="38">
        <v>893</v>
      </c>
      <c r="Y846" s="38">
        <v>12841</v>
      </c>
    </row>
    <row r="847" spans="1:25" x14ac:dyDescent="0.25">
      <c r="A847" s="31">
        <v>3514</v>
      </c>
      <c r="B847" s="32">
        <v>3514281281</v>
      </c>
      <c r="C847" s="33" t="s">
        <v>327</v>
      </c>
      <c r="D847" s="31">
        <v>281</v>
      </c>
      <c r="E847" s="33" t="s">
        <v>169</v>
      </c>
      <c r="F847" s="31">
        <v>281</v>
      </c>
      <c r="G847" s="33" t="s">
        <v>169</v>
      </c>
      <c r="H847" s="34">
        <v>180</v>
      </c>
      <c r="I847" s="35">
        <v>12909</v>
      </c>
      <c r="J847" s="35">
        <v>20</v>
      </c>
      <c r="K847" s="35">
        <v>0</v>
      </c>
      <c r="L847" s="35">
        <v>893</v>
      </c>
      <c r="M847" s="35">
        <v>13822</v>
      </c>
      <c r="N847" s="24"/>
      <c r="O847" s="34">
        <v>0</v>
      </c>
      <c r="P847" s="34">
        <v>0</v>
      </c>
      <c r="Q847" s="36">
        <v>0.18</v>
      </c>
      <c r="R847" s="36">
        <v>0.12776918009196925</v>
      </c>
      <c r="S847" s="37">
        <v>0</v>
      </c>
      <c r="T847" s="24"/>
      <c r="U847" s="38">
        <v>2327220</v>
      </c>
      <c r="V847" s="38">
        <v>0</v>
      </c>
      <c r="W847" s="38">
        <v>0</v>
      </c>
      <c r="X847" s="38">
        <v>160740</v>
      </c>
      <c r="Y847" s="38">
        <v>2487960</v>
      </c>
    </row>
    <row r="848" spans="1:25" x14ac:dyDescent="0.25">
      <c r="A848" s="31">
        <v>3515</v>
      </c>
      <c r="B848" s="32">
        <v>3515287043</v>
      </c>
      <c r="C848" s="33" t="s">
        <v>328</v>
      </c>
      <c r="D848" s="31">
        <v>287</v>
      </c>
      <c r="E848" s="33" t="s">
        <v>329</v>
      </c>
      <c r="F848" s="31">
        <v>43</v>
      </c>
      <c r="G848" s="33" t="s">
        <v>330</v>
      </c>
      <c r="H848" s="34">
        <v>2</v>
      </c>
      <c r="I848" s="35">
        <v>8749</v>
      </c>
      <c r="J848" s="35">
        <v>4657</v>
      </c>
      <c r="K848" s="35">
        <v>0</v>
      </c>
      <c r="L848" s="35">
        <v>893</v>
      </c>
      <c r="M848" s="35">
        <v>14299</v>
      </c>
      <c r="N848" s="24"/>
      <c r="O848" s="34">
        <v>0</v>
      </c>
      <c r="P848" s="34">
        <v>0</v>
      </c>
      <c r="Q848" s="36">
        <v>0.09</v>
      </c>
      <c r="R848" s="36">
        <v>6.6221340850886679E-3</v>
      </c>
      <c r="S848" s="37">
        <v>0</v>
      </c>
      <c r="T848" s="24"/>
      <c r="U848" s="38">
        <v>26812</v>
      </c>
      <c r="V848" s="38">
        <v>0</v>
      </c>
      <c r="W848" s="38">
        <v>0</v>
      </c>
      <c r="X848" s="38">
        <v>1786</v>
      </c>
      <c r="Y848" s="38">
        <v>28598</v>
      </c>
    </row>
    <row r="849" spans="1:25" x14ac:dyDescent="0.25">
      <c r="A849" s="31">
        <v>3515</v>
      </c>
      <c r="B849" s="32">
        <v>3515287045</v>
      </c>
      <c r="C849" s="33" t="s">
        <v>328</v>
      </c>
      <c r="D849" s="31">
        <v>287</v>
      </c>
      <c r="E849" s="33" t="s">
        <v>329</v>
      </c>
      <c r="F849" s="31">
        <v>45</v>
      </c>
      <c r="G849" s="33" t="s">
        <v>331</v>
      </c>
      <c r="H849" s="34">
        <v>2</v>
      </c>
      <c r="I849" s="35">
        <v>8727</v>
      </c>
      <c r="J849" s="35">
        <v>3077</v>
      </c>
      <c r="K849" s="35">
        <v>0</v>
      </c>
      <c r="L849" s="35">
        <v>893</v>
      </c>
      <c r="M849" s="35">
        <v>12697</v>
      </c>
      <c r="N849" s="24"/>
      <c r="O849" s="34">
        <v>0</v>
      </c>
      <c r="P849" s="34">
        <v>0</v>
      </c>
      <c r="Q849" s="36">
        <v>0.09</v>
      </c>
      <c r="R849" s="36">
        <v>7.1015064016064977E-3</v>
      </c>
      <c r="S849" s="37">
        <v>0</v>
      </c>
      <c r="T849" s="24"/>
      <c r="U849" s="38">
        <v>23608</v>
      </c>
      <c r="V849" s="38">
        <v>0</v>
      </c>
      <c r="W849" s="38">
        <v>0</v>
      </c>
      <c r="X849" s="38">
        <v>1786</v>
      </c>
      <c r="Y849" s="38">
        <v>25394</v>
      </c>
    </row>
    <row r="850" spans="1:25" x14ac:dyDescent="0.25">
      <c r="A850" s="31">
        <v>3515</v>
      </c>
      <c r="B850" s="32">
        <v>3515287135</v>
      </c>
      <c r="C850" s="33" t="s">
        <v>328</v>
      </c>
      <c r="D850" s="31">
        <v>287</v>
      </c>
      <c r="E850" s="33" t="s">
        <v>329</v>
      </c>
      <c r="F850" s="31">
        <v>135</v>
      </c>
      <c r="G850" s="33" t="s">
        <v>332</v>
      </c>
      <c r="H850" s="34">
        <v>3</v>
      </c>
      <c r="I850" s="35">
        <v>12729</v>
      </c>
      <c r="J850" s="35">
        <v>7784</v>
      </c>
      <c r="K850" s="35">
        <v>0</v>
      </c>
      <c r="L850" s="35">
        <v>893</v>
      </c>
      <c r="M850" s="35">
        <v>21406</v>
      </c>
      <c r="N850" s="24"/>
      <c r="O850" s="34">
        <v>0</v>
      </c>
      <c r="P850" s="34">
        <v>0</v>
      </c>
      <c r="Q850" s="36">
        <v>0.09</v>
      </c>
      <c r="R850" s="36">
        <v>2.2629696373328539E-2</v>
      </c>
      <c r="S850" s="37">
        <v>0</v>
      </c>
      <c r="T850" s="24"/>
      <c r="U850" s="38">
        <v>61539</v>
      </c>
      <c r="V850" s="38">
        <v>0</v>
      </c>
      <c r="W850" s="38">
        <v>0</v>
      </c>
      <c r="X850" s="38">
        <v>2679</v>
      </c>
      <c r="Y850" s="38">
        <v>64218</v>
      </c>
    </row>
    <row r="851" spans="1:25" x14ac:dyDescent="0.25">
      <c r="A851" s="31">
        <v>3515</v>
      </c>
      <c r="B851" s="32">
        <v>3515287191</v>
      </c>
      <c r="C851" s="33" t="s">
        <v>328</v>
      </c>
      <c r="D851" s="31">
        <v>287</v>
      </c>
      <c r="E851" s="33" t="s">
        <v>329</v>
      </c>
      <c r="F851" s="31">
        <v>191</v>
      </c>
      <c r="G851" s="33" t="s">
        <v>254</v>
      </c>
      <c r="H851" s="34">
        <v>23</v>
      </c>
      <c r="I851" s="35">
        <v>9393</v>
      </c>
      <c r="J851" s="35">
        <v>3303</v>
      </c>
      <c r="K851" s="35">
        <v>0</v>
      </c>
      <c r="L851" s="35">
        <v>893</v>
      </c>
      <c r="M851" s="35">
        <v>13589</v>
      </c>
      <c r="N851" s="24"/>
      <c r="O851" s="34">
        <v>0</v>
      </c>
      <c r="P851" s="34">
        <v>0</v>
      </c>
      <c r="Q851" s="36">
        <v>0.18</v>
      </c>
      <c r="R851" s="36">
        <v>2.3752342144075723E-2</v>
      </c>
      <c r="S851" s="37">
        <v>0</v>
      </c>
      <c r="T851" s="24"/>
      <c r="U851" s="38">
        <v>292008</v>
      </c>
      <c r="V851" s="38">
        <v>0</v>
      </c>
      <c r="W851" s="38">
        <v>0</v>
      </c>
      <c r="X851" s="38">
        <v>20539</v>
      </c>
      <c r="Y851" s="38">
        <v>312547</v>
      </c>
    </row>
    <row r="852" spans="1:25" x14ac:dyDescent="0.25">
      <c r="A852" s="31">
        <v>3515</v>
      </c>
      <c r="B852" s="32">
        <v>3515287215</v>
      </c>
      <c r="C852" s="33" t="s">
        <v>328</v>
      </c>
      <c r="D852" s="31">
        <v>287</v>
      </c>
      <c r="E852" s="33" t="s">
        <v>329</v>
      </c>
      <c r="F852" s="31">
        <v>215</v>
      </c>
      <c r="G852" s="33" t="s">
        <v>333</v>
      </c>
      <c r="H852" s="34">
        <v>9</v>
      </c>
      <c r="I852" s="35">
        <v>9998</v>
      </c>
      <c r="J852" s="35">
        <v>1914</v>
      </c>
      <c r="K852" s="35">
        <v>0</v>
      </c>
      <c r="L852" s="35">
        <v>893</v>
      </c>
      <c r="M852" s="35">
        <v>12805</v>
      </c>
      <c r="N852" s="24"/>
      <c r="O852" s="34">
        <v>0</v>
      </c>
      <c r="P852" s="34">
        <v>0</v>
      </c>
      <c r="Q852" s="36">
        <v>0.18</v>
      </c>
      <c r="R852" s="36">
        <v>1.4104662143475116E-2</v>
      </c>
      <c r="S852" s="37">
        <v>0</v>
      </c>
      <c r="T852" s="24"/>
      <c r="U852" s="38">
        <v>107208</v>
      </c>
      <c r="V852" s="38">
        <v>0</v>
      </c>
      <c r="W852" s="38">
        <v>0</v>
      </c>
      <c r="X852" s="38">
        <v>8037</v>
      </c>
      <c r="Y852" s="38">
        <v>115245</v>
      </c>
    </row>
    <row r="853" spans="1:25" x14ac:dyDescent="0.25">
      <c r="A853" s="31">
        <v>3515</v>
      </c>
      <c r="B853" s="32">
        <v>3515287227</v>
      </c>
      <c r="C853" s="33" t="s">
        <v>328</v>
      </c>
      <c r="D853" s="31">
        <v>287</v>
      </c>
      <c r="E853" s="33" t="s">
        <v>329</v>
      </c>
      <c r="F853" s="31">
        <v>227</v>
      </c>
      <c r="G853" s="33" t="s">
        <v>255</v>
      </c>
      <c r="H853" s="34">
        <v>8</v>
      </c>
      <c r="I853" s="35">
        <v>10300</v>
      </c>
      <c r="J853" s="35">
        <v>2305</v>
      </c>
      <c r="K853" s="35">
        <v>0</v>
      </c>
      <c r="L853" s="35">
        <v>893</v>
      </c>
      <c r="M853" s="35">
        <v>13498</v>
      </c>
      <c r="N853" s="24"/>
      <c r="O853" s="34">
        <v>0</v>
      </c>
      <c r="P853" s="34">
        <v>0</v>
      </c>
      <c r="Q853" s="36">
        <v>0.18</v>
      </c>
      <c r="R853" s="36">
        <v>9.4366805937517138E-3</v>
      </c>
      <c r="S853" s="37">
        <v>0</v>
      </c>
      <c r="T853" s="24"/>
      <c r="U853" s="38">
        <v>100840</v>
      </c>
      <c r="V853" s="38">
        <v>0</v>
      </c>
      <c r="W853" s="38">
        <v>0</v>
      </c>
      <c r="X853" s="38">
        <v>7144</v>
      </c>
      <c r="Y853" s="38">
        <v>107984</v>
      </c>
    </row>
    <row r="854" spans="1:25" x14ac:dyDescent="0.25">
      <c r="A854" s="31">
        <v>3515</v>
      </c>
      <c r="B854" s="32">
        <v>3515287277</v>
      </c>
      <c r="C854" s="33" t="s">
        <v>328</v>
      </c>
      <c r="D854" s="31">
        <v>287</v>
      </c>
      <c r="E854" s="33" t="s">
        <v>329</v>
      </c>
      <c r="F854" s="31">
        <v>277</v>
      </c>
      <c r="G854" s="33" t="s">
        <v>334</v>
      </c>
      <c r="H854" s="34">
        <v>78</v>
      </c>
      <c r="I854" s="35">
        <v>10799</v>
      </c>
      <c r="J854" s="35">
        <v>312</v>
      </c>
      <c r="K854" s="35">
        <v>0</v>
      </c>
      <c r="L854" s="35">
        <v>893</v>
      </c>
      <c r="M854" s="35">
        <v>12004</v>
      </c>
      <c r="N854" s="24"/>
      <c r="O854" s="34">
        <v>0</v>
      </c>
      <c r="P854" s="34">
        <v>0</v>
      </c>
      <c r="Q854" s="36">
        <v>0.18</v>
      </c>
      <c r="R854" s="36">
        <v>2.9612674282783535E-2</v>
      </c>
      <c r="S854" s="37">
        <v>0</v>
      </c>
      <c r="T854" s="24"/>
      <c r="U854" s="38">
        <v>866658</v>
      </c>
      <c r="V854" s="38">
        <v>0</v>
      </c>
      <c r="W854" s="38">
        <v>0</v>
      </c>
      <c r="X854" s="38">
        <v>69654</v>
      </c>
      <c r="Y854" s="38">
        <v>936312</v>
      </c>
    </row>
    <row r="855" spans="1:25" x14ac:dyDescent="0.25">
      <c r="A855" s="31">
        <v>3515</v>
      </c>
      <c r="B855" s="32">
        <v>3515287287</v>
      </c>
      <c r="C855" s="33" t="s">
        <v>328</v>
      </c>
      <c r="D855" s="31">
        <v>287</v>
      </c>
      <c r="E855" s="33" t="s">
        <v>329</v>
      </c>
      <c r="F855" s="31">
        <v>287</v>
      </c>
      <c r="G855" s="33" t="s">
        <v>329</v>
      </c>
      <c r="H855" s="34">
        <v>13</v>
      </c>
      <c r="I855" s="35">
        <v>9265</v>
      </c>
      <c r="J855" s="35">
        <v>3538</v>
      </c>
      <c r="K855" s="35">
        <v>0</v>
      </c>
      <c r="L855" s="35">
        <v>893</v>
      </c>
      <c r="M855" s="35">
        <v>13696</v>
      </c>
      <c r="N855" s="24"/>
      <c r="O855" s="34">
        <v>0</v>
      </c>
      <c r="P855" s="34">
        <v>0</v>
      </c>
      <c r="Q855" s="36">
        <v>0.09</v>
      </c>
      <c r="R855" s="36">
        <v>1.3947988875102908E-2</v>
      </c>
      <c r="S855" s="37">
        <v>0</v>
      </c>
      <c r="T855" s="24"/>
      <c r="U855" s="38">
        <v>166439</v>
      </c>
      <c r="V855" s="38">
        <v>0</v>
      </c>
      <c r="W855" s="38">
        <v>0</v>
      </c>
      <c r="X855" s="38">
        <v>11609</v>
      </c>
      <c r="Y855" s="38">
        <v>178048</v>
      </c>
    </row>
    <row r="856" spans="1:25" x14ac:dyDescent="0.25">
      <c r="A856" s="31">
        <v>3515</v>
      </c>
      <c r="B856" s="32">
        <v>3515287306</v>
      </c>
      <c r="C856" s="33" t="s">
        <v>328</v>
      </c>
      <c r="D856" s="31">
        <v>287</v>
      </c>
      <c r="E856" s="33" t="s">
        <v>329</v>
      </c>
      <c r="F856" s="31">
        <v>306</v>
      </c>
      <c r="G856" s="33" t="s">
        <v>335</v>
      </c>
      <c r="H856" s="34">
        <v>2</v>
      </c>
      <c r="I856" s="35">
        <v>8749</v>
      </c>
      <c r="J856" s="35">
        <v>2830</v>
      </c>
      <c r="K856" s="35">
        <v>0</v>
      </c>
      <c r="L856" s="35">
        <v>893</v>
      </c>
      <c r="M856" s="35">
        <v>12472</v>
      </c>
      <c r="N856" s="24"/>
      <c r="O856" s="34">
        <v>0</v>
      </c>
      <c r="P856" s="34">
        <v>0</v>
      </c>
      <c r="Q856" s="36">
        <v>0.09</v>
      </c>
      <c r="R856" s="36">
        <v>1.0721584412567996E-2</v>
      </c>
      <c r="S856" s="37">
        <v>0</v>
      </c>
      <c r="T856" s="24"/>
      <c r="U856" s="38">
        <v>23158</v>
      </c>
      <c r="V856" s="38">
        <v>0</v>
      </c>
      <c r="W856" s="38">
        <v>0</v>
      </c>
      <c r="X856" s="38">
        <v>1786</v>
      </c>
      <c r="Y856" s="38">
        <v>24944</v>
      </c>
    </row>
    <row r="857" spans="1:25" x14ac:dyDescent="0.25">
      <c r="A857" s="31">
        <v>3515</v>
      </c>
      <c r="B857" s="32">
        <v>3515287316</v>
      </c>
      <c r="C857" s="33" t="s">
        <v>328</v>
      </c>
      <c r="D857" s="31">
        <v>287</v>
      </c>
      <c r="E857" s="33" t="s">
        <v>329</v>
      </c>
      <c r="F857" s="31">
        <v>316</v>
      </c>
      <c r="G857" s="33" t="s">
        <v>182</v>
      </c>
      <c r="H857" s="34">
        <v>9</v>
      </c>
      <c r="I857" s="35">
        <v>11342</v>
      </c>
      <c r="J857" s="35">
        <v>1553</v>
      </c>
      <c r="K857" s="35">
        <v>0</v>
      </c>
      <c r="L857" s="35">
        <v>893</v>
      </c>
      <c r="M857" s="35">
        <v>13788</v>
      </c>
      <c r="N857" s="24"/>
      <c r="O857" s="34">
        <v>0</v>
      </c>
      <c r="P857" s="34">
        <v>0</v>
      </c>
      <c r="Q857" s="36">
        <v>0.18</v>
      </c>
      <c r="R857" s="36">
        <v>7.7401177601864393E-3</v>
      </c>
      <c r="S857" s="37">
        <v>0</v>
      </c>
      <c r="T857" s="24"/>
      <c r="U857" s="38">
        <v>116055</v>
      </c>
      <c r="V857" s="38">
        <v>0</v>
      </c>
      <c r="W857" s="38">
        <v>0</v>
      </c>
      <c r="X857" s="38">
        <v>8037</v>
      </c>
      <c r="Y857" s="38">
        <v>124092</v>
      </c>
    </row>
    <row r="858" spans="1:25" x14ac:dyDescent="0.25">
      <c r="A858" s="31">
        <v>3515</v>
      </c>
      <c r="B858" s="32">
        <v>3515287658</v>
      </c>
      <c r="C858" s="33" t="s">
        <v>328</v>
      </c>
      <c r="D858" s="31">
        <v>287</v>
      </c>
      <c r="E858" s="33" t="s">
        <v>329</v>
      </c>
      <c r="F858" s="31">
        <v>658</v>
      </c>
      <c r="G858" s="33" t="s">
        <v>183</v>
      </c>
      <c r="H858" s="34">
        <v>7</v>
      </c>
      <c r="I858" s="35">
        <v>9694</v>
      </c>
      <c r="J858" s="35">
        <v>1222</v>
      </c>
      <c r="K858" s="35">
        <v>0</v>
      </c>
      <c r="L858" s="35">
        <v>893</v>
      </c>
      <c r="M858" s="35">
        <v>11809</v>
      </c>
      <c r="N858" s="24"/>
      <c r="O858" s="34">
        <v>0</v>
      </c>
      <c r="P858" s="34">
        <v>0</v>
      </c>
      <c r="Q858" s="36">
        <v>0.09</v>
      </c>
      <c r="R858" s="36">
        <v>2.2172338791657362E-3</v>
      </c>
      <c r="S858" s="37">
        <v>0</v>
      </c>
      <c r="T858" s="24"/>
      <c r="U858" s="38">
        <v>76412</v>
      </c>
      <c r="V858" s="38">
        <v>0</v>
      </c>
      <c r="W858" s="38">
        <v>0</v>
      </c>
      <c r="X858" s="38">
        <v>6251</v>
      </c>
      <c r="Y858" s="38">
        <v>82663</v>
      </c>
    </row>
    <row r="859" spans="1:25" x14ac:dyDescent="0.25">
      <c r="A859" s="31">
        <v>3515</v>
      </c>
      <c r="B859" s="32">
        <v>3515287767</v>
      </c>
      <c r="C859" s="33" t="s">
        <v>328</v>
      </c>
      <c r="D859" s="31">
        <v>287</v>
      </c>
      <c r="E859" s="33" t="s">
        <v>329</v>
      </c>
      <c r="F859" s="31">
        <v>767</v>
      </c>
      <c r="G859" s="33" t="s">
        <v>184</v>
      </c>
      <c r="H859" s="34">
        <v>42</v>
      </c>
      <c r="I859" s="35">
        <v>9333</v>
      </c>
      <c r="J859" s="35">
        <v>2155</v>
      </c>
      <c r="K859" s="35">
        <v>0</v>
      </c>
      <c r="L859" s="35">
        <v>893</v>
      </c>
      <c r="M859" s="35">
        <v>12381</v>
      </c>
      <c r="N859" s="24"/>
      <c r="O859" s="34">
        <v>0</v>
      </c>
      <c r="P859" s="34">
        <v>0</v>
      </c>
      <c r="Q859" s="36">
        <v>0.09</v>
      </c>
      <c r="R859" s="36">
        <v>2.5184414064304547E-2</v>
      </c>
      <c r="S859" s="37">
        <v>0</v>
      </c>
      <c r="T859" s="24"/>
      <c r="U859" s="38">
        <v>482496</v>
      </c>
      <c r="V859" s="38">
        <v>0</v>
      </c>
      <c r="W859" s="38">
        <v>0</v>
      </c>
      <c r="X859" s="38">
        <v>37506</v>
      </c>
      <c r="Y859" s="38">
        <v>520002</v>
      </c>
    </row>
    <row r="860" spans="1:25" x14ac:dyDescent="0.25">
      <c r="A860" s="31">
        <v>3515</v>
      </c>
      <c r="B860" s="32">
        <v>3515287778</v>
      </c>
      <c r="C860" s="33" t="s">
        <v>328</v>
      </c>
      <c r="D860" s="31">
        <v>287</v>
      </c>
      <c r="E860" s="33" t="s">
        <v>329</v>
      </c>
      <c r="F860" s="31">
        <v>778</v>
      </c>
      <c r="G860" s="33" t="s">
        <v>368</v>
      </c>
      <c r="H860" s="34">
        <v>2</v>
      </c>
      <c r="I860" s="35">
        <v>11108.414128664494</v>
      </c>
      <c r="J860" s="35">
        <v>831</v>
      </c>
      <c r="K860" s="35">
        <v>0</v>
      </c>
      <c r="L860" s="35">
        <v>893</v>
      </c>
      <c r="M860" s="35">
        <v>12832.414128664494</v>
      </c>
      <c r="N860" s="24"/>
      <c r="O860" s="34">
        <v>0</v>
      </c>
      <c r="P860" s="34">
        <v>0</v>
      </c>
      <c r="Q860" s="36">
        <v>0.09</v>
      </c>
      <c r="R860" s="36">
        <v>1.5421722230098064E-3</v>
      </c>
      <c r="S860" s="37">
        <v>0</v>
      </c>
      <c r="T860" s="24"/>
      <c r="U860" s="38">
        <v>23878</v>
      </c>
      <c r="V860" s="38">
        <v>0</v>
      </c>
      <c r="W860" s="38">
        <v>0</v>
      </c>
      <c r="X860" s="38">
        <v>1786</v>
      </c>
      <c r="Y860" s="38">
        <v>25664</v>
      </c>
    </row>
    <row r="861" spans="1:25" x14ac:dyDescent="0.25">
      <c r="A861" s="31">
        <v>3516</v>
      </c>
      <c r="B861" s="32">
        <v>3516325005</v>
      </c>
      <c r="C861" s="33" t="s">
        <v>336</v>
      </c>
      <c r="D861" s="31">
        <v>325</v>
      </c>
      <c r="E861" s="33" t="s">
        <v>220</v>
      </c>
      <c r="F861" s="31">
        <v>5</v>
      </c>
      <c r="G861" s="33" t="s">
        <v>219</v>
      </c>
      <c r="H861" s="34">
        <v>31</v>
      </c>
      <c r="I861" s="35">
        <v>10953.106366286775</v>
      </c>
      <c r="J861" s="35">
        <v>4408</v>
      </c>
      <c r="K861" s="35">
        <v>0</v>
      </c>
      <c r="L861" s="35">
        <v>893</v>
      </c>
      <c r="M861" s="35">
        <v>16254.106366286775</v>
      </c>
      <c r="N861" s="24"/>
      <c r="O861" s="34">
        <v>0</v>
      </c>
      <c r="P861" s="34">
        <v>0</v>
      </c>
      <c r="Q861" s="36">
        <v>0.09</v>
      </c>
      <c r="R861" s="36">
        <v>1.2263265454573079E-2</v>
      </c>
      <c r="S861" s="37">
        <v>0</v>
      </c>
      <c r="T861" s="24"/>
      <c r="U861" s="38">
        <v>476191</v>
      </c>
      <c r="V861" s="38">
        <v>0</v>
      </c>
      <c r="W861" s="38">
        <v>0</v>
      </c>
      <c r="X861" s="38">
        <v>27683</v>
      </c>
      <c r="Y861" s="38">
        <v>503874</v>
      </c>
    </row>
    <row r="862" spans="1:25" x14ac:dyDescent="0.25">
      <c r="A862" s="31">
        <v>3516</v>
      </c>
      <c r="B862" s="32">
        <v>3516325061</v>
      </c>
      <c r="C862" s="33" t="s">
        <v>336</v>
      </c>
      <c r="D862" s="31">
        <v>325</v>
      </c>
      <c r="E862" s="33" t="s">
        <v>220</v>
      </c>
      <c r="F862" s="31">
        <v>61</v>
      </c>
      <c r="G862" s="33" t="s">
        <v>170</v>
      </c>
      <c r="H862" s="34">
        <v>8</v>
      </c>
      <c r="I862" s="35">
        <v>12191.459040508957</v>
      </c>
      <c r="J862" s="35">
        <v>509</v>
      </c>
      <c r="K862" s="35">
        <v>0</v>
      </c>
      <c r="L862" s="35">
        <v>893</v>
      </c>
      <c r="M862" s="35">
        <v>13593.459040508957</v>
      </c>
      <c r="N862" s="24"/>
      <c r="O862" s="34">
        <v>0</v>
      </c>
      <c r="P862" s="34">
        <v>0</v>
      </c>
      <c r="Q862" s="36">
        <v>0.09</v>
      </c>
      <c r="R862" s="36">
        <v>3.5497001029096295E-2</v>
      </c>
      <c r="S862" s="37">
        <v>0</v>
      </c>
      <c r="T862" s="24"/>
      <c r="U862" s="38">
        <v>101600</v>
      </c>
      <c r="V862" s="38">
        <v>0</v>
      </c>
      <c r="W862" s="38">
        <v>0</v>
      </c>
      <c r="X862" s="38">
        <v>7144</v>
      </c>
      <c r="Y862" s="38">
        <v>108744</v>
      </c>
    </row>
    <row r="863" spans="1:25" x14ac:dyDescent="0.25">
      <c r="A863" s="31">
        <v>3516</v>
      </c>
      <c r="B863" s="32">
        <v>3516325087</v>
      </c>
      <c r="C863" s="33" t="s">
        <v>336</v>
      </c>
      <c r="D863" s="31">
        <v>325</v>
      </c>
      <c r="E863" s="33" t="s">
        <v>220</v>
      </c>
      <c r="F863" s="31">
        <v>87</v>
      </c>
      <c r="G863" s="33" t="s">
        <v>171</v>
      </c>
      <c r="H863" s="34">
        <v>2</v>
      </c>
      <c r="I863" s="35">
        <v>10256.118012560029</v>
      </c>
      <c r="J863" s="35">
        <v>3927</v>
      </c>
      <c r="K863" s="35">
        <v>0</v>
      </c>
      <c r="L863" s="35">
        <v>893</v>
      </c>
      <c r="M863" s="35">
        <v>15076.118012560029</v>
      </c>
      <c r="N863" s="24"/>
      <c r="O863" s="34">
        <v>0</v>
      </c>
      <c r="P863" s="34">
        <v>0</v>
      </c>
      <c r="Q863" s="36">
        <v>0.09</v>
      </c>
      <c r="R863" s="36">
        <v>3.6568579622699477E-3</v>
      </c>
      <c r="S863" s="37">
        <v>0</v>
      </c>
      <c r="T863" s="24"/>
      <c r="U863" s="38">
        <v>28366</v>
      </c>
      <c r="V863" s="38">
        <v>0</v>
      </c>
      <c r="W863" s="38">
        <v>0</v>
      </c>
      <c r="X863" s="38">
        <v>1786</v>
      </c>
      <c r="Y863" s="38">
        <v>30152</v>
      </c>
    </row>
    <row r="864" spans="1:25" x14ac:dyDescent="0.25">
      <c r="A864" s="31">
        <v>3516</v>
      </c>
      <c r="B864" s="32">
        <v>3516325137</v>
      </c>
      <c r="C864" s="33" t="s">
        <v>336</v>
      </c>
      <c r="D864" s="31">
        <v>325</v>
      </c>
      <c r="E864" s="33" t="s">
        <v>220</v>
      </c>
      <c r="F864" s="31">
        <v>137</v>
      </c>
      <c r="G864" s="33" t="s">
        <v>210</v>
      </c>
      <c r="H864" s="34">
        <v>50</v>
      </c>
      <c r="I864" s="35">
        <v>13005.842612954186</v>
      </c>
      <c r="J864" s="35">
        <v>22</v>
      </c>
      <c r="K864" s="35">
        <v>0</v>
      </c>
      <c r="L864" s="35">
        <v>893</v>
      </c>
      <c r="M864" s="35">
        <v>13920.842612954186</v>
      </c>
      <c r="N864" s="24"/>
      <c r="O864" s="34">
        <v>0</v>
      </c>
      <c r="P864" s="34">
        <v>0</v>
      </c>
      <c r="Q864" s="36">
        <v>0.18</v>
      </c>
      <c r="R864" s="36">
        <v>0.13203357633904017</v>
      </c>
      <c r="S864" s="37">
        <v>0</v>
      </c>
      <c r="T864" s="24"/>
      <c r="U864" s="38">
        <v>651400</v>
      </c>
      <c r="V864" s="38">
        <v>0</v>
      </c>
      <c r="W864" s="38">
        <v>0</v>
      </c>
      <c r="X864" s="38">
        <v>44650</v>
      </c>
      <c r="Y864" s="38">
        <v>696050</v>
      </c>
    </row>
    <row r="865" spans="1:25" x14ac:dyDescent="0.25">
      <c r="A865" s="31">
        <v>3516</v>
      </c>
      <c r="B865" s="32">
        <v>3516325251</v>
      </c>
      <c r="C865" s="33" t="s">
        <v>336</v>
      </c>
      <c r="D865" s="31">
        <v>325</v>
      </c>
      <c r="E865" s="33" t="s">
        <v>220</v>
      </c>
      <c r="F865" s="31">
        <v>251</v>
      </c>
      <c r="G865" s="33" t="s">
        <v>292</v>
      </c>
      <c r="H865" s="34">
        <v>1</v>
      </c>
      <c r="I865" s="35">
        <v>11346.970713710527</v>
      </c>
      <c r="J865" s="35">
        <v>2504</v>
      </c>
      <c r="K865" s="35">
        <v>0</v>
      </c>
      <c r="L865" s="35">
        <v>893</v>
      </c>
      <c r="M865" s="35">
        <v>14743.970713710527</v>
      </c>
      <c r="N865" s="24"/>
      <c r="O865" s="34">
        <v>0</v>
      </c>
      <c r="P865" s="34">
        <v>0</v>
      </c>
      <c r="Q865" s="36">
        <v>0.18</v>
      </c>
      <c r="R865" s="36">
        <v>4.1185503518817675E-2</v>
      </c>
      <c r="S865" s="37">
        <v>0</v>
      </c>
      <c r="T865" s="24"/>
      <c r="U865" s="38">
        <v>13851</v>
      </c>
      <c r="V865" s="38">
        <v>0</v>
      </c>
      <c r="W865" s="38">
        <v>0</v>
      </c>
      <c r="X865" s="38">
        <v>893</v>
      </c>
      <c r="Y865" s="38">
        <v>14744</v>
      </c>
    </row>
    <row r="866" spans="1:25" x14ac:dyDescent="0.25">
      <c r="A866" s="31">
        <v>3516</v>
      </c>
      <c r="B866" s="32">
        <v>3516325278</v>
      </c>
      <c r="C866" s="33" t="s">
        <v>336</v>
      </c>
      <c r="D866" s="31">
        <v>325</v>
      </c>
      <c r="E866" s="33" t="s">
        <v>220</v>
      </c>
      <c r="F866" s="31">
        <v>278</v>
      </c>
      <c r="G866" s="33" t="s">
        <v>212</v>
      </c>
      <c r="H866" s="34">
        <v>1</v>
      </c>
      <c r="I866" s="35">
        <v>10713.120469483569</v>
      </c>
      <c r="J866" s="35">
        <v>3087</v>
      </c>
      <c r="K866" s="35">
        <v>0</v>
      </c>
      <c r="L866" s="35">
        <v>893</v>
      </c>
      <c r="M866" s="35">
        <v>14693.120469483569</v>
      </c>
      <c r="N866" s="24"/>
      <c r="O866" s="34">
        <v>0</v>
      </c>
      <c r="P866" s="34">
        <v>0</v>
      </c>
      <c r="Q866" s="36">
        <v>0.09</v>
      </c>
      <c r="R866" s="36">
        <v>5.5149009298828926E-2</v>
      </c>
      <c r="S866" s="37">
        <v>0</v>
      </c>
      <c r="T866" s="24"/>
      <c r="U866" s="38">
        <v>13800</v>
      </c>
      <c r="V866" s="38">
        <v>0</v>
      </c>
      <c r="W866" s="38">
        <v>0</v>
      </c>
      <c r="X866" s="38">
        <v>893</v>
      </c>
      <c r="Y866" s="38">
        <v>14693</v>
      </c>
    </row>
    <row r="867" spans="1:25" x14ac:dyDescent="0.25">
      <c r="A867" s="31">
        <v>3516</v>
      </c>
      <c r="B867" s="32">
        <v>3516325281</v>
      </c>
      <c r="C867" s="33" t="s">
        <v>336</v>
      </c>
      <c r="D867" s="31">
        <v>325</v>
      </c>
      <c r="E867" s="33" t="s">
        <v>220</v>
      </c>
      <c r="F867" s="31">
        <v>281</v>
      </c>
      <c r="G867" s="33" t="s">
        <v>169</v>
      </c>
      <c r="H867" s="34">
        <v>39</v>
      </c>
      <c r="I867" s="35">
        <v>12932.051162790694</v>
      </c>
      <c r="J867" s="35">
        <v>20</v>
      </c>
      <c r="K867" s="35">
        <v>0</v>
      </c>
      <c r="L867" s="35">
        <v>893</v>
      </c>
      <c r="M867" s="35">
        <v>13845.051162790694</v>
      </c>
      <c r="N867" s="24"/>
      <c r="O867" s="34">
        <v>0</v>
      </c>
      <c r="P867" s="34">
        <v>0</v>
      </c>
      <c r="Q867" s="36">
        <v>0.18</v>
      </c>
      <c r="R867" s="36">
        <v>0.12776918009196925</v>
      </c>
      <c r="S867" s="37">
        <v>0</v>
      </c>
      <c r="T867" s="24"/>
      <c r="U867" s="38">
        <v>505128</v>
      </c>
      <c r="V867" s="38">
        <v>0</v>
      </c>
      <c r="W867" s="38">
        <v>0</v>
      </c>
      <c r="X867" s="38">
        <v>34827</v>
      </c>
      <c r="Y867" s="38">
        <v>539955</v>
      </c>
    </row>
    <row r="868" spans="1:25" x14ac:dyDescent="0.25">
      <c r="A868" s="31">
        <v>3516</v>
      </c>
      <c r="B868" s="32">
        <v>3516325325</v>
      </c>
      <c r="C868" s="33" t="s">
        <v>336</v>
      </c>
      <c r="D868" s="31">
        <v>325</v>
      </c>
      <c r="E868" s="33" t="s">
        <v>220</v>
      </c>
      <c r="F868" s="31">
        <v>325</v>
      </c>
      <c r="G868" s="33" t="s">
        <v>220</v>
      </c>
      <c r="H868" s="34">
        <v>70</v>
      </c>
      <c r="I868" s="35">
        <v>11467.045518963921</v>
      </c>
      <c r="J868" s="35">
        <v>1434</v>
      </c>
      <c r="K868" s="35">
        <v>0</v>
      </c>
      <c r="L868" s="35">
        <v>893</v>
      </c>
      <c r="M868" s="35">
        <v>13794.045518963921</v>
      </c>
      <c r="N868" s="24"/>
      <c r="O868" s="34">
        <v>0</v>
      </c>
      <c r="P868" s="34">
        <v>0</v>
      </c>
      <c r="Q868" s="36">
        <v>0.09</v>
      </c>
      <c r="R868" s="36">
        <v>1.5562148573539049E-2</v>
      </c>
      <c r="S868" s="37">
        <v>0</v>
      </c>
      <c r="T868" s="24"/>
      <c r="U868" s="38">
        <v>903070</v>
      </c>
      <c r="V868" s="38">
        <v>0</v>
      </c>
      <c r="W868" s="38">
        <v>0</v>
      </c>
      <c r="X868" s="38">
        <v>62510</v>
      </c>
      <c r="Y868" s="38">
        <v>965580</v>
      </c>
    </row>
    <row r="869" spans="1:25" x14ac:dyDescent="0.25">
      <c r="A869" s="31">
        <v>3516</v>
      </c>
      <c r="B869" s="32">
        <v>3516325332</v>
      </c>
      <c r="C869" s="33" t="s">
        <v>336</v>
      </c>
      <c r="D869" s="31">
        <v>325</v>
      </c>
      <c r="E869" s="33" t="s">
        <v>220</v>
      </c>
      <c r="F869" s="31">
        <v>332</v>
      </c>
      <c r="G869" s="33" t="s">
        <v>221</v>
      </c>
      <c r="H869" s="34">
        <v>29</v>
      </c>
      <c r="I869" s="35">
        <v>11778.006631758404</v>
      </c>
      <c r="J869" s="35">
        <v>1077</v>
      </c>
      <c r="K869" s="35">
        <v>0</v>
      </c>
      <c r="L869" s="35">
        <v>893</v>
      </c>
      <c r="M869" s="35">
        <v>13748.006631758404</v>
      </c>
      <c r="N869" s="24"/>
      <c r="O869" s="34">
        <v>0</v>
      </c>
      <c r="P869" s="34">
        <v>0</v>
      </c>
      <c r="Q869" s="36">
        <v>0.09</v>
      </c>
      <c r="R869" s="36">
        <v>2.0279271162085118E-2</v>
      </c>
      <c r="S869" s="37">
        <v>0</v>
      </c>
      <c r="T869" s="24"/>
      <c r="U869" s="38">
        <v>372795</v>
      </c>
      <c r="V869" s="38">
        <v>0</v>
      </c>
      <c r="W869" s="38">
        <v>0</v>
      </c>
      <c r="X869" s="38">
        <v>25897</v>
      </c>
      <c r="Y869" s="38">
        <v>398692</v>
      </c>
    </row>
    <row r="870" spans="1:25" x14ac:dyDescent="0.25">
      <c r="A870" s="31">
        <v>3516</v>
      </c>
      <c r="B870" s="32">
        <v>3516325672</v>
      </c>
      <c r="C870" s="33" t="s">
        <v>336</v>
      </c>
      <c r="D870" s="31">
        <v>325</v>
      </c>
      <c r="E870" s="33" t="s">
        <v>220</v>
      </c>
      <c r="F870" s="31">
        <v>672</v>
      </c>
      <c r="G870" s="33" t="s">
        <v>258</v>
      </c>
      <c r="H870" s="34">
        <v>1</v>
      </c>
      <c r="I870" s="35">
        <v>10811.196747404845</v>
      </c>
      <c r="J870" s="35">
        <v>4019</v>
      </c>
      <c r="K870" s="35">
        <v>0</v>
      </c>
      <c r="L870" s="35">
        <v>893</v>
      </c>
      <c r="M870" s="35">
        <v>15723.196747404845</v>
      </c>
      <c r="N870" s="24"/>
      <c r="O870" s="34">
        <v>0</v>
      </c>
      <c r="P870" s="34">
        <v>0</v>
      </c>
      <c r="Q870" s="36">
        <v>0.09</v>
      </c>
      <c r="R870" s="36">
        <v>6.1923988083209943E-3</v>
      </c>
      <c r="S870" s="37">
        <v>0</v>
      </c>
      <c r="T870" s="24"/>
      <c r="U870" s="38">
        <v>14830</v>
      </c>
      <c r="V870" s="38">
        <v>0</v>
      </c>
      <c r="W870" s="38">
        <v>0</v>
      </c>
      <c r="X870" s="38">
        <v>893</v>
      </c>
      <c r="Y870" s="38">
        <v>15723</v>
      </c>
    </row>
    <row r="871" spans="1:25" x14ac:dyDescent="0.25">
      <c r="A871" s="31">
        <v>3516</v>
      </c>
      <c r="B871" s="32">
        <v>3516325766</v>
      </c>
      <c r="C871" s="33" t="s">
        <v>336</v>
      </c>
      <c r="D871" s="31">
        <v>325</v>
      </c>
      <c r="E871" s="33" t="s">
        <v>220</v>
      </c>
      <c r="F871" s="31">
        <v>766</v>
      </c>
      <c r="G871" s="33" t="s">
        <v>259</v>
      </c>
      <c r="H871" s="34">
        <v>1</v>
      </c>
      <c r="I871" s="35">
        <v>10880.033264462811</v>
      </c>
      <c r="J871" s="35">
        <v>3799</v>
      </c>
      <c r="K871" s="35">
        <v>0</v>
      </c>
      <c r="L871" s="35">
        <v>893</v>
      </c>
      <c r="M871" s="35">
        <v>15572.033264462811</v>
      </c>
      <c r="N871" s="24"/>
      <c r="O871" s="34">
        <v>0</v>
      </c>
      <c r="P871" s="34">
        <v>0</v>
      </c>
      <c r="Q871" s="36">
        <v>0.09</v>
      </c>
      <c r="R871" s="36">
        <v>3.9599167129270169E-3</v>
      </c>
      <c r="S871" s="37">
        <v>0</v>
      </c>
      <c r="T871" s="24"/>
      <c r="U871" s="38">
        <v>14679</v>
      </c>
      <c r="V871" s="38">
        <v>0</v>
      </c>
      <c r="W871" s="38">
        <v>0</v>
      </c>
      <c r="X871" s="38">
        <v>893</v>
      </c>
      <c r="Y871" s="38">
        <v>15572</v>
      </c>
    </row>
    <row r="872" spans="1:25" x14ac:dyDescent="0.25">
      <c r="A872" s="31">
        <v>3517</v>
      </c>
      <c r="B872" s="32">
        <v>3517239001</v>
      </c>
      <c r="C872" s="33" t="s">
        <v>337</v>
      </c>
      <c r="D872" s="31">
        <v>239</v>
      </c>
      <c r="E872" s="33" t="s">
        <v>267</v>
      </c>
      <c r="F872" s="31">
        <v>1</v>
      </c>
      <c r="G872" s="33" t="s">
        <v>161</v>
      </c>
      <c r="H872" s="34">
        <v>2</v>
      </c>
      <c r="I872" s="35">
        <v>10630.415125790516</v>
      </c>
      <c r="J872" s="35">
        <v>3011</v>
      </c>
      <c r="K872" s="35">
        <v>0</v>
      </c>
      <c r="L872" s="35">
        <v>893</v>
      </c>
      <c r="M872" s="35">
        <v>14534.415125790516</v>
      </c>
      <c r="N872" s="24"/>
      <c r="O872" s="34">
        <v>0</v>
      </c>
      <c r="P872" s="34">
        <v>0</v>
      </c>
      <c r="Q872" s="36">
        <v>0.09</v>
      </c>
      <c r="R872" s="36">
        <v>1.5911840917771296E-2</v>
      </c>
      <c r="S872" s="37">
        <v>0</v>
      </c>
      <c r="T872" s="24"/>
      <c r="U872" s="38">
        <v>27282</v>
      </c>
      <c r="V872" s="38">
        <v>0</v>
      </c>
      <c r="W872" s="38">
        <v>0</v>
      </c>
      <c r="X872" s="38">
        <v>1786</v>
      </c>
      <c r="Y872" s="38">
        <v>29068</v>
      </c>
    </row>
    <row r="873" spans="1:25" x14ac:dyDescent="0.25">
      <c r="A873" s="31">
        <v>3517</v>
      </c>
      <c r="B873" s="32">
        <v>3517239036</v>
      </c>
      <c r="C873" s="33" t="s">
        <v>337</v>
      </c>
      <c r="D873" s="31">
        <v>239</v>
      </c>
      <c r="E873" s="33" t="s">
        <v>267</v>
      </c>
      <c r="F873" s="31">
        <v>36</v>
      </c>
      <c r="G873" s="33" t="s">
        <v>143</v>
      </c>
      <c r="H873" s="34">
        <v>1</v>
      </c>
      <c r="I873" s="35">
        <v>10485.172860647694</v>
      </c>
      <c r="J873" s="35">
        <v>4617</v>
      </c>
      <c r="K873" s="35">
        <v>0</v>
      </c>
      <c r="L873" s="35">
        <v>893</v>
      </c>
      <c r="M873" s="35">
        <v>15995.172860647694</v>
      </c>
      <c r="N873" s="24"/>
      <c r="O873" s="34">
        <v>0</v>
      </c>
      <c r="P873" s="34">
        <v>0</v>
      </c>
      <c r="Q873" s="36">
        <v>0.09</v>
      </c>
      <c r="R873" s="36">
        <v>7.4387804206010141E-2</v>
      </c>
      <c r="S873" s="37">
        <v>0</v>
      </c>
      <c r="T873" s="24"/>
      <c r="U873" s="38">
        <v>15102</v>
      </c>
      <c r="V873" s="38">
        <v>0</v>
      </c>
      <c r="W873" s="38">
        <v>0</v>
      </c>
      <c r="X873" s="38">
        <v>893</v>
      </c>
      <c r="Y873" s="38">
        <v>15995</v>
      </c>
    </row>
    <row r="874" spans="1:25" x14ac:dyDescent="0.25">
      <c r="A874" s="31">
        <v>3517</v>
      </c>
      <c r="B874" s="32">
        <v>3517239044</v>
      </c>
      <c r="C874" s="33" t="s">
        <v>337</v>
      </c>
      <c r="D874" s="31">
        <v>239</v>
      </c>
      <c r="E874" s="33" t="s">
        <v>267</v>
      </c>
      <c r="F874" s="31">
        <v>44</v>
      </c>
      <c r="G874" s="33" t="s">
        <v>35</v>
      </c>
      <c r="H874" s="34">
        <v>1</v>
      </c>
      <c r="I874" s="35">
        <v>12284.372571797174</v>
      </c>
      <c r="J874" s="35">
        <v>281</v>
      </c>
      <c r="K874" s="35">
        <v>0</v>
      </c>
      <c r="L874" s="35">
        <v>893</v>
      </c>
      <c r="M874" s="35">
        <v>13458.372571797174</v>
      </c>
      <c r="N874" s="24"/>
      <c r="O874" s="34">
        <v>0</v>
      </c>
      <c r="P874" s="34">
        <v>0</v>
      </c>
      <c r="Q874" s="36">
        <v>0.09</v>
      </c>
      <c r="R874" s="36">
        <v>5.5847301083240118E-2</v>
      </c>
      <c r="S874" s="37">
        <v>0</v>
      </c>
      <c r="T874" s="24"/>
      <c r="U874" s="38">
        <v>12565</v>
      </c>
      <c r="V874" s="38">
        <v>0</v>
      </c>
      <c r="W874" s="38">
        <v>0</v>
      </c>
      <c r="X874" s="38">
        <v>893</v>
      </c>
      <c r="Y874" s="38">
        <v>13458</v>
      </c>
    </row>
    <row r="875" spans="1:25" x14ac:dyDescent="0.25">
      <c r="A875" s="31">
        <v>3517</v>
      </c>
      <c r="B875" s="32">
        <v>3517239052</v>
      </c>
      <c r="C875" s="33" t="s">
        <v>337</v>
      </c>
      <c r="D875" s="31">
        <v>239</v>
      </c>
      <c r="E875" s="33" t="s">
        <v>267</v>
      </c>
      <c r="F875" s="31">
        <v>52</v>
      </c>
      <c r="G875" s="33" t="s">
        <v>268</v>
      </c>
      <c r="H875" s="34">
        <v>7</v>
      </c>
      <c r="I875" s="35">
        <v>10594.477340436682</v>
      </c>
      <c r="J875" s="35">
        <v>3228</v>
      </c>
      <c r="K875" s="35">
        <v>0</v>
      </c>
      <c r="L875" s="35">
        <v>893</v>
      </c>
      <c r="M875" s="35">
        <v>14715.477340436682</v>
      </c>
      <c r="N875" s="24"/>
      <c r="O875" s="34">
        <v>0</v>
      </c>
      <c r="P875" s="34">
        <v>0</v>
      </c>
      <c r="Q875" s="36">
        <v>0.09</v>
      </c>
      <c r="R875" s="36">
        <v>3.0725822792524563E-2</v>
      </c>
      <c r="S875" s="37">
        <v>0</v>
      </c>
      <c r="T875" s="24"/>
      <c r="U875" s="38">
        <v>96754</v>
      </c>
      <c r="V875" s="38">
        <v>0</v>
      </c>
      <c r="W875" s="38">
        <v>0</v>
      </c>
      <c r="X875" s="38">
        <v>6251</v>
      </c>
      <c r="Y875" s="38">
        <v>103005</v>
      </c>
    </row>
    <row r="876" spans="1:25" x14ac:dyDescent="0.25">
      <c r="A876" s="31">
        <v>3517</v>
      </c>
      <c r="B876" s="32">
        <v>3517239082</v>
      </c>
      <c r="C876" s="33" t="s">
        <v>337</v>
      </c>
      <c r="D876" s="31">
        <v>239</v>
      </c>
      <c r="E876" s="33" t="s">
        <v>267</v>
      </c>
      <c r="F876" s="31">
        <v>82</v>
      </c>
      <c r="G876" s="33" t="s">
        <v>269</v>
      </c>
      <c r="H876" s="34">
        <v>1</v>
      </c>
      <c r="I876" s="35">
        <v>9995.4794535064939</v>
      </c>
      <c r="J876" s="35">
        <v>3196</v>
      </c>
      <c r="K876" s="35">
        <v>0</v>
      </c>
      <c r="L876" s="35">
        <v>893</v>
      </c>
      <c r="M876" s="35">
        <v>14084.479453506494</v>
      </c>
      <c r="N876" s="24"/>
      <c r="O876" s="34">
        <v>0</v>
      </c>
      <c r="P876" s="34">
        <v>0</v>
      </c>
      <c r="Q876" s="36">
        <v>0.09</v>
      </c>
      <c r="R876" s="36">
        <v>5.8767041337657918E-3</v>
      </c>
      <c r="S876" s="37">
        <v>0</v>
      </c>
      <c r="T876" s="24"/>
      <c r="U876" s="38">
        <v>13191</v>
      </c>
      <c r="V876" s="38">
        <v>0</v>
      </c>
      <c r="W876" s="38">
        <v>0</v>
      </c>
      <c r="X876" s="38">
        <v>893</v>
      </c>
      <c r="Y876" s="38">
        <v>14084</v>
      </c>
    </row>
    <row r="877" spans="1:25" x14ac:dyDescent="0.25">
      <c r="A877" s="31">
        <v>3517</v>
      </c>
      <c r="B877" s="32">
        <v>3517239167</v>
      </c>
      <c r="C877" s="33" t="s">
        <v>337</v>
      </c>
      <c r="D877" s="31">
        <v>239</v>
      </c>
      <c r="E877" s="33" t="s">
        <v>267</v>
      </c>
      <c r="F877" s="31">
        <v>167</v>
      </c>
      <c r="G877" s="33" t="s">
        <v>191</v>
      </c>
      <c r="H877" s="34">
        <v>1</v>
      </c>
      <c r="I877" s="35">
        <v>10537.457515332319</v>
      </c>
      <c r="J877" s="35">
        <v>3895</v>
      </c>
      <c r="K877" s="35">
        <v>0</v>
      </c>
      <c r="L877" s="35">
        <v>893</v>
      </c>
      <c r="M877" s="35">
        <v>15325.457515332319</v>
      </c>
      <c r="N877" s="24"/>
      <c r="O877" s="34">
        <v>0</v>
      </c>
      <c r="P877" s="34">
        <v>0</v>
      </c>
      <c r="Q877" s="36">
        <v>0.09</v>
      </c>
      <c r="R877" s="36">
        <v>2.6530666882198586E-2</v>
      </c>
      <c r="S877" s="37">
        <v>0</v>
      </c>
      <c r="T877" s="24"/>
      <c r="U877" s="38">
        <v>14432</v>
      </c>
      <c r="V877" s="38">
        <v>0</v>
      </c>
      <c r="W877" s="38">
        <v>0</v>
      </c>
      <c r="X877" s="38">
        <v>893</v>
      </c>
      <c r="Y877" s="38">
        <v>15325</v>
      </c>
    </row>
    <row r="878" spans="1:25" x14ac:dyDescent="0.25">
      <c r="A878" s="31">
        <v>3517</v>
      </c>
      <c r="B878" s="32">
        <v>3517239182</v>
      </c>
      <c r="C878" s="33" t="s">
        <v>337</v>
      </c>
      <c r="D878" s="31">
        <v>239</v>
      </c>
      <c r="E878" s="33" t="s">
        <v>267</v>
      </c>
      <c r="F878" s="31">
        <v>182</v>
      </c>
      <c r="G878" s="33" t="s">
        <v>273</v>
      </c>
      <c r="H878" s="34">
        <v>5</v>
      </c>
      <c r="I878" s="35">
        <v>10563.654929066313</v>
      </c>
      <c r="J878" s="35">
        <v>3238</v>
      </c>
      <c r="K878" s="35">
        <v>0</v>
      </c>
      <c r="L878" s="35">
        <v>893</v>
      </c>
      <c r="M878" s="35">
        <v>14694.654929066313</v>
      </c>
      <c r="N878" s="24"/>
      <c r="O878" s="34">
        <v>0</v>
      </c>
      <c r="P878" s="34">
        <v>0</v>
      </c>
      <c r="Q878" s="36">
        <v>0.09</v>
      </c>
      <c r="R878" s="36">
        <v>1.4570337515276324E-2</v>
      </c>
      <c r="S878" s="37">
        <v>0</v>
      </c>
      <c r="T878" s="24"/>
      <c r="U878" s="38">
        <v>69010</v>
      </c>
      <c r="V878" s="38">
        <v>0</v>
      </c>
      <c r="W878" s="38">
        <v>0</v>
      </c>
      <c r="X878" s="38">
        <v>4465</v>
      </c>
      <c r="Y878" s="38">
        <v>73475</v>
      </c>
    </row>
    <row r="879" spans="1:25" x14ac:dyDescent="0.25">
      <c r="A879" s="31">
        <v>3517</v>
      </c>
      <c r="B879" s="32">
        <v>3517239231</v>
      </c>
      <c r="C879" s="33" t="s">
        <v>337</v>
      </c>
      <c r="D879" s="31">
        <v>239</v>
      </c>
      <c r="E879" s="33" t="s">
        <v>267</v>
      </c>
      <c r="F879" s="31">
        <v>231</v>
      </c>
      <c r="G879" s="33" t="s">
        <v>274</v>
      </c>
      <c r="H879" s="34">
        <v>2</v>
      </c>
      <c r="I879" s="35">
        <v>10371.759004465888</v>
      </c>
      <c r="J879" s="35">
        <v>2353</v>
      </c>
      <c r="K879" s="35">
        <v>0</v>
      </c>
      <c r="L879" s="35">
        <v>893</v>
      </c>
      <c r="M879" s="35">
        <v>13617.759004465888</v>
      </c>
      <c r="N879" s="24"/>
      <c r="O879" s="34">
        <v>0</v>
      </c>
      <c r="P879" s="34">
        <v>0</v>
      </c>
      <c r="Q879" s="36">
        <v>0.09</v>
      </c>
      <c r="R879" s="36">
        <v>1.3260352259534694E-2</v>
      </c>
      <c r="S879" s="37">
        <v>0</v>
      </c>
      <c r="T879" s="24"/>
      <c r="U879" s="38">
        <v>25450</v>
      </c>
      <c r="V879" s="38">
        <v>0</v>
      </c>
      <c r="W879" s="38">
        <v>0</v>
      </c>
      <c r="X879" s="38">
        <v>1786</v>
      </c>
      <c r="Y879" s="38">
        <v>27236</v>
      </c>
    </row>
    <row r="880" spans="1:25" x14ac:dyDescent="0.25">
      <c r="A880" s="31">
        <v>3517</v>
      </c>
      <c r="B880" s="32">
        <v>3517239239</v>
      </c>
      <c r="C880" s="33" t="s">
        <v>337</v>
      </c>
      <c r="D880" s="31">
        <v>239</v>
      </c>
      <c r="E880" s="33" t="s">
        <v>267</v>
      </c>
      <c r="F880" s="31">
        <v>239</v>
      </c>
      <c r="G880" s="33" t="s">
        <v>267</v>
      </c>
      <c r="H880" s="34">
        <v>82</v>
      </c>
      <c r="I880" s="35">
        <v>11099.941851395088</v>
      </c>
      <c r="J880" s="35">
        <v>3841</v>
      </c>
      <c r="K880" s="35">
        <v>0</v>
      </c>
      <c r="L880" s="35">
        <v>893</v>
      </c>
      <c r="M880" s="35">
        <v>15833.941851395088</v>
      </c>
      <c r="N880" s="24"/>
      <c r="O880" s="34">
        <v>0</v>
      </c>
      <c r="P880" s="34">
        <v>0</v>
      </c>
      <c r="Q880" s="36">
        <v>0.09</v>
      </c>
      <c r="R880" s="36">
        <v>6.3799988959612447E-2</v>
      </c>
      <c r="S880" s="37">
        <v>0</v>
      </c>
      <c r="T880" s="24"/>
      <c r="U880" s="38">
        <v>1225162</v>
      </c>
      <c r="V880" s="38">
        <v>0</v>
      </c>
      <c r="W880" s="38">
        <v>0</v>
      </c>
      <c r="X880" s="38">
        <v>73226</v>
      </c>
      <c r="Y880" s="38">
        <v>1298388</v>
      </c>
    </row>
    <row r="881" spans="1:25" x14ac:dyDescent="0.25">
      <c r="A881" s="31">
        <v>3517</v>
      </c>
      <c r="B881" s="32">
        <v>3517239244</v>
      </c>
      <c r="C881" s="33" t="s">
        <v>337</v>
      </c>
      <c r="D881" s="31">
        <v>239</v>
      </c>
      <c r="E881" s="33" t="s">
        <v>267</v>
      </c>
      <c r="F881" s="31">
        <v>244</v>
      </c>
      <c r="G881" s="33" t="s">
        <v>43</v>
      </c>
      <c r="H881" s="34">
        <v>1</v>
      </c>
      <c r="I881" s="35">
        <v>11844.935916589331</v>
      </c>
      <c r="J881" s="35">
        <v>4799</v>
      </c>
      <c r="K881" s="35">
        <v>0</v>
      </c>
      <c r="L881" s="35">
        <v>893</v>
      </c>
      <c r="M881" s="35">
        <v>17536.935916589333</v>
      </c>
      <c r="N881" s="24"/>
      <c r="O881" s="34">
        <v>0</v>
      </c>
      <c r="P881" s="34">
        <v>0</v>
      </c>
      <c r="Q881" s="36">
        <v>0.18</v>
      </c>
      <c r="R881" s="36">
        <v>0.10548220167912307</v>
      </c>
      <c r="S881" s="37">
        <v>0</v>
      </c>
      <c r="T881" s="24"/>
      <c r="U881" s="38">
        <v>16644</v>
      </c>
      <c r="V881" s="38">
        <v>0</v>
      </c>
      <c r="W881" s="38">
        <v>0</v>
      </c>
      <c r="X881" s="38">
        <v>893</v>
      </c>
      <c r="Y881" s="38">
        <v>17537</v>
      </c>
    </row>
    <row r="882" spans="1:25" x14ac:dyDescent="0.25">
      <c r="A882" s="31">
        <v>3517</v>
      </c>
      <c r="B882" s="32">
        <v>3517239261</v>
      </c>
      <c r="C882" s="33" t="s">
        <v>337</v>
      </c>
      <c r="D882" s="31">
        <v>239</v>
      </c>
      <c r="E882" s="33" t="s">
        <v>267</v>
      </c>
      <c r="F882" s="31">
        <v>261</v>
      </c>
      <c r="G882" s="33" t="s">
        <v>146</v>
      </c>
      <c r="H882" s="34">
        <v>1</v>
      </c>
      <c r="I882" s="35">
        <v>10124.994981751825</v>
      </c>
      <c r="J882" s="35">
        <v>5381</v>
      </c>
      <c r="K882" s="35">
        <v>0</v>
      </c>
      <c r="L882" s="35">
        <v>893</v>
      </c>
      <c r="M882" s="35">
        <v>16398.994981751825</v>
      </c>
      <c r="N882" s="24"/>
      <c r="O882" s="34">
        <v>0</v>
      </c>
      <c r="P882" s="34">
        <v>0</v>
      </c>
      <c r="Q882" s="36">
        <v>0.09</v>
      </c>
      <c r="R882" s="36">
        <v>7.7735223215268087E-2</v>
      </c>
      <c r="S882" s="37">
        <v>0</v>
      </c>
      <c r="T882" s="24"/>
      <c r="U882" s="38">
        <v>15506</v>
      </c>
      <c r="V882" s="38">
        <v>0</v>
      </c>
      <c r="W882" s="38">
        <v>0</v>
      </c>
      <c r="X882" s="38">
        <v>893</v>
      </c>
      <c r="Y882" s="38">
        <v>16399</v>
      </c>
    </row>
    <row r="883" spans="1:25" x14ac:dyDescent="0.25">
      <c r="A883" s="31">
        <v>3517</v>
      </c>
      <c r="B883" s="32">
        <v>3517239293</v>
      </c>
      <c r="C883" s="33" t="s">
        <v>337</v>
      </c>
      <c r="D883" s="31">
        <v>239</v>
      </c>
      <c r="E883" s="33" t="s">
        <v>267</v>
      </c>
      <c r="F883" s="31">
        <v>293</v>
      </c>
      <c r="G883" s="33" t="s">
        <v>45</v>
      </c>
      <c r="H883" s="34">
        <v>5</v>
      </c>
      <c r="I883" s="35">
        <v>11641.935415948807</v>
      </c>
      <c r="J883" s="35">
        <v>1000</v>
      </c>
      <c r="K883" s="35">
        <v>0</v>
      </c>
      <c r="L883" s="35">
        <v>893</v>
      </c>
      <c r="M883" s="35">
        <v>13534.935415948807</v>
      </c>
      <c r="N883" s="24"/>
      <c r="O883" s="34">
        <v>0</v>
      </c>
      <c r="P883" s="34">
        <v>0</v>
      </c>
      <c r="Q883" s="36">
        <v>0.18</v>
      </c>
      <c r="R883" s="36">
        <v>4.360999795301755E-3</v>
      </c>
      <c r="S883" s="37">
        <v>0</v>
      </c>
      <c r="T883" s="24"/>
      <c r="U883" s="38">
        <v>63210</v>
      </c>
      <c r="V883" s="38">
        <v>0</v>
      </c>
      <c r="W883" s="38">
        <v>0</v>
      </c>
      <c r="X883" s="38">
        <v>4465</v>
      </c>
      <c r="Y883" s="38">
        <v>67675</v>
      </c>
    </row>
    <row r="884" spans="1:25" x14ac:dyDescent="0.25">
      <c r="A884" s="31">
        <v>3517</v>
      </c>
      <c r="B884" s="32">
        <v>3517239310</v>
      </c>
      <c r="C884" s="33" t="s">
        <v>337</v>
      </c>
      <c r="D884" s="31">
        <v>239</v>
      </c>
      <c r="E884" s="33" t="s">
        <v>267</v>
      </c>
      <c r="F884" s="31">
        <v>310</v>
      </c>
      <c r="G884" s="33" t="s">
        <v>277</v>
      </c>
      <c r="H884" s="34">
        <v>12</v>
      </c>
      <c r="I884" s="35">
        <v>11890.407781690141</v>
      </c>
      <c r="J884" s="35">
        <v>2551</v>
      </c>
      <c r="K884" s="35">
        <v>0</v>
      </c>
      <c r="L884" s="35">
        <v>893</v>
      </c>
      <c r="M884" s="35">
        <v>15334.407781690141</v>
      </c>
      <c r="N884" s="24"/>
      <c r="O884" s="34">
        <v>0</v>
      </c>
      <c r="P884" s="34">
        <v>0</v>
      </c>
      <c r="Q884" s="36">
        <v>0.18</v>
      </c>
      <c r="R884" s="36">
        <v>2.9499619376086118E-2</v>
      </c>
      <c r="S884" s="37">
        <v>0</v>
      </c>
      <c r="T884" s="24"/>
      <c r="U884" s="38">
        <v>173292</v>
      </c>
      <c r="V884" s="38">
        <v>0</v>
      </c>
      <c r="W884" s="38">
        <v>0</v>
      </c>
      <c r="X884" s="38">
        <v>10716</v>
      </c>
      <c r="Y884" s="38">
        <v>184008</v>
      </c>
    </row>
    <row r="885" spans="1:25" x14ac:dyDescent="0.25">
      <c r="A885" s="31">
        <v>3517</v>
      </c>
      <c r="B885" s="32">
        <v>3517239625</v>
      </c>
      <c r="C885" s="33" t="s">
        <v>337</v>
      </c>
      <c r="D885" s="31">
        <v>239</v>
      </c>
      <c r="E885" s="33" t="s">
        <v>267</v>
      </c>
      <c r="F885" s="31">
        <v>625</v>
      </c>
      <c r="G885" s="33" t="s">
        <v>49</v>
      </c>
      <c r="H885" s="34">
        <v>1</v>
      </c>
      <c r="I885" s="35">
        <v>10048.638756043141</v>
      </c>
      <c r="J885" s="35">
        <v>1897</v>
      </c>
      <c r="K885" s="35">
        <v>0</v>
      </c>
      <c r="L885" s="35">
        <v>893</v>
      </c>
      <c r="M885" s="35">
        <v>12838.638756043141</v>
      </c>
      <c r="N885" s="24"/>
      <c r="O885" s="34">
        <v>0</v>
      </c>
      <c r="P885" s="34">
        <v>0</v>
      </c>
      <c r="Q885" s="36">
        <v>0.09</v>
      </c>
      <c r="R885" s="36">
        <v>2.8006211849814838E-3</v>
      </c>
      <c r="S885" s="37">
        <v>0</v>
      </c>
      <c r="T885" s="24"/>
      <c r="U885" s="38">
        <v>11946</v>
      </c>
      <c r="V885" s="38">
        <v>0</v>
      </c>
      <c r="W885" s="38">
        <v>0</v>
      </c>
      <c r="X885" s="38">
        <v>893</v>
      </c>
      <c r="Y885" s="38">
        <v>12839</v>
      </c>
    </row>
    <row r="886" spans="1:25" x14ac:dyDescent="0.25">
      <c r="A886" s="31">
        <v>3517</v>
      </c>
      <c r="B886" s="32">
        <v>3517239760</v>
      </c>
      <c r="C886" s="33" t="s">
        <v>337</v>
      </c>
      <c r="D886" s="31">
        <v>239</v>
      </c>
      <c r="E886" s="33" t="s">
        <v>267</v>
      </c>
      <c r="F886" s="31">
        <v>760</v>
      </c>
      <c r="G886" s="33" t="s">
        <v>279</v>
      </c>
      <c r="H886" s="34">
        <v>7</v>
      </c>
      <c r="I886" s="35">
        <v>11414.961878561229</v>
      </c>
      <c r="J886" s="35">
        <v>2238</v>
      </c>
      <c r="K886" s="35">
        <v>0</v>
      </c>
      <c r="L886" s="35">
        <v>893</v>
      </c>
      <c r="M886" s="35">
        <v>14545.961878561229</v>
      </c>
      <c r="N886" s="24"/>
      <c r="O886" s="34">
        <v>0</v>
      </c>
      <c r="P886" s="34">
        <v>0</v>
      </c>
      <c r="Q886" s="36">
        <v>0.09</v>
      </c>
      <c r="R886" s="36">
        <v>3.0898714846530215E-2</v>
      </c>
      <c r="S886" s="37">
        <v>0</v>
      </c>
      <c r="T886" s="24"/>
      <c r="U886" s="38">
        <v>95571</v>
      </c>
      <c r="V886" s="38">
        <v>0</v>
      </c>
      <c r="W886" s="38">
        <v>0</v>
      </c>
      <c r="X886" s="38">
        <v>6251</v>
      </c>
      <c r="Y886" s="38">
        <v>101822</v>
      </c>
    </row>
    <row r="887" spans="1:25" x14ac:dyDescent="0.25">
      <c r="A887" s="31">
        <v>3517</v>
      </c>
      <c r="B887" s="32">
        <v>3517239780</v>
      </c>
      <c r="C887" s="33" t="s">
        <v>337</v>
      </c>
      <c r="D887" s="31">
        <v>239</v>
      </c>
      <c r="E887" s="33" t="s">
        <v>267</v>
      </c>
      <c r="F887" s="31">
        <v>780</v>
      </c>
      <c r="G887" s="33" t="s">
        <v>261</v>
      </c>
      <c r="H887" s="34">
        <v>1</v>
      </c>
      <c r="I887" s="35">
        <v>10256.763557259985</v>
      </c>
      <c r="J887" s="35">
        <v>1691</v>
      </c>
      <c r="K887" s="35">
        <v>0</v>
      </c>
      <c r="L887" s="35">
        <v>893</v>
      </c>
      <c r="M887" s="35">
        <v>12840.763557259985</v>
      </c>
      <c r="N887" s="24"/>
      <c r="O887" s="34">
        <v>0</v>
      </c>
      <c r="P887" s="34">
        <v>0</v>
      </c>
      <c r="Q887" s="36">
        <v>0.09</v>
      </c>
      <c r="R887" s="36">
        <v>1.4497382837141559E-2</v>
      </c>
      <c r="S887" s="37">
        <v>0</v>
      </c>
      <c r="T887" s="24"/>
      <c r="U887" s="38">
        <v>11948</v>
      </c>
      <c r="V887" s="38">
        <v>0</v>
      </c>
      <c r="W887" s="38">
        <v>0</v>
      </c>
      <c r="X887" s="38">
        <v>893</v>
      </c>
      <c r="Y887" s="38">
        <v>12841</v>
      </c>
    </row>
    <row r="888" spans="1:25" x14ac:dyDescent="0.25">
      <c r="A888" s="31">
        <v>3518</v>
      </c>
      <c r="B888" s="32">
        <v>3518149128</v>
      </c>
      <c r="C888" s="33" t="s">
        <v>339</v>
      </c>
      <c r="D888" s="31">
        <v>149</v>
      </c>
      <c r="E888" s="33" t="s">
        <v>103</v>
      </c>
      <c r="F888" s="31">
        <v>128</v>
      </c>
      <c r="G888" s="33" t="s">
        <v>110</v>
      </c>
      <c r="H888" s="34">
        <v>30</v>
      </c>
      <c r="I888" s="35">
        <v>11456.836107503608</v>
      </c>
      <c r="J888" s="35">
        <v>583</v>
      </c>
      <c r="K888" s="35">
        <v>0</v>
      </c>
      <c r="L888" s="35">
        <v>893</v>
      </c>
      <c r="M888" s="35">
        <v>12932.836107503608</v>
      </c>
      <c r="N888" s="24"/>
      <c r="O888" s="34">
        <v>0</v>
      </c>
      <c r="P888" s="34">
        <v>0</v>
      </c>
      <c r="Q888" s="36">
        <v>0.18</v>
      </c>
      <c r="R888" s="36">
        <v>3.7897363457031326E-2</v>
      </c>
      <c r="S888" s="37">
        <v>0</v>
      </c>
      <c r="T888" s="24"/>
      <c r="U888" s="38">
        <v>361200</v>
      </c>
      <c r="V888" s="38">
        <v>0</v>
      </c>
      <c r="W888" s="38">
        <v>0</v>
      </c>
      <c r="X888" s="38">
        <v>26790</v>
      </c>
      <c r="Y888" s="38">
        <v>387990</v>
      </c>
    </row>
    <row r="889" spans="1:25" x14ac:dyDescent="0.25">
      <c r="A889" s="31">
        <v>3518</v>
      </c>
      <c r="B889" s="32">
        <v>3518149149</v>
      </c>
      <c r="C889" s="33" t="s">
        <v>339</v>
      </c>
      <c r="D889" s="31">
        <v>149</v>
      </c>
      <c r="E889" s="33" t="s">
        <v>103</v>
      </c>
      <c r="F889" s="31">
        <v>149</v>
      </c>
      <c r="G889" s="33" t="s">
        <v>103</v>
      </c>
      <c r="H889" s="34">
        <v>135</v>
      </c>
      <c r="I889" s="35">
        <v>12808.462003253087</v>
      </c>
      <c r="J889" s="35">
        <v>15</v>
      </c>
      <c r="K889" s="35">
        <v>0</v>
      </c>
      <c r="L889" s="35">
        <v>893</v>
      </c>
      <c r="M889" s="35">
        <v>13716.462003253087</v>
      </c>
      <c r="N889" s="24"/>
      <c r="O889" s="34">
        <v>0</v>
      </c>
      <c r="P889" s="34">
        <v>0</v>
      </c>
      <c r="Q889" s="36">
        <v>0.16</v>
      </c>
      <c r="R889" s="36">
        <v>0.11585385192308002</v>
      </c>
      <c r="S889" s="37">
        <v>0</v>
      </c>
      <c r="T889" s="24"/>
      <c r="U889" s="38">
        <v>1731105</v>
      </c>
      <c r="V889" s="38">
        <v>0</v>
      </c>
      <c r="W889" s="38">
        <v>0</v>
      </c>
      <c r="X889" s="38">
        <v>120555</v>
      </c>
      <c r="Y889" s="38">
        <v>1851660</v>
      </c>
    </row>
    <row r="890" spans="1:25" x14ac:dyDescent="0.25">
      <c r="A890" s="31">
        <v>3518</v>
      </c>
      <c r="B890" s="32">
        <v>3518149181</v>
      </c>
      <c r="C890" s="33" t="s">
        <v>339</v>
      </c>
      <c r="D890" s="31">
        <v>149</v>
      </c>
      <c r="E890" s="33" t="s">
        <v>103</v>
      </c>
      <c r="F890" s="31">
        <v>181</v>
      </c>
      <c r="G890" s="33" t="s">
        <v>105</v>
      </c>
      <c r="H890" s="34">
        <v>10</v>
      </c>
      <c r="I890" s="35">
        <v>11377.02377179523</v>
      </c>
      <c r="J890" s="35">
        <v>767</v>
      </c>
      <c r="K890" s="35">
        <v>0</v>
      </c>
      <c r="L890" s="35">
        <v>893</v>
      </c>
      <c r="M890" s="35">
        <v>13037.02377179523</v>
      </c>
      <c r="N890" s="24"/>
      <c r="O890" s="34">
        <v>0</v>
      </c>
      <c r="P890" s="34">
        <v>0</v>
      </c>
      <c r="Q890" s="36">
        <v>0.09</v>
      </c>
      <c r="R890" s="36">
        <v>1.7079913104106212E-2</v>
      </c>
      <c r="S890" s="37">
        <v>0</v>
      </c>
      <c r="T890" s="24"/>
      <c r="U890" s="38">
        <v>121440</v>
      </c>
      <c r="V890" s="38">
        <v>0</v>
      </c>
      <c r="W890" s="38">
        <v>0</v>
      </c>
      <c r="X890" s="38">
        <v>8930</v>
      </c>
      <c r="Y890" s="38">
        <v>130370</v>
      </c>
    </row>
    <row r="891" spans="1:25" x14ac:dyDescent="0.25">
      <c r="A891" s="40">
        <v>9999</v>
      </c>
      <c r="B891" s="41" t="s">
        <v>369</v>
      </c>
      <c r="C891" s="41" t="s">
        <v>369</v>
      </c>
      <c r="D891" s="41" t="s">
        <v>369</v>
      </c>
      <c r="E891" s="41" t="s">
        <v>369</v>
      </c>
      <c r="F891" s="41" t="s">
        <v>369</v>
      </c>
      <c r="G891" s="41" t="s">
        <v>369</v>
      </c>
      <c r="H891" s="42">
        <v>44571</v>
      </c>
      <c r="I891" s="43" t="s">
        <v>369</v>
      </c>
      <c r="J891" s="43" t="s">
        <v>369</v>
      </c>
      <c r="K891" s="43" t="s">
        <v>369</v>
      </c>
      <c r="L891" s="43" t="s">
        <v>369</v>
      </c>
      <c r="M891" s="44" t="s">
        <v>15</v>
      </c>
      <c r="N891" s="24"/>
      <c r="O891" s="45">
        <v>200.28290704057991</v>
      </c>
      <c r="P891" s="46">
        <v>0</v>
      </c>
      <c r="Q891" s="47" t="s">
        <v>369</v>
      </c>
      <c r="R891" s="47" t="s">
        <v>369</v>
      </c>
      <c r="S891" s="48" t="s">
        <v>369</v>
      </c>
      <c r="T891" s="24"/>
      <c r="U891" s="49">
        <v>621826221.75407171</v>
      </c>
      <c r="V891" s="50">
        <v>4733116</v>
      </c>
      <c r="W891" s="50">
        <v>-721211.43700746971</v>
      </c>
      <c r="X891" s="50">
        <v>39801903</v>
      </c>
      <c r="Y891" s="51">
        <v>665640029.31706417</v>
      </c>
    </row>
  </sheetData>
  <autoFilter ref="A9:Y891"/>
  <pageMargins left="0.7" right="0.7" top="0.75" bottom="0.75" header="0.3" footer="0.3"/>
  <pageSetup scale="53" fitToHeight="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891"/>
  <sheetViews>
    <sheetView showGridLines="0" zoomScaleNormal="100" workbookViewId="0">
      <pane ySplit="9" topLeftCell="A10" activePane="bottomLeft" state="frozen"/>
      <selection activeCell="H891" sqref="H891"/>
      <selection pane="bottomLeft" activeCell="A10" sqref="A10"/>
    </sheetView>
  </sheetViews>
  <sheetFormatPr defaultColWidth="8.85546875" defaultRowHeight="15" x14ac:dyDescent="0.25"/>
  <cols>
    <col min="1" max="1" width="6" style="110" customWidth="1"/>
    <col min="2" max="2" width="13.28515625" style="110" customWidth="1"/>
    <col min="3" max="3" width="15.28515625" style="110" customWidth="1"/>
    <col min="4" max="4" width="6.7109375" style="111" customWidth="1"/>
    <col min="5" max="5" width="14.7109375" style="110" customWidth="1"/>
    <col min="6" max="6" width="5.5703125" style="111" customWidth="1"/>
    <col min="7" max="7" width="13.7109375" style="110" customWidth="1"/>
    <col min="8" max="8" width="9.42578125" style="110" bestFit="1" customWidth="1"/>
    <col min="9" max="9" width="1.140625" style="110" customWidth="1"/>
    <col min="10" max="12" width="11.140625" style="110" customWidth="1"/>
    <col min="13" max="13" width="1.28515625" style="110" customWidth="1"/>
    <col min="14" max="16384" width="8.85546875" style="110"/>
  </cols>
  <sheetData>
    <row r="1" spans="1:19" s="130" customFormat="1" ht="27.4" customHeight="1" x14ac:dyDescent="0.25">
      <c r="A1" s="129" t="s">
        <v>0</v>
      </c>
    </row>
    <row r="2" spans="1:19" s="130" customFormat="1" ht="27.4" customHeight="1" x14ac:dyDescent="0.25">
      <c r="A2" s="131" t="s">
        <v>601</v>
      </c>
    </row>
    <row r="3" spans="1:19" hidden="1" x14ac:dyDescent="0.25"/>
    <row r="4" spans="1:19" hidden="1" x14ac:dyDescent="0.25"/>
    <row r="5" spans="1:19" hidden="1" x14ac:dyDescent="0.25"/>
    <row r="6" spans="1:19" ht="6" customHeight="1" x14ac:dyDescent="0.25"/>
    <row r="7" spans="1:19" s="132" customFormat="1" ht="19.149999999999999" customHeight="1" x14ac:dyDescent="0.25">
      <c r="D7" s="133"/>
      <c r="F7" s="133"/>
      <c r="J7" s="134" t="s">
        <v>605</v>
      </c>
      <c r="K7" s="135"/>
      <c r="L7" s="136"/>
      <c r="M7" s="137"/>
      <c r="N7" s="134"/>
      <c r="O7" s="135"/>
      <c r="P7" s="138" t="s">
        <v>606</v>
      </c>
      <c r="Q7" s="138"/>
      <c r="R7" s="135"/>
      <c r="S7" s="136"/>
    </row>
    <row r="8" spans="1:19" ht="58.5" x14ac:dyDescent="0.25">
      <c r="A8" s="139" t="s">
        <v>4</v>
      </c>
      <c r="B8" s="140" t="s">
        <v>597</v>
      </c>
      <c r="C8" s="141" t="s">
        <v>6</v>
      </c>
      <c r="D8" s="140" t="s">
        <v>7</v>
      </c>
      <c r="E8" s="141" t="s">
        <v>8</v>
      </c>
      <c r="F8" s="140" t="s">
        <v>9</v>
      </c>
      <c r="G8" s="141" t="s">
        <v>10</v>
      </c>
      <c r="H8" s="142" t="s">
        <v>340</v>
      </c>
      <c r="I8"/>
      <c r="J8" s="139" t="s">
        <v>602</v>
      </c>
      <c r="K8" s="140" t="s">
        <v>603</v>
      </c>
      <c r="L8" s="142" t="s">
        <v>604</v>
      </c>
      <c r="M8"/>
      <c r="N8" s="139" t="s">
        <v>607</v>
      </c>
      <c r="O8" s="140" t="s">
        <v>608</v>
      </c>
      <c r="P8" s="140" t="s">
        <v>600</v>
      </c>
      <c r="Q8" s="140" t="s">
        <v>609</v>
      </c>
      <c r="R8" s="140" t="s">
        <v>610</v>
      </c>
      <c r="S8" s="142" t="s">
        <v>611</v>
      </c>
    </row>
    <row r="9" spans="1:19" x14ac:dyDescent="0.25">
      <c r="A9" s="143"/>
      <c r="B9" s="144"/>
      <c r="C9" s="145"/>
      <c r="D9" s="144"/>
      <c r="E9" s="144"/>
      <c r="F9" s="144"/>
      <c r="G9" s="145"/>
      <c r="H9" s="146"/>
      <c r="I9"/>
      <c r="J9" s="147"/>
      <c r="K9" s="144"/>
      <c r="L9" s="148"/>
      <c r="M9"/>
      <c r="N9" s="147"/>
      <c r="O9" s="144"/>
      <c r="P9" s="144"/>
      <c r="Q9" s="144"/>
      <c r="R9" s="144"/>
      <c r="S9" s="148"/>
    </row>
    <row r="10" spans="1:19" x14ac:dyDescent="0.25">
      <c r="A10" s="149">
        <v>409</v>
      </c>
      <c r="B10" s="149">
        <v>409201201</v>
      </c>
      <c r="C10" s="150" t="s">
        <v>16</v>
      </c>
      <c r="D10" s="149">
        <v>201</v>
      </c>
      <c r="E10" s="150" t="s">
        <v>17</v>
      </c>
      <c r="F10" s="149">
        <v>201</v>
      </c>
      <c r="G10" s="150" t="s">
        <v>17</v>
      </c>
      <c r="H10" s="151">
        <v>436</v>
      </c>
      <c r="I10" s="151"/>
      <c r="J10" s="152">
        <f t="shared" ref="J10:J73" si="0">IFERROR(VLOOKUP($B10,_18Q4,9,FALSE),"")</f>
        <v>186</v>
      </c>
      <c r="K10" s="152">
        <f t="shared" ref="K10:K73" si="1">IFERROR(VLOOKUP($B10,_19Q1c,9,FALSE),"")</f>
        <v>194</v>
      </c>
      <c r="L10" s="152">
        <f t="shared" ref="L10:L73" si="2">IFERROR(VLOOKUP($B10,_19Q1e,9,FALSE),"")</f>
        <v>195</v>
      </c>
      <c r="M10" s="153"/>
      <c r="N10" s="152">
        <f t="shared" ref="N10:N73" si="3">IFERROR(VLOOKUP($B10,_19Q1e,8,FALSE),"")</f>
        <v>11693</v>
      </c>
      <c r="O10" s="152">
        <f>L10</f>
        <v>195</v>
      </c>
      <c r="P10" s="152">
        <f t="shared" ref="P10:P73" si="4">IFERROR(VLOOKUP($B10,_19Q1e,10,FALSE),"")</f>
        <v>0</v>
      </c>
      <c r="Q10" s="152">
        <f t="shared" ref="Q10:Q73" si="5">IFERROR(VLOOKUP($B10,_19Q1e,11,FALSE),"")</f>
        <v>893</v>
      </c>
      <c r="R10" s="152">
        <f t="shared" ref="R10:R73" si="6">IFERROR(VLOOKUP($B10,_19Q1e,12,FALSE),"")</f>
        <v>12781</v>
      </c>
      <c r="S10" s="154">
        <f t="shared" ref="S10:S73" si="7">IFERROR(R10-IFERROR(VLOOKUP($B10,_18Q4,12,FALSE),""),"")</f>
        <v>589</v>
      </c>
    </row>
    <row r="11" spans="1:19" x14ac:dyDescent="0.25">
      <c r="A11" s="149">
        <v>410</v>
      </c>
      <c r="B11" s="149">
        <v>410035035</v>
      </c>
      <c r="C11" s="150" t="s">
        <v>21</v>
      </c>
      <c r="D11" s="149">
        <v>35</v>
      </c>
      <c r="E11" s="150" t="s">
        <v>22</v>
      </c>
      <c r="F11" s="149">
        <v>35</v>
      </c>
      <c r="G11" s="150" t="s">
        <v>22</v>
      </c>
      <c r="H11" s="151">
        <v>575</v>
      </c>
      <c r="I11" s="151"/>
      <c r="J11" s="152">
        <f t="shared" si="0"/>
        <v>4083</v>
      </c>
      <c r="K11" s="152">
        <f t="shared" si="1"/>
        <v>4362</v>
      </c>
      <c r="L11" s="152">
        <f t="shared" si="2"/>
        <v>4397</v>
      </c>
      <c r="M11" s="153"/>
      <c r="N11" s="152">
        <f t="shared" si="3"/>
        <v>12508</v>
      </c>
      <c r="O11" s="152">
        <f t="shared" ref="O11:O74" si="8">L11</f>
        <v>4397</v>
      </c>
      <c r="P11" s="152">
        <f t="shared" si="4"/>
        <v>0</v>
      </c>
      <c r="Q11" s="152">
        <f t="shared" si="5"/>
        <v>893</v>
      </c>
      <c r="R11" s="152">
        <f t="shared" si="6"/>
        <v>17798</v>
      </c>
      <c r="S11" s="154">
        <f t="shared" si="7"/>
        <v>1209</v>
      </c>
    </row>
    <row r="12" spans="1:19" x14ac:dyDescent="0.25">
      <c r="A12" s="149">
        <v>410</v>
      </c>
      <c r="B12" s="149">
        <v>410035057</v>
      </c>
      <c r="C12" s="150" t="s">
        <v>21</v>
      </c>
      <c r="D12" s="149">
        <v>35</v>
      </c>
      <c r="E12" s="150" t="s">
        <v>22</v>
      </c>
      <c r="F12" s="149">
        <v>57</v>
      </c>
      <c r="G12" s="150" t="s">
        <v>23</v>
      </c>
      <c r="H12" s="151">
        <v>425</v>
      </c>
      <c r="I12" s="151"/>
      <c r="J12" s="152">
        <f t="shared" si="0"/>
        <v>606</v>
      </c>
      <c r="K12" s="152">
        <f t="shared" si="1"/>
        <v>642</v>
      </c>
      <c r="L12" s="152">
        <f t="shared" si="2"/>
        <v>646</v>
      </c>
      <c r="M12" s="153"/>
      <c r="N12" s="152">
        <f t="shared" si="3"/>
        <v>12696</v>
      </c>
      <c r="O12" s="152">
        <f t="shared" si="8"/>
        <v>646</v>
      </c>
      <c r="P12" s="152">
        <f t="shared" si="4"/>
        <v>0</v>
      </c>
      <c r="Q12" s="152">
        <f t="shared" si="5"/>
        <v>893</v>
      </c>
      <c r="R12" s="152">
        <f t="shared" si="6"/>
        <v>14235</v>
      </c>
      <c r="S12" s="154">
        <f t="shared" si="7"/>
        <v>829</v>
      </c>
    </row>
    <row r="13" spans="1:19" x14ac:dyDescent="0.25">
      <c r="A13" s="149">
        <v>410</v>
      </c>
      <c r="B13" s="149">
        <v>410035071</v>
      </c>
      <c r="C13" s="150" t="s">
        <v>21</v>
      </c>
      <c r="D13" s="149">
        <v>35</v>
      </c>
      <c r="E13" s="150" t="s">
        <v>22</v>
      </c>
      <c r="F13" s="149">
        <v>71</v>
      </c>
      <c r="G13" s="150" t="s">
        <v>24</v>
      </c>
      <c r="H13" s="151">
        <v>1</v>
      </c>
      <c r="I13" s="151"/>
      <c r="J13" s="152">
        <f t="shared" si="0"/>
        <v>5081</v>
      </c>
      <c r="K13" s="152">
        <f t="shared" si="1"/>
        <v>6674</v>
      </c>
      <c r="L13" s="152">
        <f t="shared" si="2"/>
        <v>6864</v>
      </c>
      <c r="M13" s="153"/>
      <c r="N13" s="152">
        <f t="shared" si="3"/>
        <v>13209</v>
      </c>
      <c r="O13" s="152">
        <f t="shared" si="8"/>
        <v>6864</v>
      </c>
      <c r="P13" s="152">
        <f t="shared" si="4"/>
        <v>0</v>
      </c>
      <c r="Q13" s="152">
        <f t="shared" si="5"/>
        <v>893</v>
      </c>
      <c r="R13" s="152">
        <f t="shared" si="6"/>
        <v>20966</v>
      </c>
      <c r="S13" s="154">
        <f t="shared" si="7"/>
        <v>5214</v>
      </c>
    </row>
    <row r="14" spans="1:19" x14ac:dyDescent="0.25">
      <c r="A14" s="149">
        <v>410</v>
      </c>
      <c r="B14" s="149">
        <v>410035093</v>
      </c>
      <c r="C14" s="150" t="s">
        <v>21</v>
      </c>
      <c r="D14" s="149">
        <v>35</v>
      </c>
      <c r="E14" s="150" t="s">
        <v>22</v>
      </c>
      <c r="F14" s="149">
        <v>93</v>
      </c>
      <c r="G14" s="150" t="s">
        <v>25</v>
      </c>
      <c r="H14" s="151">
        <v>11</v>
      </c>
      <c r="I14" s="151"/>
      <c r="J14" s="152">
        <f t="shared" si="0"/>
        <v>314</v>
      </c>
      <c r="K14" s="152">
        <f t="shared" si="1"/>
        <v>329</v>
      </c>
      <c r="L14" s="152">
        <f t="shared" si="2"/>
        <v>332</v>
      </c>
      <c r="M14" s="153"/>
      <c r="N14" s="152">
        <f t="shared" si="3"/>
        <v>11588</v>
      </c>
      <c r="O14" s="152">
        <f t="shared" si="8"/>
        <v>332</v>
      </c>
      <c r="P14" s="152">
        <f t="shared" si="4"/>
        <v>0</v>
      </c>
      <c r="Q14" s="152">
        <f t="shared" si="5"/>
        <v>893</v>
      </c>
      <c r="R14" s="152">
        <f t="shared" si="6"/>
        <v>12813</v>
      </c>
      <c r="S14" s="154">
        <f t="shared" si="7"/>
        <v>637</v>
      </c>
    </row>
    <row r="15" spans="1:19" x14ac:dyDescent="0.25">
      <c r="A15" s="149">
        <v>410</v>
      </c>
      <c r="B15" s="149">
        <v>410035155</v>
      </c>
      <c r="C15" s="150" t="s">
        <v>21</v>
      </c>
      <c r="D15" s="149">
        <v>35</v>
      </c>
      <c r="E15" s="150" t="s">
        <v>22</v>
      </c>
      <c r="F15" s="149">
        <v>155</v>
      </c>
      <c r="G15" s="150" t="s">
        <v>26</v>
      </c>
      <c r="H15" s="151">
        <v>1</v>
      </c>
      <c r="I15" s="151"/>
      <c r="J15" s="152">
        <f t="shared" si="0"/>
        <v>6909</v>
      </c>
      <c r="K15" s="152">
        <f t="shared" si="1"/>
        <v>7135</v>
      </c>
      <c r="L15" s="152">
        <f t="shared" si="2"/>
        <v>7135</v>
      </c>
      <c r="M15" s="153"/>
      <c r="N15" s="152">
        <f t="shared" si="3"/>
        <v>10780</v>
      </c>
      <c r="O15" s="152">
        <f t="shared" si="8"/>
        <v>7135</v>
      </c>
      <c r="P15" s="152">
        <f t="shared" si="4"/>
        <v>0</v>
      </c>
      <c r="Q15" s="152">
        <f t="shared" si="5"/>
        <v>893</v>
      </c>
      <c r="R15" s="152">
        <f t="shared" si="6"/>
        <v>18808</v>
      </c>
      <c r="S15" s="154">
        <f t="shared" si="7"/>
        <v>568</v>
      </c>
    </row>
    <row r="16" spans="1:19" x14ac:dyDescent="0.25">
      <c r="A16" s="149">
        <v>410</v>
      </c>
      <c r="B16" s="149">
        <v>410035163</v>
      </c>
      <c r="C16" s="150" t="s">
        <v>21</v>
      </c>
      <c r="D16" s="149">
        <v>35</v>
      </c>
      <c r="E16" s="150" t="s">
        <v>22</v>
      </c>
      <c r="F16" s="149">
        <v>163</v>
      </c>
      <c r="G16" s="150" t="s">
        <v>27</v>
      </c>
      <c r="H16" s="151">
        <v>15</v>
      </c>
      <c r="I16" s="151"/>
      <c r="J16" s="152">
        <f t="shared" si="0"/>
        <v>451</v>
      </c>
      <c r="K16" s="152">
        <f t="shared" si="1"/>
        <v>210</v>
      </c>
      <c r="L16" s="152">
        <f t="shared" si="2"/>
        <v>455</v>
      </c>
      <c r="M16" s="153"/>
      <c r="N16" s="152">
        <f t="shared" si="3"/>
        <v>10783</v>
      </c>
      <c r="O16" s="152">
        <f t="shared" si="8"/>
        <v>455</v>
      </c>
      <c r="P16" s="152">
        <f t="shared" si="4"/>
        <v>0</v>
      </c>
      <c r="Q16" s="152">
        <f t="shared" si="5"/>
        <v>893</v>
      </c>
      <c r="R16" s="152">
        <f t="shared" si="6"/>
        <v>12131</v>
      </c>
      <c r="S16" s="154">
        <f t="shared" si="7"/>
        <v>116</v>
      </c>
    </row>
    <row r="17" spans="1:19" x14ac:dyDescent="0.25">
      <c r="A17" s="149">
        <v>410</v>
      </c>
      <c r="B17" s="149">
        <v>410035165</v>
      </c>
      <c r="C17" s="150" t="s">
        <v>21</v>
      </c>
      <c r="D17" s="149">
        <v>35</v>
      </c>
      <c r="E17" s="150" t="s">
        <v>22</v>
      </c>
      <c r="F17" s="149">
        <v>165</v>
      </c>
      <c r="G17" s="150" t="s">
        <v>28</v>
      </c>
      <c r="H17" s="151">
        <v>4</v>
      </c>
      <c r="I17" s="151"/>
      <c r="J17" s="152">
        <f t="shared" si="0"/>
        <v>520</v>
      </c>
      <c r="K17" s="152">
        <f t="shared" si="1"/>
        <v>553</v>
      </c>
      <c r="L17" s="152">
        <f t="shared" si="2"/>
        <v>554</v>
      </c>
      <c r="M17" s="153"/>
      <c r="N17" s="152">
        <f t="shared" si="3"/>
        <v>10168</v>
      </c>
      <c r="O17" s="152">
        <f t="shared" si="8"/>
        <v>554</v>
      </c>
      <c r="P17" s="152">
        <f t="shared" si="4"/>
        <v>0</v>
      </c>
      <c r="Q17" s="152">
        <f t="shared" si="5"/>
        <v>893</v>
      </c>
      <c r="R17" s="152">
        <f t="shared" si="6"/>
        <v>11615</v>
      </c>
      <c r="S17" s="154">
        <f t="shared" si="7"/>
        <v>673</v>
      </c>
    </row>
    <row r="18" spans="1:19" x14ac:dyDescent="0.25">
      <c r="A18" s="149">
        <v>410</v>
      </c>
      <c r="B18" s="149">
        <v>410035176</v>
      </c>
      <c r="C18" s="150" t="s">
        <v>21</v>
      </c>
      <c r="D18" s="149">
        <v>35</v>
      </c>
      <c r="E18" s="150" t="s">
        <v>22</v>
      </c>
      <c r="F18" s="149">
        <v>176</v>
      </c>
      <c r="G18" s="150" t="s">
        <v>29</v>
      </c>
      <c r="H18" s="151">
        <v>2</v>
      </c>
      <c r="I18" s="151"/>
      <c r="J18" s="152">
        <f t="shared" si="0"/>
        <v>3729</v>
      </c>
      <c r="K18" s="152">
        <f t="shared" si="1"/>
        <v>4969</v>
      </c>
      <c r="L18" s="152">
        <f t="shared" si="2"/>
        <v>4970</v>
      </c>
      <c r="M18" s="153"/>
      <c r="N18" s="152">
        <f t="shared" si="3"/>
        <v>15045</v>
      </c>
      <c r="O18" s="152">
        <f t="shared" si="8"/>
        <v>4970</v>
      </c>
      <c r="P18" s="152">
        <f t="shared" si="4"/>
        <v>0</v>
      </c>
      <c r="Q18" s="152">
        <f t="shared" si="5"/>
        <v>893</v>
      </c>
      <c r="R18" s="152">
        <f t="shared" si="6"/>
        <v>20908</v>
      </c>
      <c r="S18" s="154">
        <f t="shared" si="7"/>
        <v>4998</v>
      </c>
    </row>
    <row r="19" spans="1:19" x14ac:dyDescent="0.25">
      <c r="A19" s="149">
        <v>410</v>
      </c>
      <c r="B19" s="149">
        <v>410035217</v>
      </c>
      <c r="C19" s="150" t="s">
        <v>21</v>
      </c>
      <c r="D19" s="149">
        <v>35</v>
      </c>
      <c r="E19" s="150" t="s">
        <v>22</v>
      </c>
      <c r="F19" s="149">
        <v>217</v>
      </c>
      <c r="G19" s="150" t="s">
        <v>285</v>
      </c>
      <c r="H19" s="151">
        <v>1</v>
      </c>
      <c r="I19" s="151"/>
      <c r="J19" s="152">
        <f t="shared" si="0"/>
        <v>4307</v>
      </c>
      <c r="K19" s="152">
        <f t="shared" si="1"/>
        <v>4478</v>
      </c>
      <c r="L19" s="152">
        <f t="shared" si="2"/>
        <v>4479</v>
      </c>
      <c r="M19" s="153"/>
      <c r="N19" s="152">
        <f t="shared" si="3"/>
        <v>10271.147688833953</v>
      </c>
      <c r="O19" s="152">
        <f t="shared" si="8"/>
        <v>4479</v>
      </c>
      <c r="P19" s="152">
        <f t="shared" si="4"/>
        <v>0</v>
      </c>
      <c r="Q19" s="152">
        <f t="shared" si="5"/>
        <v>893</v>
      </c>
      <c r="R19" s="152">
        <f t="shared" si="6"/>
        <v>15643.147688833953</v>
      </c>
      <c r="S19" s="154">
        <f t="shared" si="7"/>
        <v>567.147688833953</v>
      </c>
    </row>
    <row r="20" spans="1:19" x14ac:dyDescent="0.25">
      <c r="A20" s="149">
        <v>410</v>
      </c>
      <c r="B20" s="149">
        <v>410035248</v>
      </c>
      <c r="C20" s="150" t="s">
        <v>21</v>
      </c>
      <c r="D20" s="149">
        <v>35</v>
      </c>
      <c r="E20" s="150" t="s">
        <v>22</v>
      </c>
      <c r="F20" s="149">
        <v>248</v>
      </c>
      <c r="G20" s="150" t="s">
        <v>30</v>
      </c>
      <c r="H20" s="151">
        <v>35</v>
      </c>
      <c r="I20" s="151"/>
      <c r="J20" s="152">
        <f t="shared" si="0"/>
        <v>1051</v>
      </c>
      <c r="K20" s="152">
        <f t="shared" si="1"/>
        <v>1118</v>
      </c>
      <c r="L20" s="152">
        <f t="shared" si="2"/>
        <v>1127</v>
      </c>
      <c r="M20" s="153"/>
      <c r="N20" s="152">
        <f t="shared" si="3"/>
        <v>11401</v>
      </c>
      <c r="O20" s="152">
        <f t="shared" si="8"/>
        <v>1127</v>
      </c>
      <c r="P20" s="152">
        <f t="shared" si="4"/>
        <v>0</v>
      </c>
      <c r="Q20" s="152">
        <f t="shared" si="5"/>
        <v>893</v>
      </c>
      <c r="R20" s="152">
        <f t="shared" si="6"/>
        <v>13421</v>
      </c>
      <c r="S20" s="154">
        <f t="shared" si="7"/>
        <v>849</v>
      </c>
    </row>
    <row r="21" spans="1:19" x14ac:dyDescent="0.25">
      <c r="A21" s="149">
        <v>410</v>
      </c>
      <c r="B21" s="149">
        <v>410035262</v>
      </c>
      <c r="C21" s="150" t="s">
        <v>21</v>
      </c>
      <c r="D21" s="149">
        <v>35</v>
      </c>
      <c r="E21" s="150" t="s">
        <v>22</v>
      </c>
      <c r="F21" s="149">
        <v>262</v>
      </c>
      <c r="G21" s="150" t="s">
        <v>31</v>
      </c>
      <c r="H21" s="151">
        <v>5</v>
      </c>
      <c r="I21" s="151"/>
      <c r="J21" s="152">
        <f t="shared" si="0"/>
        <v>4482</v>
      </c>
      <c r="K21" s="152">
        <f t="shared" si="1"/>
        <v>5324</v>
      </c>
      <c r="L21" s="152">
        <f t="shared" si="2"/>
        <v>5324</v>
      </c>
      <c r="M21" s="153"/>
      <c r="N21" s="152">
        <f t="shared" si="3"/>
        <v>11547</v>
      </c>
      <c r="O21" s="152">
        <f t="shared" si="8"/>
        <v>5324</v>
      </c>
      <c r="P21" s="152">
        <f t="shared" si="4"/>
        <v>0</v>
      </c>
      <c r="Q21" s="152">
        <f t="shared" si="5"/>
        <v>893</v>
      </c>
      <c r="R21" s="152">
        <f t="shared" si="6"/>
        <v>17764</v>
      </c>
      <c r="S21" s="154">
        <f t="shared" si="7"/>
        <v>2668</v>
      </c>
    </row>
    <row r="22" spans="1:19" x14ac:dyDescent="0.25">
      <c r="A22" s="149">
        <v>410</v>
      </c>
      <c r="B22" s="149">
        <v>410035274</v>
      </c>
      <c r="C22" s="150" t="s">
        <v>21</v>
      </c>
      <c r="D22" s="149">
        <v>35</v>
      </c>
      <c r="E22" s="150" t="s">
        <v>22</v>
      </c>
      <c r="F22" s="149">
        <v>274</v>
      </c>
      <c r="G22" s="150" t="s">
        <v>81</v>
      </c>
      <c r="H22" s="151">
        <v>1</v>
      </c>
      <c r="I22" s="151"/>
      <c r="J22" s="152">
        <f t="shared" si="0"/>
        <v>5792</v>
      </c>
      <c r="K22" s="152">
        <f t="shared" si="1"/>
        <v>6009</v>
      </c>
      <c r="L22" s="152">
        <f t="shared" si="2"/>
        <v>6045</v>
      </c>
      <c r="M22" s="153"/>
      <c r="N22" s="152">
        <f t="shared" si="3"/>
        <v>12504.465731763923</v>
      </c>
      <c r="O22" s="152">
        <f t="shared" si="8"/>
        <v>6045</v>
      </c>
      <c r="P22" s="152">
        <f t="shared" si="4"/>
        <v>0</v>
      </c>
      <c r="Q22" s="152">
        <f t="shared" si="5"/>
        <v>893</v>
      </c>
      <c r="R22" s="152">
        <f t="shared" si="6"/>
        <v>19442.465731763921</v>
      </c>
      <c r="S22" s="154">
        <f t="shared" si="7"/>
        <v>777.46573176392121</v>
      </c>
    </row>
    <row r="23" spans="1:19" x14ac:dyDescent="0.25">
      <c r="A23" s="149">
        <v>410</v>
      </c>
      <c r="B23" s="149">
        <v>410035346</v>
      </c>
      <c r="C23" s="150" t="s">
        <v>21</v>
      </c>
      <c r="D23" s="149">
        <v>35</v>
      </c>
      <c r="E23" s="150" t="s">
        <v>22</v>
      </c>
      <c r="F23" s="149">
        <v>346</v>
      </c>
      <c r="G23" s="150" t="s">
        <v>33</v>
      </c>
      <c r="H23" s="151">
        <v>8</v>
      </c>
      <c r="I23" s="151"/>
      <c r="J23" s="152">
        <f t="shared" si="0"/>
        <v>1393</v>
      </c>
      <c r="K23" s="152">
        <f t="shared" si="1"/>
        <v>1317</v>
      </c>
      <c r="L23" s="152">
        <f t="shared" si="2"/>
        <v>1317</v>
      </c>
      <c r="M23" s="153"/>
      <c r="N23" s="152">
        <f t="shared" si="3"/>
        <v>11841</v>
      </c>
      <c r="O23" s="152">
        <f t="shared" si="8"/>
        <v>1317</v>
      </c>
      <c r="P23" s="152">
        <f t="shared" si="4"/>
        <v>0</v>
      </c>
      <c r="Q23" s="152">
        <f t="shared" si="5"/>
        <v>893</v>
      </c>
      <c r="R23" s="152">
        <f t="shared" si="6"/>
        <v>14051</v>
      </c>
      <c r="S23" s="154">
        <f t="shared" si="7"/>
        <v>-754</v>
      </c>
    </row>
    <row r="24" spans="1:19" x14ac:dyDescent="0.25">
      <c r="A24" s="149">
        <v>410</v>
      </c>
      <c r="B24" s="149">
        <v>410057035</v>
      </c>
      <c r="C24" s="150" t="s">
        <v>21</v>
      </c>
      <c r="D24" s="149">
        <v>57</v>
      </c>
      <c r="E24" s="150" t="s">
        <v>23</v>
      </c>
      <c r="F24" s="149">
        <v>35</v>
      </c>
      <c r="G24" s="150" t="s">
        <v>22</v>
      </c>
      <c r="H24" s="151">
        <v>8</v>
      </c>
      <c r="I24" s="151"/>
      <c r="J24" s="152">
        <f t="shared" si="0"/>
        <v>4178</v>
      </c>
      <c r="K24" s="152">
        <f t="shared" si="1"/>
        <v>4523</v>
      </c>
      <c r="L24" s="152">
        <f t="shared" si="2"/>
        <v>4533</v>
      </c>
      <c r="M24" s="153"/>
      <c r="N24" s="152">
        <f t="shared" si="3"/>
        <v>12895</v>
      </c>
      <c r="O24" s="152">
        <f t="shared" si="8"/>
        <v>4533</v>
      </c>
      <c r="P24" s="152">
        <f t="shared" si="4"/>
        <v>0</v>
      </c>
      <c r="Q24" s="152">
        <f t="shared" si="5"/>
        <v>893</v>
      </c>
      <c r="R24" s="152">
        <f t="shared" si="6"/>
        <v>18321</v>
      </c>
      <c r="S24" s="154">
        <f t="shared" si="7"/>
        <v>1366</v>
      </c>
    </row>
    <row r="25" spans="1:19" x14ac:dyDescent="0.25">
      <c r="A25" s="149">
        <v>410</v>
      </c>
      <c r="B25" s="149">
        <v>410057057</v>
      </c>
      <c r="C25" s="150" t="s">
        <v>21</v>
      </c>
      <c r="D25" s="149">
        <v>57</v>
      </c>
      <c r="E25" s="150" t="s">
        <v>23</v>
      </c>
      <c r="F25" s="149">
        <v>57</v>
      </c>
      <c r="G25" s="150" t="s">
        <v>23</v>
      </c>
      <c r="H25" s="151">
        <v>210</v>
      </c>
      <c r="I25" s="151"/>
      <c r="J25" s="152">
        <f t="shared" si="0"/>
        <v>567</v>
      </c>
      <c r="K25" s="152">
        <f t="shared" si="1"/>
        <v>585</v>
      </c>
      <c r="L25" s="152">
        <f t="shared" si="2"/>
        <v>588</v>
      </c>
      <c r="M25" s="153"/>
      <c r="N25" s="152">
        <f t="shared" si="3"/>
        <v>11557</v>
      </c>
      <c r="O25" s="152">
        <f t="shared" si="8"/>
        <v>588</v>
      </c>
      <c r="P25" s="152">
        <f t="shared" si="4"/>
        <v>0</v>
      </c>
      <c r="Q25" s="152">
        <f t="shared" si="5"/>
        <v>893</v>
      </c>
      <c r="R25" s="152">
        <f t="shared" si="6"/>
        <v>13038</v>
      </c>
      <c r="S25" s="154">
        <f t="shared" si="7"/>
        <v>433</v>
      </c>
    </row>
    <row r="26" spans="1:19" x14ac:dyDescent="0.25">
      <c r="A26" s="149">
        <v>410</v>
      </c>
      <c r="B26" s="149">
        <v>410057093</v>
      </c>
      <c r="C26" s="150" t="s">
        <v>21</v>
      </c>
      <c r="D26" s="149">
        <v>57</v>
      </c>
      <c r="E26" s="150" t="s">
        <v>23</v>
      </c>
      <c r="F26" s="149">
        <v>93</v>
      </c>
      <c r="G26" s="150" t="s">
        <v>25</v>
      </c>
      <c r="H26" s="151">
        <v>6</v>
      </c>
      <c r="I26" s="151"/>
      <c r="J26" s="152">
        <f t="shared" si="0"/>
        <v>349</v>
      </c>
      <c r="K26" s="152">
        <f t="shared" si="1"/>
        <v>380</v>
      </c>
      <c r="L26" s="152">
        <f t="shared" si="2"/>
        <v>383</v>
      </c>
      <c r="M26" s="153"/>
      <c r="N26" s="152">
        <f t="shared" si="3"/>
        <v>13372</v>
      </c>
      <c r="O26" s="152">
        <f t="shared" si="8"/>
        <v>383</v>
      </c>
      <c r="P26" s="152">
        <f t="shared" si="4"/>
        <v>0</v>
      </c>
      <c r="Q26" s="152">
        <f t="shared" si="5"/>
        <v>893</v>
      </c>
      <c r="R26" s="152">
        <f t="shared" si="6"/>
        <v>14648</v>
      </c>
      <c r="S26" s="154">
        <f t="shared" si="7"/>
        <v>1233</v>
      </c>
    </row>
    <row r="27" spans="1:19" x14ac:dyDescent="0.25">
      <c r="A27" s="149">
        <v>410</v>
      </c>
      <c r="B27" s="149">
        <v>410057163</v>
      </c>
      <c r="C27" s="150" t="s">
        <v>21</v>
      </c>
      <c r="D27" s="149">
        <v>57</v>
      </c>
      <c r="E27" s="150" t="s">
        <v>23</v>
      </c>
      <c r="F27" s="149">
        <v>163</v>
      </c>
      <c r="G27" s="150" t="s">
        <v>27</v>
      </c>
      <c r="H27" s="151">
        <v>2</v>
      </c>
      <c r="I27" s="151"/>
      <c r="J27" s="152">
        <f t="shared" si="0"/>
        <v>443</v>
      </c>
      <c r="K27" s="152">
        <f t="shared" si="1"/>
        <v>209</v>
      </c>
      <c r="L27" s="152">
        <f t="shared" si="2"/>
        <v>452</v>
      </c>
      <c r="M27" s="153"/>
      <c r="N27" s="152">
        <f t="shared" si="3"/>
        <v>10695</v>
      </c>
      <c r="O27" s="152">
        <f t="shared" si="8"/>
        <v>452</v>
      </c>
      <c r="P27" s="152">
        <f t="shared" si="4"/>
        <v>0</v>
      </c>
      <c r="Q27" s="152">
        <f t="shared" si="5"/>
        <v>893</v>
      </c>
      <c r="R27" s="152">
        <f t="shared" si="6"/>
        <v>12040</v>
      </c>
      <c r="S27" s="154">
        <f t="shared" si="7"/>
        <v>210</v>
      </c>
    </row>
    <row r="28" spans="1:19" x14ac:dyDescent="0.25">
      <c r="A28" s="149">
        <v>410</v>
      </c>
      <c r="B28" s="149">
        <v>410057176</v>
      </c>
      <c r="C28" s="150" t="s">
        <v>21</v>
      </c>
      <c r="D28" s="149">
        <v>57</v>
      </c>
      <c r="E28" s="150" t="s">
        <v>23</v>
      </c>
      <c r="F28" s="149">
        <v>176</v>
      </c>
      <c r="G28" s="150" t="s">
        <v>29</v>
      </c>
      <c r="H28" s="151">
        <v>1</v>
      </c>
      <c r="I28" s="151"/>
      <c r="J28" s="152">
        <f t="shared" si="0"/>
        <v>3729</v>
      </c>
      <c r="K28" s="152">
        <f t="shared" si="1"/>
        <v>4268</v>
      </c>
      <c r="L28" s="152">
        <f t="shared" si="2"/>
        <v>4269</v>
      </c>
      <c r="M28" s="153"/>
      <c r="N28" s="152">
        <f t="shared" si="3"/>
        <v>12923</v>
      </c>
      <c r="O28" s="152">
        <f t="shared" si="8"/>
        <v>4269</v>
      </c>
      <c r="P28" s="152">
        <f t="shared" si="4"/>
        <v>0</v>
      </c>
      <c r="Q28" s="152">
        <f t="shared" si="5"/>
        <v>893</v>
      </c>
      <c r="R28" s="152">
        <f t="shared" si="6"/>
        <v>18085</v>
      </c>
      <c r="S28" s="154">
        <f t="shared" si="7"/>
        <v>2175</v>
      </c>
    </row>
    <row r="29" spans="1:19" x14ac:dyDescent="0.25">
      <c r="A29" s="149">
        <v>410</v>
      </c>
      <c r="B29" s="149">
        <v>410057248</v>
      </c>
      <c r="C29" s="150" t="s">
        <v>21</v>
      </c>
      <c r="D29" s="149">
        <v>57</v>
      </c>
      <c r="E29" s="150" t="s">
        <v>23</v>
      </c>
      <c r="F29" s="149">
        <v>248</v>
      </c>
      <c r="G29" s="150" t="s">
        <v>30</v>
      </c>
      <c r="H29" s="151">
        <v>4</v>
      </c>
      <c r="I29" s="151"/>
      <c r="J29" s="152">
        <f t="shared" si="0"/>
        <v>1020</v>
      </c>
      <c r="K29" s="152">
        <f t="shared" si="1"/>
        <v>877</v>
      </c>
      <c r="L29" s="152">
        <f t="shared" si="2"/>
        <v>887</v>
      </c>
      <c r="M29" s="153"/>
      <c r="N29" s="152">
        <f t="shared" si="3"/>
        <v>8974</v>
      </c>
      <c r="O29" s="152">
        <f t="shared" si="8"/>
        <v>887</v>
      </c>
      <c r="P29" s="152">
        <f t="shared" si="4"/>
        <v>0</v>
      </c>
      <c r="Q29" s="152">
        <f t="shared" si="5"/>
        <v>893</v>
      </c>
      <c r="R29" s="152">
        <f t="shared" si="6"/>
        <v>10754</v>
      </c>
      <c r="S29" s="154">
        <f t="shared" si="7"/>
        <v>-1476</v>
      </c>
    </row>
    <row r="30" spans="1:19" x14ac:dyDescent="0.25">
      <c r="A30" s="149">
        <v>410</v>
      </c>
      <c r="B30" s="149">
        <v>410057262</v>
      </c>
      <c r="C30" s="150" t="s">
        <v>21</v>
      </c>
      <c r="D30" s="149">
        <v>57</v>
      </c>
      <c r="E30" s="150" t="s">
        <v>23</v>
      </c>
      <c r="F30" s="149">
        <v>262</v>
      </c>
      <c r="G30" s="150" t="s">
        <v>31</v>
      </c>
      <c r="H30" s="151">
        <v>1</v>
      </c>
      <c r="I30" s="151"/>
      <c r="J30" s="152">
        <f t="shared" si="0"/>
        <v>4012</v>
      </c>
      <c r="K30" s="152">
        <f t="shared" si="1"/>
        <v>3985</v>
      </c>
      <c r="L30" s="152">
        <f t="shared" si="2"/>
        <v>3985</v>
      </c>
      <c r="M30" s="153"/>
      <c r="N30" s="152">
        <f t="shared" si="3"/>
        <v>8643</v>
      </c>
      <c r="O30" s="152">
        <f t="shared" si="8"/>
        <v>3985</v>
      </c>
      <c r="P30" s="152">
        <f t="shared" si="4"/>
        <v>0</v>
      </c>
      <c r="Q30" s="152">
        <f t="shared" si="5"/>
        <v>893</v>
      </c>
      <c r="R30" s="152">
        <f t="shared" si="6"/>
        <v>13521</v>
      </c>
      <c r="S30" s="154">
        <f t="shared" si="7"/>
        <v>-87</v>
      </c>
    </row>
    <row r="31" spans="1:19" x14ac:dyDescent="0.25">
      <c r="A31" s="149">
        <v>412</v>
      </c>
      <c r="B31" s="149">
        <v>412035016</v>
      </c>
      <c r="C31" s="150" t="s">
        <v>34</v>
      </c>
      <c r="D31" s="149">
        <v>35</v>
      </c>
      <c r="E31" s="150" t="s">
        <v>22</v>
      </c>
      <c r="F31" s="149">
        <v>16</v>
      </c>
      <c r="G31" s="150" t="s">
        <v>187</v>
      </c>
      <c r="H31" s="151">
        <v>2</v>
      </c>
      <c r="I31" s="151"/>
      <c r="J31" s="152">
        <f t="shared" si="0"/>
        <v>469</v>
      </c>
      <c r="K31" s="152">
        <f t="shared" si="1"/>
        <v>487</v>
      </c>
      <c r="L31" s="152">
        <f t="shared" si="2"/>
        <v>488</v>
      </c>
      <c r="M31" s="153"/>
      <c r="N31" s="152">
        <f t="shared" si="3"/>
        <v>11564.065731262874</v>
      </c>
      <c r="O31" s="152">
        <f t="shared" si="8"/>
        <v>488</v>
      </c>
      <c r="P31" s="152">
        <f t="shared" si="4"/>
        <v>0</v>
      </c>
      <c r="Q31" s="152">
        <f t="shared" si="5"/>
        <v>893</v>
      </c>
      <c r="R31" s="152">
        <f t="shared" si="6"/>
        <v>12945.065731262874</v>
      </c>
      <c r="S31" s="154">
        <f t="shared" si="7"/>
        <v>465.06573126287367</v>
      </c>
    </row>
    <row r="32" spans="1:19" x14ac:dyDescent="0.25">
      <c r="A32" s="149">
        <v>412</v>
      </c>
      <c r="B32" s="149">
        <v>412035035</v>
      </c>
      <c r="C32" s="150" t="s">
        <v>34</v>
      </c>
      <c r="D32" s="149">
        <v>35</v>
      </c>
      <c r="E32" s="150" t="s">
        <v>22</v>
      </c>
      <c r="F32" s="149">
        <v>35</v>
      </c>
      <c r="G32" s="150" t="s">
        <v>22</v>
      </c>
      <c r="H32" s="151">
        <v>503</v>
      </c>
      <c r="I32" s="151"/>
      <c r="J32" s="152">
        <f t="shared" si="0"/>
        <v>4053</v>
      </c>
      <c r="K32" s="152">
        <f t="shared" si="1"/>
        <v>4235</v>
      </c>
      <c r="L32" s="152">
        <f t="shared" si="2"/>
        <v>4257</v>
      </c>
      <c r="M32" s="153"/>
      <c r="N32" s="152">
        <f t="shared" si="3"/>
        <v>12108</v>
      </c>
      <c r="O32" s="152">
        <f t="shared" si="8"/>
        <v>4257</v>
      </c>
      <c r="P32" s="152">
        <f t="shared" si="4"/>
        <v>0</v>
      </c>
      <c r="Q32" s="152">
        <f t="shared" si="5"/>
        <v>893</v>
      </c>
      <c r="R32" s="152">
        <f t="shared" si="6"/>
        <v>17258</v>
      </c>
      <c r="S32" s="154">
        <f t="shared" si="7"/>
        <v>783</v>
      </c>
    </row>
    <row r="33" spans="1:19" x14ac:dyDescent="0.25">
      <c r="A33" s="149">
        <v>412</v>
      </c>
      <c r="B33" s="149">
        <v>412035044</v>
      </c>
      <c r="C33" s="150" t="s">
        <v>34</v>
      </c>
      <c r="D33" s="149">
        <v>35</v>
      </c>
      <c r="E33" s="150" t="s">
        <v>22</v>
      </c>
      <c r="F33" s="149">
        <v>44</v>
      </c>
      <c r="G33" s="150" t="s">
        <v>35</v>
      </c>
      <c r="H33" s="151">
        <v>7</v>
      </c>
      <c r="I33" s="151"/>
      <c r="J33" s="152">
        <f t="shared" si="0"/>
        <v>197</v>
      </c>
      <c r="K33" s="152">
        <f t="shared" si="1"/>
        <v>228</v>
      </c>
      <c r="L33" s="152">
        <f t="shared" si="2"/>
        <v>224</v>
      </c>
      <c r="M33" s="153"/>
      <c r="N33" s="152">
        <f t="shared" si="3"/>
        <v>9773</v>
      </c>
      <c r="O33" s="152">
        <f t="shared" si="8"/>
        <v>224</v>
      </c>
      <c r="P33" s="152">
        <f t="shared" si="4"/>
        <v>0</v>
      </c>
      <c r="Q33" s="152">
        <f t="shared" si="5"/>
        <v>893</v>
      </c>
      <c r="R33" s="152">
        <f t="shared" si="6"/>
        <v>10890</v>
      </c>
      <c r="S33" s="154">
        <f t="shared" si="7"/>
        <v>1179</v>
      </c>
    </row>
    <row r="34" spans="1:19" x14ac:dyDescent="0.25">
      <c r="A34" s="149">
        <v>412</v>
      </c>
      <c r="B34" s="149">
        <v>412035046</v>
      </c>
      <c r="C34" s="150" t="s">
        <v>34</v>
      </c>
      <c r="D34" s="149">
        <v>35</v>
      </c>
      <c r="E34" s="150" t="s">
        <v>22</v>
      </c>
      <c r="F34" s="149">
        <v>46</v>
      </c>
      <c r="G34" s="150" t="s">
        <v>36</v>
      </c>
      <c r="H34" s="151">
        <v>1</v>
      </c>
      <c r="I34" s="151"/>
      <c r="J34" s="152">
        <f t="shared" si="0"/>
        <v>7641</v>
      </c>
      <c r="K34" s="152">
        <f t="shared" si="1"/>
        <v>8688</v>
      </c>
      <c r="L34" s="152">
        <f t="shared" si="2"/>
        <v>9606</v>
      </c>
      <c r="M34" s="153"/>
      <c r="N34" s="152">
        <f t="shared" si="3"/>
        <v>12640</v>
      </c>
      <c r="O34" s="152">
        <f t="shared" si="8"/>
        <v>9606</v>
      </c>
      <c r="P34" s="152">
        <f t="shared" si="4"/>
        <v>0</v>
      </c>
      <c r="Q34" s="152">
        <f t="shared" si="5"/>
        <v>893</v>
      </c>
      <c r="R34" s="152">
        <f t="shared" si="6"/>
        <v>23139</v>
      </c>
      <c r="S34" s="154">
        <f t="shared" si="7"/>
        <v>4551</v>
      </c>
    </row>
    <row r="35" spans="1:19" x14ac:dyDescent="0.25">
      <c r="A35" s="149">
        <v>412</v>
      </c>
      <c r="B35" s="149">
        <v>412035057</v>
      </c>
      <c r="C35" s="150" t="s">
        <v>34</v>
      </c>
      <c r="D35" s="149">
        <v>35</v>
      </c>
      <c r="E35" s="150" t="s">
        <v>22</v>
      </c>
      <c r="F35" s="149">
        <v>57</v>
      </c>
      <c r="G35" s="150" t="s">
        <v>23</v>
      </c>
      <c r="H35" s="151">
        <v>2</v>
      </c>
      <c r="I35" s="151"/>
      <c r="J35" s="152">
        <f t="shared" si="0"/>
        <v>624</v>
      </c>
      <c r="K35" s="152">
        <f t="shared" si="1"/>
        <v>763</v>
      </c>
      <c r="L35" s="152">
        <f t="shared" si="2"/>
        <v>766</v>
      </c>
      <c r="M35" s="153"/>
      <c r="N35" s="152">
        <f t="shared" si="3"/>
        <v>15045</v>
      </c>
      <c r="O35" s="152">
        <f t="shared" si="8"/>
        <v>766</v>
      </c>
      <c r="P35" s="152">
        <f t="shared" si="4"/>
        <v>0</v>
      </c>
      <c r="Q35" s="152">
        <f t="shared" si="5"/>
        <v>893</v>
      </c>
      <c r="R35" s="152">
        <f t="shared" si="6"/>
        <v>16704</v>
      </c>
      <c r="S35" s="154">
        <f t="shared" si="7"/>
        <v>2927</v>
      </c>
    </row>
    <row r="36" spans="1:19" x14ac:dyDescent="0.25">
      <c r="A36" s="149">
        <v>412</v>
      </c>
      <c r="B36" s="149">
        <v>412035073</v>
      </c>
      <c r="C36" s="150" t="s">
        <v>34</v>
      </c>
      <c r="D36" s="149">
        <v>35</v>
      </c>
      <c r="E36" s="150" t="s">
        <v>22</v>
      </c>
      <c r="F36" s="149">
        <v>73</v>
      </c>
      <c r="G36" s="150" t="s">
        <v>37</v>
      </c>
      <c r="H36" s="151">
        <v>1</v>
      </c>
      <c r="I36" s="151"/>
      <c r="J36" s="152">
        <f t="shared" si="0"/>
        <v>8051</v>
      </c>
      <c r="K36" s="152">
        <f t="shared" si="1"/>
        <v>11706</v>
      </c>
      <c r="L36" s="152">
        <f t="shared" si="2"/>
        <v>11707</v>
      </c>
      <c r="M36" s="153"/>
      <c r="N36" s="152">
        <f t="shared" si="3"/>
        <v>15045</v>
      </c>
      <c r="O36" s="152">
        <f t="shared" si="8"/>
        <v>11707</v>
      </c>
      <c r="P36" s="152">
        <f t="shared" si="4"/>
        <v>0</v>
      </c>
      <c r="Q36" s="152">
        <f t="shared" si="5"/>
        <v>893</v>
      </c>
      <c r="R36" s="152">
        <f t="shared" si="6"/>
        <v>27645</v>
      </c>
      <c r="S36" s="154">
        <f t="shared" si="7"/>
        <v>8354</v>
      </c>
    </row>
    <row r="37" spans="1:19" x14ac:dyDescent="0.25">
      <c r="A37" s="149">
        <v>412</v>
      </c>
      <c r="B37" s="149">
        <v>412035165</v>
      </c>
      <c r="C37" s="150" t="s">
        <v>34</v>
      </c>
      <c r="D37" s="149">
        <v>35</v>
      </c>
      <c r="E37" s="150" t="s">
        <v>22</v>
      </c>
      <c r="F37" s="149">
        <v>165</v>
      </c>
      <c r="G37" s="150" t="s">
        <v>28</v>
      </c>
      <c r="H37" s="151">
        <v>1</v>
      </c>
      <c r="I37" s="151"/>
      <c r="J37" s="152">
        <f t="shared" si="0"/>
        <v>632</v>
      </c>
      <c r="K37" s="152">
        <f t="shared" si="1"/>
        <v>818</v>
      </c>
      <c r="L37" s="152">
        <f t="shared" si="2"/>
        <v>820</v>
      </c>
      <c r="M37" s="153"/>
      <c r="N37" s="152">
        <f t="shared" si="3"/>
        <v>15045</v>
      </c>
      <c r="O37" s="152">
        <f t="shared" si="8"/>
        <v>820</v>
      </c>
      <c r="P37" s="152">
        <f t="shared" si="4"/>
        <v>0</v>
      </c>
      <c r="Q37" s="152">
        <f t="shared" si="5"/>
        <v>893</v>
      </c>
      <c r="R37" s="152">
        <f t="shared" si="6"/>
        <v>16758</v>
      </c>
      <c r="S37" s="154">
        <f t="shared" si="7"/>
        <v>3635</v>
      </c>
    </row>
    <row r="38" spans="1:19" x14ac:dyDescent="0.25">
      <c r="A38" s="149">
        <v>412</v>
      </c>
      <c r="B38" s="149">
        <v>412035189</v>
      </c>
      <c r="C38" s="150" t="s">
        <v>34</v>
      </c>
      <c r="D38" s="149">
        <v>35</v>
      </c>
      <c r="E38" s="150" t="s">
        <v>22</v>
      </c>
      <c r="F38" s="149">
        <v>189</v>
      </c>
      <c r="G38" s="150" t="s">
        <v>38</v>
      </c>
      <c r="H38" s="151">
        <v>4</v>
      </c>
      <c r="I38" s="151"/>
      <c r="J38" s="152">
        <f t="shared" si="0"/>
        <v>3939</v>
      </c>
      <c r="K38" s="152">
        <f t="shared" si="1"/>
        <v>3951</v>
      </c>
      <c r="L38" s="152">
        <f t="shared" si="2"/>
        <v>3951</v>
      </c>
      <c r="M38" s="153"/>
      <c r="N38" s="152">
        <f t="shared" si="3"/>
        <v>9862</v>
      </c>
      <c r="O38" s="152">
        <f t="shared" si="8"/>
        <v>3951</v>
      </c>
      <c r="P38" s="152">
        <f t="shared" si="4"/>
        <v>0</v>
      </c>
      <c r="Q38" s="152">
        <f t="shared" si="5"/>
        <v>893</v>
      </c>
      <c r="R38" s="152">
        <f t="shared" si="6"/>
        <v>14706</v>
      </c>
      <c r="S38" s="154">
        <f t="shared" si="7"/>
        <v>42</v>
      </c>
    </row>
    <row r="39" spans="1:19" x14ac:dyDescent="0.25">
      <c r="A39" s="149">
        <v>412</v>
      </c>
      <c r="B39" s="149">
        <v>412035220</v>
      </c>
      <c r="C39" s="150" t="s">
        <v>34</v>
      </c>
      <c r="D39" s="149">
        <v>35</v>
      </c>
      <c r="E39" s="150" t="s">
        <v>22</v>
      </c>
      <c r="F39" s="149">
        <v>220</v>
      </c>
      <c r="G39" s="150" t="s">
        <v>42</v>
      </c>
      <c r="H39" s="151">
        <v>3</v>
      </c>
      <c r="I39" s="151"/>
      <c r="J39" s="152">
        <f t="shared" si="0"/>
        <v>4846</v>
      </c>
      <c r="K39" s="152">
        <f t="shared" si="1"/>
        <v>5251</v>
      </c>
      <c r="L39" s="152">
        <f t="shared" si="2"/>
        <v>5256</v>
      </c>
      <c r="M39" s="153"/>
      <c r="N39" s="152">
        <f t="shared" si="3"/>
        <v>12913</v>
      </c>
      <c r="O39" s="152">
        <f t="shared" si="8"/>
        <v>5256</v>
      </c>
      <c r="P39" s="152">
        <f t="shared" si="4"/>
        <v>0</v>
      </c>
      <c r="Q39" s="152">
        <f t="shared" si="5"/>
        <v>893</v>
      </c>
      <c r="R39" s="152">
        <f t="shared" si="6"/>
        <v>19062</v>
      </c>
      <c r="S39" s="154">
        <f t="shared" si="7"/>
        <v>1419</v>
      </c>
    </row>
    <row r="40" spans="1:19" x14ac:dyDescent="0.25">
      <c r="A40" s="149">
        <v>412</v>
      </c>
      <c r="B40" s="149">
        <v>412035244</v>
      </c>
      <c r="C40" s="150" t="s">
        <v>34</v>
      </c>
      <c r="D40" s="149">
        <v>35</v>
      </c>
      <c r="E40" s="150" t="s">
        <v>22</v>
      </c>
      <c r="F40" s="149">
        <v>244</v>
      </c>
      <c r="G40" s="150" t="s">
        <v>43</v>
      </c>
      <c r="H40" s="151">
        <v>10</v>
      </c>
      <c r="I40" s="151"/>
      <c r="J40" s="152">
        <f t="shared" si="0"/>
        <v>4709</v>
      </c>
      <c r="K40" s="152">
        <f t="shared" si="1"/>
        <v>4833</v>
      </c>
      <c r="L40" s="152">
        <f t="shared" si="2"/>
        <v>4838</v>
      </c>
      <c r="M40" s="153"/>
      <c r="N40" s="152">
        <f t="shared" si="3"/>
        <v>11941</v>
      </c>
      <c r="O40" s="152">
        <f t="shared" si="8"/>
        <v>4838</v>
      </c>
      <c r="P40" s="152">
        <f t="shared" si="4"/>
        <v>0</v>
      </c>
      <c r="Q40" s="152">
        <f t="shared" si="5"/>
        <v>893</v>
      </c>
      <c r="R40" s="152">
        <f t="shared" si="6"/>
        <v>17672</v>
      </c>
      <c r="S40" s="154">
        <f t="shared" si="7"/>
        <v>448</v>
      </c>
    </row>
    <row r="41" spans="1:19" x14ac:dyDescent="0.25">
      <c r="A41" s="149">
        <v>412</v>
      </c>
      <c r="B41" s="149">
        <v>412035285</v>
      </c>
      <c r="C41" s="150" t="s">
        <v>34</v>
      </c>
      <c r="D41" s="149">
        <v>35</v>
      </c>
      <c r="E41" s="150" t="s">
        <v>22</v>
      </c>
      <c r="F41" s="149">
        <v>285</v>
      </c>
      <c r="G41" s="150" t="s">
        <v>44</v>
      </c>
      <c r="H41" s="151">
        <v>6</v>
      </c>
      <c r="I41" s="151"/>
      <c r="J41" s="152">
        <f t="shared" si="0"/>
        <v>2948</v>
      </c>
      <c r="K41" s="152">
        <f t="shared" si="1"/>
        <v>2996</v>
      </c>
      <c r="L41" s="152">
        <f t="shared" si="2"/>
        <v>2996</v>
      </c>
      <c r="M41" s="153"/>
      <c r="N41" s="152">
        <f t="shared" si="3"/>
        <v>9783</v>
      </c>
      <c r="O41" s="152">
        <f t="shared" si="8"/>
        <v>2996</v>
      </c>
      <c r="P41" s="152">
        <f t="shared" si="4"/>
        <v>0</v>
      </c>
      <c r="Q41" s="152">
        <f t="shared" si="5"/>
        <v>893</v>
      </c>
      <c r="R41" s="152">
        <f t="shared" si="6"/>
        <v>13672</v>
      </c>
      <c r="S41" s="154">
        <f t="shared" si="7"/>
        <v>206</v>
      </c>
    </row>
    <row r="42" spans="1:19" x14ac:dyDescent="0.25">
      <c r="A42" s="149">
        <v>412</v>
      </c>
      <c r="B42" s="149">
        <v>412035293</v>
      </c>
      <c r="C42" s="150" t="s">
        <v>34</v>
      </c>
      <c r="D42" s="149">
        <v>35</v>
      </c>
      <c r="E42" s="150" t="s">
        <v>22</v>
      </c>
      <c r="F42" s="149">
        <v>293</v>
      </c>
      <c r="G42" s="150" t="s">
        <v>45</v>
      </c>
      <c r="H42" s="151">
        <v>1</v>
      </c>
      <c r="I42" s="151"/>
      <c r="J42" s="152">
        <f t="shared" si="0"/>
        <v>978</v>
      </c>
      <c r="K42" s="152">
        <f t="shared" si="1"/>
        <v>768</v>
      </c>
      <c r="L42" s="152">
        <f t="shared" si="2"/>
        <v>768</v>
      </c>
      <c r="M42" s="153"/>
      <c r="N42" s="152">
        <f t="shared" si="3"/>
        <v>8944</v>
      </c>
      <c r="O42" s="152">
        <f t="shared" si="8"/>
        <v>768</v>
      </c>
      <c r="P42" s="152">
        <f t="shared" si="4"/>
        <v>0</v>
      </c>
      <c r="Q42" s="152">
        <f t="shared" si="5"/>
        <v>893</v>
      </c>
      <c r="R42" s="152">
        <f t="shared" si="6"/>
        <v>10605</v>
      </c>
      <c r="S42" s="154">
        <f t="shared" si="7"/>
        <v>-2652</v>
      </c>
    </row>
    <row r="43" spans="1:19" x14ac:dyDescent="0.25">
      <c r="A43" s="149">
        <v>412</v>
      </c>
      <c r="B43" s="149">
        <v>412035314</v>
      </c>
      <c r="C43" s="150" t="s">
        <v>34</v>
      </c>
      <c r="D43" s="149">
        <v>35</v>
      </c>
      <c r="E43" s="150" t="s">
        <v>22</v>
      </c>
      <c r="F43" s="149">
        <v>314</v>
      </c>
      <c r="G43" s="150" t="s">
        <v>46</v>
      </c>
      <c r="H43" s="151">
        <v>1</v>
      </c>
      <c r="I43" s="151"/>
      <c r="J43" s="152">
        <f t="shared" si="0"/>
        <v>10168</v>
      </c>
      <c r="K43" s="152">
        <f t="shared" si="1"/>
        <v>8363</v>
      </c>
      <c r="L43" s="152">
        <f t="shared" si="2"/>
        <v>8363</v>
      </c>
      <c r="M43" s="153"/>
      <c r="N43" s="152">
        <f t="shared" si="3"/>
        <v>10780</v>
      </c>
      <c r="O43" s="152">
        <f t="shared" si="8"/>
        <v>8363</v>
      </c>
      <c r="P43" s="152">
        <f t="shared" si="4"/>
        <v>0</v>
      </c>
      <c r="Q43" s="152">
        <f t="shared" si="5"/>
        <v>893</v>
      </c>
      <c r="R43" s="152">
        <f t="shared" si="6"/>
        <v>20036</v>
      </c>
      <c r="S43" s="154">
        <f t="shared" si="7"/>
        <v>-4131</v>
      </c>
    </row>
    <row r="44" spans="1:19" x14ac:dyDescent="0.25">
      <c r="A44" s="149">
        <v>412</v>
      </c>
      <c r="B44" s="149">
        <v>412035335</v>
      </c>
      <c r="C44" s="150" t="s">
        <v>34</v>
      </c>
      <c r="D44" s="149">
        <v>35</v>
      </c>
      <c r="E44" s="150" t="s">
        <v>22</v>
      </c>
      <c r="F44" s="149">
        <v>335</v>
      </c>
      <c r="G44" s="150" t="s">
        <v>47</v>
      </c>
      <c r="H44" s="151">
        <v>1</v>
      </c>
      <c r="I44" s="151"/>
      <c r="J44" s="152">
        <f t="shared" si="0"/>
        <v>6677</v>
      </c>
      <c r="K44" s="152">
        <f t="shared" si="1"/>
        <v>7379</v>
      </c>
      <c r="L44" s="152">
        <f t="shared" si="2"/>
        <v>7379</v>
      </c>
      <c r="M44" s="153"/>
      <c r="N44" s="152">
        <f t="shared" si="3"/>
        <v>10780</v>
      </c>
      <c r="O44" s="152">
        <f t="shared" si="8"/>
        <v>7379</v>
      </c>
      <c r="P44" s="152">
        <f t="shared" si="4"/>
        <v>0</v>
      </c>
      <c r="Q44" s="152">
        <f t="shared" si="5"/>
        <v>893</v>
      </c>
      <c r="R44" s="152">
        <f t="shared" si="6"/>
        <v>19052</v>
      </c>
      <c r="S44" s="154">
        <f t="shared" si="7"/>
        <v>1727</v>
      </c>
    </row>
    <row r="45" spans="1:19" x14ac:dyDescent="0.25">
      <c r="A45" s="149">
        <v>412</v>
      </c>
      <c r="B45" s="149">
        <v>412035336</v>
      </c>
      <c r="C45" s="150" t="s">
        <v>34</v>
      </c>
      <c r="D45" s="149">
        <v>35</v>
      </c>
      <c r="E45" s="150" t="s">
        <v>22</v>
      </c>
      <c r="F45" s="149">
        <v>336</v>
      </c>
      <c r="G45" s="150" t="s">
        <v>48</v>
      </c>
      <c r="H45" s="151">
        <v>1</v>
      </c>
      <c r="I45" s="151"/>
      <c r="J45" s="152">
        <f t="shared" si="0"/>
        <v>2085</v>
      </c>
      <c r="K45" s="152">
        <f t="shared" si="1"/>
        <v>2029</v>
      </c>
      <c r="L45" s="152">
        <f t="shared" si="2"/>
        <v>2035</v>
      </c>
      <c r="M45" s="153"/>
      <c r="N45" s="152">
        <f t="shared" si="3"/>
        <v>10780</v>
      </c>
      <c r="O45" s="152">
        <f t="shared" si="8"/>
        <v>2035</v>
      </c>
      <c r="P45" s="152">
        <f t="shared" si="4"/>
        <v>0</v>
      </c>
      <c r="Q45" s="152">
        <f t="shared" si="5"/>
        <v>893</v>
      </c>
      <c r="R45" s="152">
        <f t="shared" si="6"/>
        <v>13708</v>
      </c>
      <c r="S45" s="154">
        <f t="shared" si="7"/>
        <v>-315</v>
      </c>
    </row>
    <row r="46" spans="1:19" x14ac:dyDescent="0.25">
      <c r="A46" s="149">
        <v>412</v>
      </c>
      <c r="B46" s="149">
        <v>412035625</v>
      </c>
      <c r="C46" s="150" t="s">
        <v>34</v>
      </c>
      <c r="D46" s="149">
        <v>35</v>
      </c>
      <c r="E46" s="150" t="s">
        <v>22</v>
      </c>
      <c r="F46" s="149">
        <v>625</v>
      </c>
      <c r="G46" s="150" t="s">
        <v>49</v>
      </c>
      <c r="H46" s="151">
        <v>1</v>
      </c>
      <c r="I46" s="151"/>
      <c r="J46" s="152">
        <f t="shared" si="0"/>
        <v>1833</v>
      </c>
      <c r="K46" s="152">
        <f t="shared" si="1"/>
        <v>2035</v>
      </c>
      <c r="L46" s="152">
        <f t="shared" si="2"/>
        <v>2035</v>
      </c>
      <c r="M46" s="153"/>
      <c r="N46" s="152">
        <f t="shared" si="3"/>
        <v>10780</v>
      </c>
      <c r="O46" s="152">
        <f t="shared" si="8"/>
        <v>2035</v>
      </c>
      <c r="P46" s="152">
        <f t="shared" si="4"/>
        <v>0</v>
      </c>
      <c r="Q46" s="152">
        <f t="shared" si="5"/>
        <v>893</v>
      </c>
      <c r="R46" s="152">
        <f t="shared" si="6"/>
        <v>13708</v>
      </c>
      <c r="S46" s="154">
        <f t="shared" si="7"/>
        <v>1273</v>
      </c>
    </row>
    <row r="47" spans="1:19" x14ac:dyDescent="0.25">
      <c r="A47" s="149">
        <v>413</v>
      </c>
      <c r="B47" s="149">
        <v>413114091</v>
      </c>
      <c r="C47" s="150" t="s">
        <v>50</v>
      </c>
      <c r="D47" s="149">
        <v>114</v>
      </c>
      <c r="E47" s="150" t="s">
        <v>51</v>
      </c>
      <c r="F47" s="149">
        <v>91</v>
      </c>
      <c r="G47" s="150" t="s">
        <v>52</v>
      </c>
      <c r="H47" s="151">
        <v>3</v>
      </c>
      <c r="I47" s="151"/>
      <c r="J47" s="152">
        <f t="shared" si="0"/>
        <v>14290</v>
      </c>
      <c r="K47" s="152">
        <f t="shared" si="1"/>
        <v>15240</v>
      </c>
      <c r="L47" s="152">
        <f t="shared" si="2"/>
        <v>15261</v>
      </c>
      <c r="M47" s="153"/>
      <c r="N47" s="152">
        <f t="shared" si="3"/>
        <v>12117</v>
      </c>
      <c r="O47" s="152">
        <f t="shared" si="8"/>
        <v>15261</v>
      </c>
      <c r="P47" s="152">
        <f t="shared" si="4"/>
        <v>0</v>
      </c>
      <c r="Q47" s="152">
        <f t="shared" si="5"/>
        <v>893</v>
      </c>
      <c r="R47" s="152">
        <f t="shared" si="6"/>
        <v>28271</v>
      </c>
      <c r="S47" s="154">
        <f t="shared" si="7"/>
        <v>1742</v>
      </c>
    </row>
    <row r="48" spans="1:19" x14ac:dyDescent="0.25">
      <c r="A48" s="149">
        <v>413</v>
      </c>
      <c r="B48" s="149">
        <v>413114114</v>
      </c>
      <c r="C48" s="150" t="s">
        <v>50</v>
      </c>
      <c r="D48" s="149">
        <v>114</v>
      </c>
      <c r="E48" s="150" t="s">
        <v>51</v>
      </c>
      <c r="F48" s="149">
        <v>114</v>
      </c>
      <c r="G48" s="150" t="s">
        <v>51</v>
      </c>
      <c r="H48" s="151">
        <v>63</v>
      </c>
      <c r="I48" s="151"/>
      <c r="J48" s="152">
        <f t="shared" si="0"/>
        <v>2894</v>
      </c>
      <c r="K48" s="152">
        <f t="shared" si="1"/>
        <v>3092</v>
      </c>
      <c r="L48" s="152">
        <f t="shared" si="2"/>
        <v>3093</v>
      </c>
      <c r="M48" s="153"/>
      <c r="N48" s="152">
        <f t="shared" si="3"/>
        <v>11244</v>
      </c>
      <c r="O48" s="152">
        <f t="shared" si="8"/>
        <v>3093</v>
      </c>
      <c r="P48" s="152">
        <f t="shared" si="4"/>
        <v>0</v>
      </c>
      <c r="Q48" s="152">
        <f t="shared" si="5"/>
        <v>893</v>
      </c>
      <c r="R48" s="152">
        <f t="shared" si="6"/>
        <v>15230</v>
      </c>
      <c r="S48" s="154">
        <f t="shared" si="7"/>
        <v>920</v>
      </c>
    </row>
    <row r="49" spans="1:19" x14ac:dyDescent="0.25">
      <c r="A49" s="149">
        <v>413</v>
      </c>
      <c r="B49" s="149">
        <v>413114117</v>
      </c>
      <c r="C49" s="150" t="s">
        <v>50</v>
      </c>
      <c r="D49" s="149">
        <v>114</v>
      </c>
      <c r="E49" s="150" t="s">
        <v>51</v>
      </c>
      <c r="F49" s="149">
        <v>117</v>
      </c>
      <c r="G49" s="150" t="s">
        <v>53</v>
      </c>
      <c r="H49" s="151">
        <v>1</v>
      </c>
      <c r="I49" s="151"/>
      <c r="J49" s="152">
        <f t="shared" si="0"/>
        <v>6531</v>
      </c>
      <c r="K49" s="152">
        <f t="shared" si="1"/>
        <v>6585</v>
      </c>
      <c r="L49" s="152">
        <f t="shared" si="2"/>
        <v>6593</v>
      </c>
      <c r="M49" s="153"/>
      <c r="N49" s="152">
        <f t="shared" si="3"/>
        <v>14107</v>
      </c>
      <c r="O49" s="152">
        <f t="shared" si="8"/>
        <v>6593</v>
      </c>
      <c r="P49" s="152">
        <f t="shared" si="4"/>
        <v>0</v>
      </c>
      <c r="Q49" s="152">
        <f t="shared" si="5"/>
        <v>893</v>
      </c>
      <c r="R49" s="152">
        <f t="shared" si="6"/>
        <v>21593</v>
      </c>
      <c r="S49" s="154">
        <f t="shared" si="7"/>
        <v>194</v>
      </c>
    </row>
    <row r="50" spans="1:19" x14ac:dyDescent="0.25">
      <c r="A50" s="149">
        <v>413</v>
      </c>
      <c r="B50" s="149">
        <v>413114210</v>
      </c>
      <c r="C50" s="150" t="s">
        <v>50</v>
      </c>
      <c r="D50" s="149">
        <v>114</v>
      </c>
      <c r="E50" s="150" t="s">
        <v>51</v>
      </c>
      <c r="F50" s="149">
        <v>210</v>
      </c>
      <c r="G50" s="150" t="s">
        <v>54</v>
      </c>
      <c r="H50" s="151">
        <v>1</v>
      </c>
      <c r="I50" s="151"/>
      <c r="J50" s="152">
        <f t="shared" si="0"/>
        <v>3315</v>
      </c>
      <c r="K50" s="152">
        <f t="shared" si="1"/>
        <v>3246</v>
      </c>
      <c r="L50" s="152">
        <f t="shared" si="2"/>
        <v>3234</v>
      </c>
      <c r="M50" s="153"/>
      <c r="N50" s="152">
        <f t="shared" si="3"/>
        <v>9555</v>
      </c>
      <c r="O50" s="152">
        <f t="shared" si="8"/>
        <v>3234</v>
      </c>
      <c r="P50" s="152">
        <f t="shared" si="4"/>
        <v>0</v>
      </c>
      <c r="Q50" s="152">
        <f t="shared" si="5"/>
        <v>893</v>
      </c>
      <c r="R50" s="152">
        <f t="shared" si="6"/>
        <v>13682</v>
      </c>
      <c r="S50" s="154">
        <f t="shared" si="7"/>
        <v>-320</v>
      </c>
    </row>
    <row r="51" spans="1:19" x14ac:dyDescent="0.25">
      <c r="A51" s="149">
        <v>413</v>
      </c>
      <c r="B51" s="149">
        <v>413114253</v>
      </c>
      <c r="C51" s="150" t="s">
        <v>50</v>
      </c>
      <c r="D51" s="149">
        <v>114</v>
      </c>
      <c r="E51" s="150" t="s">
        <v>51</v>
      </c>
      <c r="F51" s="149">
        <v>253</v>
      </c>
      <c r="G51" s="150" t="s">
        <v>55</v>
      </c>
      <c r="H51" s="151">
        <v>3</v>
      </c>
      <c r="I51" s="151"/>
      <c r="J51" s="152">
        <f t="shared" si="0"/>
        <v>19588</v>
      </c>
      <c r="K51" s="152">
        <f t="shared" si="1"/>
        <v>19772</v>
      </c>
      <c r="L51" s="152">
        <f t="shared" si="2"/>
        <v>19782</v>
      </c>
      <c r="M51" s="153"/>
      <c r="N51" s="152">
        <f t="shared" si="3"/>
        <v>10127</v>
      </c>
      <c r="O51" s="152">
        <f t="shared" si="8"/>
        <v>19782</v>
      </c>
      <c r="P51" s="152">
        <f t="shared" si="4"/>
        <v>0</v>
      </c>
      <c r="Q51" s="152">
        <f t="shared" si="5"/>
        <v>893</v>
      </c>
      <c r="R51" s="152">
        <f t="shared" si="6"/>
        <v>30802</v>
      </c>
      <c r="S51" s="154">
        <f t="shared" si="7"/>
        <v>293</v>
      </c>
    </row>
    <row r="52" spans="1:19" x14ac:dyDescent="0.25">
      <c r="A52" s="149">
        <v>413</v>
      </c>
      <c r="B52" s="149">
        <v>413114670</v>
      </c>
      <c r="C52" s="150" t="s">
        <v>50</v>
      </c>
      <c r="D52" s="149">
        <v>114</v>
      </c>
      <c r="E52" s="150" t="s">
        <v>51</v>
      </c>
      <c r="F52" s="149">
        <v>670</v>
      </c>
      <c r="G52" s="150" t="s">
        <v>56</v>
      </c>
      <c r="H52" s="151">
        <v>31</v>
      </c>
      <c r="I52" s="151"/>
      <c r="J52" s="152">
        <f t="shared" si="0"/>
        <v>8333</v>
      </c>
      <c r="K52" s="152">
        <f t="shared" si="1"/>
        <v>8538</v>
      </c>
      <c r="L52" s="152">
        <f t="shared" si="2"/>
        <v>8558</v>
      </c>
      <c r="M52" s="153"/>
      <c r="N52" s="152">
        <f t="shared" si="3"/>
        <v>9466</v>
      </c>
      <c r="O52" s="152">
        <f t="shared" si="8"/>
        <v>8558</v>
      </c>
      <c r="P52" s="152">
        <f t="shared" si="4"/>
        <v>0</v>
      </c>
      <c r="Q52" s="152">
        <f t="shared" si="5"/>
        <v>893</v>
      </c>
      <c r="R52" s="152">
        <f t="shared" si="6"/>
        <v>18917</v>
      </c>
      <c r="S52" s="154">
        <f t="shared" si="7"/>
        <v>474</v>
      </c>
    </row>
    <row r="53" spans="1:19" x14ac:dyDescent="0.25">
      <c r="A53" s="149">
        <v>413</v>
      </c>
      <c r="B53" s="149">
        <v>413114674</v>
      </c>
      <c r="C53" s="150" t="s">
        <v>50</v>
      </c>
      <c r="D53" s="149">
        <v>114</v>
      </c>
      <c r="E53" s="150" t="s">
        <v>51</v>
      </c>
      <c r="F53" s="149">
        <v>674</v>
      </c>
      <c r="G53" s="150" t="s">
        <v>57</v>
      </c>
      <c r="H53" s="151">
        <v>35</v>
      </c>
      <c r="I53" s="151"/>
      <c r="J53" s="152">
        <f t="shared" si="0"/>
        <v>4868</v>
      </c>
      <c r="K53" s="152">
        <f t="shared" si="1"/>
        <v>4896</v>
      </c>
      <c r="L53" s="152">
        <f t="shared" si="2"/>
        <v>4896</v>
      </c>
      <c r="M53" s="153"/>
      <c r="N53" s="152">
        <f t="shared" si="3"/>
        <v>11010</v>
      </c>
      <c r="O53" s="152">
        <f t="shared" si="8"/>
        <v>4896</v>
      </c>
      <c r="P53" s="152">
        <f t="shared" si="4"/>
        <v>0</v>
      </c>
      <c r="Q53" s="152">
        <f t="shared" si="5"/>
        <v>893</v>
      </c>
      <c r="R53" s="152">
        <f t="shared" si="6"/>
        <v>16799</v>
      </c>
      <c r="S53" s="154">
        <f t="shared" si="7"/>
        <v>89</v>
      </c>
    </row>
    <row r="54" spans="1:19" x14ac:dyDescent="0.25">
      <c r="A54" s="149">
        <v>413</v>
      </c>
      <c r="B54" s="149">
        <v>413114683</v>
      </c>
      <c r="C54" s="150" t="s">
        <v>50</v>
      </c>
      <c r="D54" s="149">
        <v>114</v>
      </c>
      <c r="E54" s="150" t="s">
        <v>51</v>
      </c>
      <c r="F54" s="149">
        <v>683</v>
      </c>
      <c r="G54" s="150" t="s">
        <v>58</v>
      </c>
      <c r="H54" s="151">
        <v>2</v>
      </c>
      <c r="I54" s="151"/>
      <c r="J54" s="152">
        <f t="shared" si="0"/>
        <v>6837</v>
      </c>
      <c r="K54" s="152">
        <f t="shared" si="1"/>
        <v>6769</v>
      </c>
      <c r="L54" s="152">
        <f t="shared" si="2"/>
        <v>6770</v>
      </c>
      <c r="M54" s="153"/>
      <c r="N54" s="152">
        <f t="shared" si="3"/>
        <v>9698</v>
      </c>
      <c r="O54" s="152">
        <f t="shared" si="8"/>
        <v>6770</v>
      </c>
      <c r="P54" s="152">
        <f t="shared" si="4"/>
        <v>0</v>
      </c>
      <c r="Q54" s="152">
        <f t="shared" si="5"/>
        <v>893</v>
      </c>
      <c r="R54" s="152">
        <f t="shared" si="6"/>
        <v>17361</v>
      </c>
      <c r="S54" s="154">
        <f t="shared" si="7"/>
        <v>-163</v>
      </c>
    </row>
    <row r="55" spans="1:19" x14ac:dyDescent="0.25">
      <c r="A55" s="149">
        <v>413</v>
      </c>
      <c r="B55" s="149">
        <v>413114717</v>
      </c>
      <c r="C55" s="150" t="s">
        <v>50</v>
      </c>
      <c r="D55" s="149">
        <v>114</v>
      </c>
      <c r="E55" s="150" t="s">
        <v>51</v>
      </c>
      <c r="F55" s="149">
        <v>717</v>
      </c>
      <c r="G55" s="150" t="s">
        <v>59</v>
      </c>
      <c r="H55" s="151">
        <v>52</v>
      </c>
      <c r="I55" s="151"/>
      <c r="J55" s="152">
        <f t="shared" si="0"/>
        <v>4968</v>
      </c>
      <c r="K55" s="152">
        <f t="shared" si="1"/>
        <v>5395</v>
      </c>
      <c r="L55" s="152">
        <f t="shared" si="2"/>
        <v>5397</v>
      </c>
      <c r="M55" s="153"/>
      <c r="N55" s="152">
        <f t="shared" si="3"/>
        <v>11338</v>
      </c>
      <c r="O55" s="152">
        <f t="shared" si="8"/>
        <v>5397</v>
      </c>
      <c r="P55" s="152">
        <f t="shared" si="4"/>
        <v>0</v>
      </c>
      <c r="Q55" s="152">
        <f t="shared" si="5"/>
        <v>893</v>
      </c>
      <c r="R55" s="152">
        <f t="shared" si="6"/>
        <v>17628</v>
      </c>
      <c r="S55" s="154">
        <f t="shared" si="7"/>
        <v>1329</v>
      </c>
    </row>
    <row r="56" spans="1:19" x14ac:dyDescent="0.25">
      <c r="A56" s="149">
        <v>413</v>
      </c>
      <c r="B56" s="149">
        <v>413114720</v>
      </c>
      <c r="C56" s="150" t="s">
        <v>50</v>
      </c>
      <c r="D56" s="149">
        <v>114</v>
      </c>
      <c r="E56" s="150" t="s">
        <v>51</v>
      </c>
      <c r="F56" s="149">
        <v>720</v>
      </c>
      <c r="G56" s="150" t="s">
        <v>60</v>
      </c>
      <c r="H56" s="151">
        <v>1</v>
      </c>
      <c r="I56" s="151"/>
      <c r="J56" s="152">
        <f t="shared" si="0"/>
        <v>2112</v>
      </c>
      <c r="K56" s="152">
        <f t="shared" si="1"/>
        <v>2185</v>
      </c>
      <c r="L56" s="152">
        <f t="shared" si="2"/>
        <v>2184</v>
      </c>
      <c r="M56" s="153"/>
      <c r="N56" s="152">
        <f t="shared" si="3"/>
        <v>10127</v>
      </c>
      <c r="O56" s="152">
        <f t="shared" si="8"/>
        <v>2184</v>
      </c>
      <c r="P56" s="152">
        <f t="shared" si="4"/>
        <v>0</v>
      </c>
      <c r="Q56" s="152">
        <f t="shared" si="5"/>
        <v>893</v>
      </c>
      <c r="R56" s="152">
        <f t="shared" si="6"/>
        <v>13204</v>
      </c>
      <c r="S56" s="154">
        <f t="shared" si="7"/>
        <v>405</v>
      </c>
    </row>
    <row r="57" spans="1:19" x14ac:dyDescent="0.25">
      <c r="A57" s="149">
        <v>413</v>
      </c>
      <c r="B57" s="149">
        <v>413114750</v>
      </c>
      <c r="C57" s="150" t="s">
        <v>50</v>
      </c>
      <c r="D57" s="149">
        <v>114</v>
      </c>
      <c r="E57" s="150" t="s">
        <v>51</v>
      </c>
      <c r="F57" s="149">
        <v>750</v>
      </c>
      <c r="G57" s="150" t="s">
        <v>61</v>
      </c>
      <c r="H57" s="151">
        <v>22</v>
      </c>
      <c r="I57" s="151"/>
      <c r="J57" s="152">
        <f t="shared" si="0"/>
        <v>7981</v>
      </c>
      <c r="K57" s="152">
        <f t="shared" si="1"/>
        <v>7792</v>
      </c>
      <c r="L57" s="152">
        <f t="shared" si="2"/>
        <v>7793</v>
      </c>
      <c r="M57" s="153"/>
      <c r="N57" s="152">
        <f t="shared" si="3"/>
        <v>10714</v>
      </c>
      <c r="O57" s="152">
        <f t="shared" si="8"/>
        <v>7793</v>
      </c>
      <c r="P57" s="152">
        <f t="shared" si="4"/>
        <v>0</v>
      </c>
      <c r="Q57" s="152">
        <f t="shared" si="5"/>
        <v>893</v>
      </c>
      <c r="R57" s="152">
        <f t="shared" si="6"/>
        <v>19400</v>
      </c>
      <c r="S57" s="154">
        <f t="shared" si="7"/>
        <v>-447</v>
      </c>
    </row>
    <row r="58" spans="1:19" x14ac:dyDescent="0.25">
      <c r="A58" s="149">
        <v>413</v>
      </c>
      <c r="B58" s="149">
        <v>413114755</v>
      </c>
      <c r="C58" s="150" t="s">
        <v>50</v>
      </c>
      <c r="D58" s="149">
        <v>114</v>
      </c>
      <c r="E58" s="150" t="s">
        <v>51</v>
      </c>
      <c r="F58" s="149">
        <v>755</v>
      </c>
      <c r="G58" s="150" t="s">
        <v>62</v>
      </c>
      <c r="H58" s="151">
        <v>6</v>
      </c>
      <c r="I58" s="151"/>
      <c r="J58" s="152">
        <f t="shared" si="0"/>
        <v>4464</v>
      </c>
      <c r="K58" s="152">
        <f t="shared" si="1"/>
        <v>4992</v>
      </c>
      <c r="L58" s="152">
        <f t="shared" si="2"/>
        <v>4993</v>
      </c>
      <c r="M58" s="153"/>
      <c r="N58" s="152">
        <f t="shared" si="3"/>
        <v>11570</v>
      </c>
      <c r="O58" s="152">
        <f t="shared" si="8"/>
        <v>4993</v>
      </c>
      <c r="P58" s="152">
        <f t="shared" si="4"/>
        <v>0</v>
      </c>
      <c r="Q58" s="152">
        <f t="shared" si="5"/>
        <v>893</v>
      </c>
      <c r="R58" s="152">
        <f t="shared" si="6"/>
        <v>17456</v>
      </c>
      <c r="S58" s="154">
        <f t="shared" si="7"/>
        <v>1755</v>
      </c>
    </row>
    <row r="59" spans="1:19" x14ac:dyDescent="0.25">
      <c r="A59" s="149">
        <v>414</v>
      </c>
      <c r="B59" s="149">
        <v>414603063</v>
      </c>
      <c r="C59" s="150" t="s">
        <v>63</v>
      </c>
      <c r="D59" s="149">
        <v>603</v>
      </c>
      <c r="E59" s="150" t="s">
        <v>64</v>
      </c>
      <c r="F59" s="149">
        <v>63</v>
      </c>
      <c r="G59" s="150" t="s">
        <v>65</v>
      </c>
      <c r="H59" s="151">
        <v>5</v>
      </c>
      <c r="I59" s="151"/>
      <c r="J59" s="152">
        <f t="shared" si="0"/>
        <v>3607</v>
      </c>
      <c r="K59" s="152">
        <f t="shared" si="1"/>
        <v>3564</v>
      </c>
      <c r="L59" s="152">
        <f t="shared" si="2"/>
        <v>3565</v>
      </c>
      <c r="M59" s="153"/>
      <c r="N59" s="152">
        <f t="shared" si="3"/>
        <v>8840</v>
      </c>
      <c r="O59" s="152">
        <f t="shared" si="8"/>
        <v>3565</v>
      </c>
      <c r="P59" s="152">
        <f t="shared" si="4"/>
        <v>0</v>
      </c>
      <c r="Q59" s="152">
        <f t="shared" si="5"/>
        <v>893</v>
      </c>
      <c r="R59" s="152">
        <f t="shared" si="6"/>
        <v>13298</v>
      </c>
      <c r="S59" s="154">
        <f t="shared" si="7"/>
        <v>-146</v>
      </c>
    </row>
    <row r="60" spans="1:19" x14ac:dyDescent="0.25">
      <c r="A60" s="149">
        <v>414</v>
      </c>
      <c r="B60" s="149">
        <v>414603209</v>
      </c>
      <c r="C60" s="150" t="s">
        <v>63</v>
      </c>
      <c r="D60" s="149">
        <v>603</v>
      </c>
      <c r="E60" s="150" t="s">
        <v>64</v>
      </c>
      <c r="F60" s="149">
        <v>209</v>
      </c>
      <c r="G60" s="150" t="s">
        <v>66</v>
      </c>
      <c r="H60" s="151">
        <v>62</v>
      </c>
      <c r="I60" s="151"/>
      <c r="J60" s="152">
        <f t="shared" si="0"/>
        <v>2134</v>
      </c>
      <c r="K60" s="152">
        <f t="shared" si="1"/>
        <v>2209</v>
      </c>
      <c r="L60" s="152">
        <f t="shared" si="2"/>
        <v>2211</v>
      </c>
      <c r="M60" s="153"/>
      <c r="N60" s="152">
        <f t="shared" si="3"/>
        <v>11468</v>
      </c>
      <c r="O60" s="152">
        <f t="shared" si="8"/>
        <v>2211</v>
      </c>
      <c r="P60" s="152">
        <f t="shared" si="4"/>
        <v>0</v>
      </c>
      <c r="Q60" s="152">
        <f t="shared" si="5"/>
        <v>893</v>
      </c>
      <c r="R60" s="152">
        <f t="shared" si="6"/>
        <v>14572</v>
      </c>
      <c r="S60" s="154">
        <f t="shared" si="7"/>
        <v>476</v>
      </c>
    </row>
    <row r="61" spans="1:19" x14ac:dyDescent="0.25">
      <c r="A61" s="149">
        <v>414</v>
      </c>
      <c r="B61" s="149">
        <v>414603236</v>
      </c>
      <c r="C61" s="150" t="s">
        <v>63</v>
      </c>
      <c r="D61" s="149">
        <v>603</v>
      </c>
      <c r="E61" s="150" t="s">
        <v>64</v>
      </c>
      <c r="F61" s="149">
        <v>236</v>
      </c>
      <c r="G61" s="150" t="s">
        <v>67</v>
      </c>
      <c r="H61" s="151">
        <v>166</v>
      </c>
      <c r="I61" s="151"/>
      <c r="J61" s="152">
        <f t="shared" si="0"/>
        <v>2313</v>
      </c>
      <c r="K61" s="152">
        <f t="shared" si="1"/>
        <v>2442</v>
      </c>
      <c r="L61" s="152">
        <f t="shared" si="2"/>
        <v>2444</v>
      </c>
      <c r="M61" s="153"/>
      <c r="N61" s="152">
        <f t="shared" si="3"/>
        <v>11274</v>
      </c>
      <c r="O61" s="152">
        <f t="shared" si="8"/>
        <v>2444</v>
      </c>
      <c r="P61" s="152">
        <f t="shared" si="4"/>
        <v>0</v>
      </c>
      <c r="Q61" s="152">
        <f t="shared" si="5"/>
        <v>893</v>
      </c>
      <c r="R61" s="152">
        <f t="shared" si="6"/>
        <v>14611</v>
      </c>
      <c r="S61" s="154">
        <f t="shared" si="7"/>
        <v>735</v>
      </c>
    </row>
    <row r="62" spans="1:19" x14ac:dyDescent="0.25">
      <c r="A62" s="149">
        <v>414</v>
      </c>
      <c r="B62" s="149">
        <v>414603263</v>
      </c>
      <c r="C62" s="150" t="s">
        <v>63</v>
      </c>
      <c r="D62" s="149">
        <v>603</v>
      </c>
      <c r="E62" s="150" t="s">
        <v>64</v>
      </c>
      <c r="F62" s="149">
        <v>263</v>
      </c>
      <c r="G62" s="150" t="s">
        <v>69</v>
      </c>
      <c r="H62" s="151">
        <v>5</v>
      </c>
      <c r="I62" s="151"/>
      <c r="J62" s="152">
        <f t="shared" si="0"/>
        <v>4758</v>
      </c>
      <c r="K62" s="152">
        <f t="shared" si="1"/>
        <v>5049</v>
      </c>
      <c r="L62" s="152">
        <f t="shared" si="2"/>
        <v>5065</v>
      </c>
      <c r="M62" s="153"/>
      <c r="N62" s="152">
        <f t="shared" si="3"/>
        <v>10188</v>
      </c>
      <c r="O62" s="152">
        <f t="shared" si="8"/>
        <v>5065</v>
      </c>
      <c r="P62" s="152">
        <f t="shared" si="4"/>
        <v>0</v>
      </c>
      <c r="Q62" s="152">
        <f t="shared" si="5"/>
        <v>893</v>
      </c>
      <c r="R62" s="152">
        <f t="shared" si="6"/>
        <v>16146</v>
      </c>
      <c r="S62" s="154">
        <f t="shared" si="7"/>
        <v>925</v>
      </c>
    </row>
    <row r="63" spans="1:19" x14ac:dyDescent="0.25">
      <c r="A63" s="149">
        <v>414</v>
      </c>
      <c r="B63" s="149">
        <v>414603603</v>
      </c>
      <c r="C63" s="150" t="s">
        <v>63</v>
      </c>
      <c r="D63" s="149">
        <v>603</v>
      </c>
      <c r="E63" s="150" t="s">
        <v>64</v>
      </c>
      <c r="F63" s="149">
        <v>603</v>
      </c>
      <c r="G63" s="150" t="s">
        <v>64</v>
      </c>
      <c r="H63" s="151">
        <v>83</v>
      </c>
      <c r="I63" s="151"/>
      <c r="J63" s="152">
        <f t="shared" si="0"/>
        <v>1746</v>
      </c>
      <c r="K63" s="152">
        <f t="shared" si="1"/>
        <v>1729</v>
      </c>
      <c r="L63" s="152">
        <f t="shared" si="2"/>
        <v>1738</v>
      </c>
      <c r="M63" s="153"/>
      <c r="N63" s="152">
        <f t="shared" si="3"/>
        <v>10729</v>
      </c>
      <c r="O63" s="152">
        <f t="shared" si="8"/>
        <v>1738</v>
      </c>
      <c r="P63" s="152">
        <f t="shared" si="4"/>
        <v>0</v>
      </c>
      <c r="Q63" s="152">
        <f t="shared" si="5"/>
        <v>893</v>
      </c>
      <c r="R63" s="152">
        <f t="shared" si="6"/>
        <v>13360</v>
      </c>
      <c r="S63" s="154">
        <f t="shared" si="7"/>
        <v>-53</v>
      </c>
    </row>
    <row r="64" spans="1:19" x14ac:dyDescent="0.25">
      <c r="A64" s="149">
        <v>414</v>
      </c>
      <c r="B64" s="149">
        <v>414603618</v>
      </c>
      <c r="C64" s="150" t="s">
        <v>63</v>
      </c>
      <c r="D64" s="149">
        <v>603</v>
      </c>
      <c r="E64" s="150" t="s">
        <v>64</v>
      </c>
      <c r="F64" s="149">
        <v>618</v>
      </c>
      <c r="G64" s="150" t="s">
        <v>363</v>
      </c>
      <c r="H64" s="151">
        <v>1</v>
      </c>
      <c r="I64" s="151"/>
      <c r="J64" s="152">
        <f t="shared" si="0"/>
        <v>8539</v>
      </c>
      <c r="K64" s="152">
        <f t="shared" si="1"/>
        <v>8943</v>
      </c>
      <c r="L64" s="152">
        <f t="shared" si="2"/>
        <v>8955</v>
      </c>
      <c r="M64" s="153"/>
      <c r="N64" s="152">
        <f t="shared" si="3"/>
        <v>11266.434415954418</v>
      </c>
      <c r="O64" s="152">
        <f t="shared" si="8"/>
        <v>8955</v>
      </c>
      <c r="P64" s="152">
        <f t="shared" si="4"/>
        <v>0</v>
      </c>
      <c r="Q64" s="152">
        <f t="shared" si="5"/>
        <v>893</v>
      </c>
      <c r="R64" s="152">
        <f t="shared" si="6"/>
        <v>21114.43441595442</v>
      </c>
      <c r="S64" s="154">
        <f t="shared" si="7"/>
        <v>939.43441595441982</v>
      </c>
    </row>
    <row r="65" spans="1:19" x14ac:dyDescent="0.25">
      <c r="A65" s="149">
        <v>414</v>
      </c>
      <c r="B65" s="149">
        <v>414603635</v>
      </c>
      <c r="C65" s="150" t="s">
        <v>63</v>
      </c>
      <c r="D65" s="149">
        <v>603</v>
      </c>
      <c r="E65" s="150" t="s">
        <v>64</v>
      </c>
      <c r="F65" s="149">
        <v>635</v>
      </c>
      <c r="G65" s="150" t="s">
        <v>70</v>
      </c>
      <c r="H65" s="151">
        <v>23</v>
      </c>
      <c r="I65" s="151"/>
      <c r="J65" s="152">
        <f t="shared" si="0"/>
        <v>5182</v>
      </c>
      <c r="K65" s="152">
        <f t="shared" si="1"/>
        <v>5359</v>
      </c>
      <c r="L65" s="152">
        <f t="shared" si="2"/>
        <v>5359</v>
      </c>
      <c r="M65" s="153"/>
      <c r="N65" s="152">
        <f t="shared" si="3"/>
        <v>10399</v>
      </c>
      <c r="O65" s="152">
        <f t="shared" si="8"/>
        <v>5359</v>
      </c>
      <c r="P65" s="152">
        <f t="shared" si="4"/>
        <v>0</v>
      </c>
      <c r="Q65" s="152">
        <f t="shared" si="5"/>
        <v>893</v>
      </c>
      <c r="R65" s="152">
        <f t="shared" si="6"/>
        <v>16651</v>
      </c>
      <c r="S65" s="154">
        <f t="shared" si="7"/>
        <v>520</v>
      </c>
    </row>
    <row r="66" spans="1:19" x14ac:dyDescent="0.25">
      <c r="A66" s="149">
        <v>414</v>
      </c>
      <c r="B66" s="149">
        <v>414603715</v>
      </c>
      <c r="C66" s="150" t="s">
        <v>63</v>
      </c>
      <c r="D66" s="149">
        <v>603</v>
      </c>
      <c r="E66" s="150" t="s">
        <v>64</v>
      </c>
      <c r="F66" s="149">
        <v>715</v>
      </c>
      <c r="G66" s="150" t="s">
        <v>71</v>
      </c>
      <c r="H66" s="151">
        <v>18</v>
      </c>
      <c r="I66" s="151"/>
      <c r="J66" s="152">
        <f t="shared" si="0"/>
        <v>8162</v>
      </c>
      <c r="K66" s="152">
        <f t="shared" si="1"/>
        <v>8173</v>
      </c>
      <c r="L66" s="152">
        <f t="shared" si="2"/>
        <v>8172</v>
      </c>
      <c r="M66" s="153"/>
      <c r="N66" s="152">
        <f t="shared" si="3"/>
        <v>10200</v>
      </c>
      <c r="O66" s="152">
        <f t="shared" si="8"/>
        <v>8172</v>
      </c>
      <c r="P66" s="152">
        <f t="shared" si="4"/>
        <v>0</v>
      </c>
      <c r="Q66" s="152">
        <f t="shared" si="5"/>
        <v>893</v>
      </c>
      <c r="R66" s="152">
        <f t="shared" si="6"/>
        <v>19265</v>
      </c>
      <c r="S66" s="154">
        <f t="shared" si="7"/>
        <v>22</v>
      </c>
    </row>
    <row r="67" spans="1:19" x14ac:dyDescent="0.25">
      <c r="A67" s="149">
        <v>416</v>
      </c>
      <c r="B67" s="149">
        <v>416035035</v>
      </c>
      <c r="C67" s="150" t="s">
        <v>72</v>
      </c>
      <c r="D67" s="149">
        <v>35</v>
      </c>
      <c r="E67" s="150" t="s">
        <v>22</v>
      </c>
      <c r="F67" s="149">
        <v>35</v>
      </c>
      <c r="G67" s="150" t="s">
        <v>22</v>
      </c>
      <c r="H67" s="151">
        <v>537</v>
      </c>
      <c r="I67" s="151"/>
      <c r="J67" s="152">
        <f t="shared" si="0"/>
        <v>4241</v>
      </c>
      <c r="K67" s="152">
        <f t="shared" si="1"/>
        <v>4411</v>
      </c>
      <c r="L67" s="152">
        <f t="shared" si="2"/>
        <v>4443</v>
      </c>
      <c r="M67" s="153"/>
      <c r="N67" s="152">
        <f t="shared" si="3"/>
        <v>12639</v>
      </c>
      <c r="O67" s="152">
        <f t="shared" si="8"/>
        <v>4443</v>
      </c>
      <c r="P67" s="152">
        <f t="shared" si="4"/>
        <v>124.16759776536313</v>
      </c>
      <c r="Q67" s="152">
        <f t="shared" si="5"/>
        <v>893</v>
      </c>
      <c r="R67" s="152">
        <f t="shared" si="6"/>
        <v>18099.167597765365</v>
      </c>
      <c r="S67" s="154">
        <f t="shared" si="7"/>
        <v>747.21886511253615</v>
      </c>
    </row>
    <row r="68" spans="1:19" x14ac:dyDescent="0.25">
      <c r="A68" s="149">
        <v>416</v>
      </c>
      <c r="B68" s="149">
        <v>416035044</v>
      </c>
      <c r="C68" s="150" t="s">
        <v>72</v>
      </c>
      <c r="D68" s="149">
        <v>35</v>
      </c>
      <c r="E68" s="150" t="s">
        <v>22</v>
      </c>
      <c r="F68" s="149">
        <v>44</v>
      </c>
      <c r="G68" s="150" t="s">
        <v>35</v>
      </c>
      <c r="H68" s="151">
        <v>4</v>
      </c>
      <c r="I68" s="151"/>
      <c r="J68" s="152">
        <f t="shared" si="0"/>
        <v>270</v>
      </c>
      <c r="K68" s="152">
        <f t="shared" si="1"/>
        <v>279</v>
      </c>
      <c r="L68" s="152">
        <f t="shared" si="2"/>
        <v>275</v>
      </c>
      <c r="M68" s="153"/>
      <c r="N68" s="152">
        <f t="shared" si="3"/>
        <v>11995</v>
      </c>
      <c r="O68" s="152">
        <f t="shared" si="8"/>
        <v>275</v>
      </c>
      <c r="P68" s="152">
        <f t="shared" si="4"/>
        <v>0</v>
      </c>
      <c r="Q68" s="152">
        <f t="shared" si="5"/>
        <v>893</v>
      </c>
      <c r="R68" s="152">
        <f t="shared" si="6"/>
        <v>13163</v>
      </c>
      <c r="S68" s="154">
        <f t="shared" si="7"/>
        <v>224</v>
      </c>
    </row>
    <row r="69" spans="1:19" x14ac:dyDescent="0.25">
      <c r="A69" s="149">
        <v>416</v>
      </c>
      <c r="B69" s="149">
        <v>416035073</v>
      </c>
      <c r="C69" s="150" t="s">
        <v>72</v>
      </c>
      <c r="D69" s="149">
        <v>35</v>
      </c>
      <c r="E69" s="150" t="s">
        <v>22</v>
      </c>
      <c r="F69" s="149">
        <v>73</v>
      </c>
      <c r="G69" s="150" t="s">
        <v>37</v>
      </c>
      <c r="H69" s="151">
        <v>1</v>
      </c>
      <c r="I69" s="151"/>
      <c r="J69" s="152">
        <f t="shared" si="0"/>
        <v>7415</v>
      </c>
      <c r="K69" s="152">
        <f t="shared" si="1"/>
        <v>8388</v>
      </c>
      <c r="L69" s="152">
        <f t="shared" si="2"/>
        <v>8388</v>
      </c>
      <c r="M69" s="153"/>
      <c r="N69" s="152">
        <f t="shared" si="3"/>
        <v>10780</v>
      </c>
      <c r="O69" s="152">
        <f t="shared" si="8"/>
        <v>8388</v>
      </c>
      <c r="P69" s="152">
        <f t="shared" si="4"/>
        <v>0</v>
      </c>
      <c r="Q69" s="152">
        <f t="shared" si="5"/>
        <v>893</v>
      </c>
      <c r="R69" s="152">
        <f t="shared" si="6"/>
        <v>20061</v>
      </c>
      <c r="S69" s="154">
        <f t="shared" si="7"/>
        <v>2224</v>
      </c>
    </row>
    <row r="70" spans="1:19" x14ac:dyDescent="0.25">
      <c r="A70" s="149">
        <v>416</v>
      </c>
      <c r="B70" s="149">
        <v>416035244</v>
      </c>
      <c r="C70" s="150" t="s">
        <v>72</v>
      </c>
      <c r="D70" s="149">
        <v>35</v>
      </c>
      <c r="E70" s="150" t="s">
        <v>22</v>
      </c>
      <c r="F70" s="149">
        <v>244</v>
      </c>
      <c r="G70" s="150" t="s">
        <v>43</v>
      </c>
      <c r="H70" s="151">
        <v>6</v>
      </c>
      <c r="I70" s="151"/>
      <c r="J70" s="152">
        <f t="shared" si="0"/>
        <v>4523</v>
      </c>
      <c r="K70" s="152">
        <f t="shared" si="1"/>
        <v>4845</v>
      </c>
      <c r="L70" s="152">
        <f t="shared" si="2"/>
        <v>4899</v>
      </c>
      <c r="M70" s="153"/>
      <c r="N70" s="152">
        <f t="shared" si="3"/>
        <v>12091</v>
      </c>
      <c r="O70" s="152">
        <f t="shared" si="8"/>
        <v>4899</v>
      </c>
      <c r="P70" s="152">
        <f t="shared" si="4"/>
        <v>0</v>
      </c>
      <c r="Q70" s="152">
        <f t="shared" si="5"/>
        <v>893</v>
      </c>
      <c r="R70" s="152">
        <f t="shared" si="6"/>
        <v>17883</v>
      </c>
      <c r="S70" s="154">
        <f t="shared" si="7"/>
        <v>1304</v>
      </c>
    </row>
    <row r="71" spans="1:19" x14ac:dyDescent="0.25">
      <c r="A71" s="149">
        <v>416</v>
      </c>
      <c r="B71" s="149">
        <v>416035285</v>
      </c>
      <c r="C71" s="150" t="s">
        <v>72</v>
      </c>
      <c r="D71" s="149">
        <v>35</v>
      </c>
      <c r="E71" s="150" t="s">
        <v>22</v>
      </c>
      <c r="F71" s="149">
        <v>285</v>
      </c>
      <c r="G71" s="150" t="s">
        <v>44</v>
      </c>
      <c r="H71" s="151">
        <v>3</v>
      </c>
      <c r="I71" s="151"/>
      <c r="J71" s="152">
        <f t="shared" si="0"/>
        <v>2918</v>
      </c>
      <c r="K71" s="152">
        <f t="shared" si="1"/>
        <v>3302</v>
      </c>
      <c r="L71" s="152">
        <f t="shared" si="2"/>
        <v>3302</v>
      </c>
      <c r="M71" s="153"/>
      <c r="N71" s="152">
        <f t="shared" si="3"/>
        <v>10780</v>
      </c>
      <c r="O71" s="152">
        <f t="shared" si="8"/>
        <v>3302</v>
      </c>
      <c r="P71" s="152">
        <f t="shared" si="4"/>
        <v>0</v>
      </c>
      <c r="Q71" s="152">
        <f t="shared" si="5"/>
        <v>893</v>
      </c>
      <c r="R71" s="152">
        <f t="shared" si="6"/>
        <v>14975</v>
      </c>
      <c r="S71" s="154">
        <f t="shared" si="7"/>
        <v>1635</v>
      </c>
    </row>
    <row r="72" spans="1:19" x14ac:dyDescent="0.25">
      <c r="A72" s="149">
        <v>416</v>
      </c>
      <c r="B72" s="149">
        <v>416035305</v>
      </c>
      <c r="C72" s="150" t="s">
        <v>72</v>
      </c>
      <c r="D72" s="149">
        <v>35</v>
      </c>
      <c r="E72" s="150" t="s">
        <v>22</v>
      </c>
      <c r="F72" s="149">
        <v>305</v>
      </c>
      <c r="G72" s="150" t="s">
        <v>75</v>
      </c>
      <c r="H72" s="151">
        <v>2</v>
      </c>
      <c r="I72" s="151"/>
      <c r="J72" s="152">
        <f t="shared" si="0"/>
        <v>4571</v>
      </c>
      <c r="K72" s="152">
        <f t="shared" si="1"/>
        <v>4608</v>
      </c>
      <c r="L72" s="152">
        <f t="shared" si="2"/>
        <v>4608</v>
      </c>
      <c r="M72" s="153"/>
      <c r="N72" s="152">
        <f t="shared" si="3"/>
        <v>14127</v>
      </c>
      <c r="O72" s="152">
        <f t="shared" si="8"/>
        <v>4608</v>
      </c>
      <c r="P72" s="152">
        <f t="shared" si="4"/>
        <v>0</v>
      </c>
      <c r="Q72" s="152">
        <f t="shared" si="5"/>
        <v>893</v>
      </c>
      <c r="R72" s="152">
        <f t="shared" si="6"/>
        <v>19628</v>
      </c>
      <c r="S72" s="154">
        <f t="shared" si="7"/>
        <v>150</v>
      </c>
    </row>
    <row r="73" spans="1:19" x14ac:dyDescent="0.25">
      <c r="A73" s="149">
        <v>416</v>
      </c>
      <c r="B73" s="149">
        <v>416035307</v>
      </c>
      <c r="C73" s="150" t="s">
        <v>72</v>
      </c>
      <c r="D73" s="149">
        <v>35</v>
      </c>
      <c r="E73" s="150" t="s">
        <v>22</v>
      </c>
      <c r="F73" s="149">
        <v>307</v>
      </c>
      <c r="G73" s="150" t="s">
        <v>76</v>
      </c>
      <c r="H73" s="151">
        <v>1</v>
      </c>
      <c r="I73" s="151"/>
      <c r="J73" s="152">
        <f t="shared" si="0"/>
        <v>3998</v>
      </c>
      <c r="K73" s="152">
        <f t="shared" si="1"/>
        <v>4129</v>
      </c>
      <c r="L73" s="152">
        <f t="shared" si="2"/>
        <v>4129</v>
      </c>
      <c r="M73" s="153"/>
      <c r="N73" s="152">
        <f t="shared" si="3"/>
        <v>10780</v>
      </c>
      <c r="O73" s="152">
        <f t="shared" si="8"/>
        <v>4129</v>
      </c>
      <c r="P73" s="152">
        <f t="shared" si="4"/>
        <v>0</v>
      </c>
      <c r="Q73" s="152">
        <f t="shared" si="5"/>
        <v>893</v>
      </c>
      <c r="R73" s="152">
        <f t="shared" si="6"/>
        <v>15802</v>
      </c>
      <c r="S73" s="154">
        <f t="shared" si="7"/>
        <v>473</v>
      </c>
    </row>
    <row r="74" spans="1:19" x14ac:dyDescent="0.25">
      <c r="A74" s="149">
        <v>417</v>
      </c>
      <c r="B74" s="149">
        <v>417035035</v>
      </c>
      <c r="C74" s="150" t="s">
        <v>78</v>
      </c>
      <c r="D74" s="149">
        <v>35</v>
      </c>
      <c r="E74" s="150" t="s">
        <v>22</v>
      </c>
      <c r="F74" s="149">
        <v>35</v>
      </c>
      <c r="G74" s="150" t="s">
        <v>22</v>
      </c>
      <c r="H74" s="151">
        <v>321</v>
      </c>
      <c r="I74" s="151"/>
      <c r="J74" s="152">
        <f t="shared" ref="J74:J137" si="9">IFERROR(VLOOKUP($B74,_18Q4,9,FALSE),"")</f>
        <v>4339</v>
      </c>
      <c r="K74" s="152">
        <f t="shared" ref="K74:K137" si="10">IFERROR(VLOOKUP($B74,_19Q1c,9,FALSE),"")</f>
        <v>4375</v>
      </c>
      <c r="L74" s="152">
        <f t="shared" ref="L74:L137" si="11">IFERROR(VLOOKUP($B74,_19Q1e,9,FALSE),"")</f>
        <v>4404</v>
      </c>
      <c r="M74" s="153"/>
      <c r="N74" s="152">
        <f t="shared" ref="N74:N137" si="12">IFERROR(VLOOKUP($B74,_19Q1e,8,FALSE),"")</f>
        <v>12527</v>
      </c>
      <c r="O74" s="152">
        <f t="shared" si="8"/>
        <v>4404</v>
      </c>
      <c r="P74" s="152">
        <f t="shared" ref="P74:P137" si="13">IFERROR(VLOOKUP($B74,_19Q1e,10,FALSE),"")</f>
        <v>0</v>
      </c>
      <c r="Q74" s="152">
        <f t="shared" ref="Q74:Q137" si="14">IFERROR(VLOOKUP($B74,_19Q1e,11,FALSE),"")</f>
        <v>893</v>
      </c>
      <c r="R74" s="152">
        <f t="shared" ref="R74:R137" si="15">IFERROR(VLOOKUP($B74,_19Q1e,12,FALSE),"")</f>
        <v>17824</v>
      </c>
      <c r="S74" s="154">
        <f t="shared" ref="S74:S137" si="16">IFERROR(R74-IFERROR(VLOOKUP($B74,_18Q4,12,FALSE),""),"")</f>
        <v>249</v>
      </c>
    </row>
    <row r="75" spans="1:19" x14ac:dyDescent="0.25">
      <c r="A75" s="149">
        <v>417</v>
      </c>
      <c r="B75" s="149">
        <v>417035100</v>
      </c>
      <c r="C75" s="150" t="s">
        <v>78</v>
      </c>
      <c r="D75" s="149">
        <v>35</v>
      </c>
      <c r="E75" s="150" t="s">
        <v>22</v>
      </c>
      <c r="F75" s="149">
        <v>100</v>
      </c>
      <c r="G75" s="150" t="s">
        <v>79</v>
      </c>
      <c r="H75" s="151">
        <v>3</v>
      </c>
      <c r="I75" s="151"/>
      <c r="J75" s="152">
        <f t="shared" si="9"/>
        <v>6069</v>
      </c>
      <c r="K75" s="152">
        <f t="shared" si="10"/>
        <v>6968</v>
      </c>
      <c r="L75" s="152">
        <f t="shared" si="11"/>
        <v>6968</v>
      </c>
      <c r="M75" s="153"/>
      <c r="N75" s="152">
        <f t="shared" si="12"/>
        <v>13559</v>
      </c>
      <c r="O75" s="152">
        <f t="shared" ref="O75:O138" si="17">L75</f>
        <v>6968</v>
      </c>
      <c r="P75" s="152">
        <f t="shared" si="13"/>
        <v>0</v>
      </c>
      <c r="Q75" s="152">
        <f t="shared" si="14"/>
        <v>893</v>
      </c>
      <c r="R75" s="152">
        <f t="shared" si="15"/>
        <v>21420</v>
      </c>
      <c r="S75" s="154">
        <f t="shared" si="16"/>
        <v>2649</v>
      </c>
    </row>
    <row r="76" spans="1:19" x14ac:dyDescent="0.25">
      <c r="A76" s="149">
        <v>417</v>
      </c>
      <c r="B76" s="149">
        <v>417035133</v>
      </c>
      <c r="C76" s="150" t="s">
        <v>78</v>
      </c>
      <c r="D76" s="149">
        <v>35</v>
      </c>
      <c r="E76" s="150" t="s">
        <v>22</v>
      </c>
      <c r="F76" s="149">
        <v>133</v>
      </c>
      <c r="G76" s="150" t="s">
        <v>73</v>
      </c>
      <c r="H76" s="151">
        <v>2</v>
      </c>
      <c r="I76" s="151"/>
      <c r="J76" s="152">
        <f t="shared" si="9"/>
        <v>2822</v>
      </c>
      <c r="K76" s="152">
        <f t="shared" si="10"/>
        <v>2917</v>
      </c>
      <c r="L76" s="152">
        <f t="shared" si="11"/>
        <v>2918</v>
      </c>
      <c r="M76" s="153"/>
      <c r="N76" s="152">
        <f t="shared" si="12"/>
        <v>9311</v>
      </c>
      <c r="O76" s="152">
        <f t="shared" si="17"/>
        <v>2918</v>
      </c>
      <c r="P76" s="152">
        <f t="shared" si="13"/>
        <v>0</v>
      </c>
      <c r="Q76" s="152">
        <f t="shared" si="14"/>
        <v>893</v>
      </c>
      <c r="R76" s="152">
        <f t="shared" si="15"/>
        <v>13122</v>
      </c>
      <c r="S76" s="154">
        <f t="shared" si="16"/>
        <v>403</v>
      </c>
    </row>
    <row r="77" spans="1:19" x14ac:dyDescent="0.25">
      <c r="A77" s="149">
        <v>417</v>
      </c>
      <c r="B77" s="149">
        <v>417035211</v>
      </c>
      <c r="C77" s="150" t="s">
        <v>78</v>
      </c>
      <c r="D77" s="149">
        <v>35</v>
      </c>
      <c r="E77" s="150" t="s">
        <v>22</v>
      </c>
      <c r="F77" s="149">
        <v>211</v>
      </c>
      <c r="G77" s="150" t="s">
        <v>80</v>
      </c>
      <c r="H77" s="151">
        <v>1</v>
      </c>
      <c r="I77" s="151"/>
      <c r="J77" s="152">
        <f t="shared" si="9"/>
        <v>1727</v>
      </c>
      <c r="K77" s="152">
        <f t="shared" si="10"/>
        <v>2426</v>
      </c>
      <c r="L77" s="152">
        <f t="shared" si="11"/>
        <v>2426</v>
      </c>
      <c r="M77" s="153"/>
      <c r="N77" s="152">
        <f t="shared" si="12"/>
        <v>13527</v>
      </c>
      <c r="O77" s="152">
        <f t="shared" si="17"/>
        <v>2426</v>
      </c>
      <c r="P77" s="152">
        <f t="shared" si="13"/>
        <v>0</v>
      </c>
      <c r="Q77" s="152">
        <f t="shared" si="14"/>
        <v>893</v>
      </c>
      <c r="R77" s="152">
        <f t="shared" si="15"/>
        <v>16846</v>
      </c>
      <c r="S77" s="154">
        <f t="shared" si="16"/>
        <v>4599</v>
      </c>
    </row>
    <row r="78" spans="1:19" x14ac:dyDescent="0.25">
      <c r="A78" s="149">
        <v>417</v>
      </c>
      <c r="B78" s="149">
        <v>417035243</v>
      </c>
      <c r="C78" s="150" t="s">
        <v>78</v>
      </c>
      <c r="D78" s="149">
        <v>35</v>
      </c>
      <c r="E78" s="150" t="s">
        <v>22</v>
      </c>
      <c r="F78" s="149">
        <v>243</v>
      </c>
      <c r="G78" s="150" t="s">
        <v>74</v>
      </c>
      <c r="H78" s="151">
        <v>1</v>
      </c>
      <c r="I78" s="151"/>
      <c r="J78" s="152">
        <f t="shared" si="9"/>
        <v>2848</v>
      </c>
      <c r="K78" s="152">
        <f t="shared" si="10"/>
        <v>2197</v>
      </c>
      <c r="L78" s="152">
        <f t="shared" si="11"/>
        <v>2198</v>
      </c>
      <c r="M78" s="153"/>
      <c r="N78" s="152">
        <f t="shared" si="12"/>
        <v>9311</v>
      </c>
      <c r="O78" s="152">
        <f t="shared" si="17"/>
        <v>2198</v>
      </c>
      <c r="P78" s="152">
        <f t="shared" si="13"/>
        <v>0</v>
      </c>
      <c r="Q78" s="152">
        <f t="shared" si="14"/>
        <v>893</v>
      </c>
      <c r="R78" s="152">
        <f t="shared" si="15"/>
        <v>12402</v>
      </c>
      <c r="S78" s="154">
        <f t="shared" si="16"/>
        <v>-3405</v>
      </c>
    </row>
    <row r="79" spans="1:19" x14ac:dyDescent="0.25">
      <c r="A79" s="149">
        <v>417</v>
      </c>
      <c r="B79" s="149">
        <v>417035244</v>
      </c>
      <c r="C79" s="150" t="s">
        <v>78</v>
      </c>
      <c r="D79" s="149">
        <v>35</v>
      </c>
      <c r="E79" s="150" t="s">
        <v>22</v>
      </c>
      <c r="F79" s="149">
        <v>244</v>
      </c>
      <c r="G79" s="150" t="s">
        <v>43</v>
      </c>
      <c r="H79" s="151">
        <v>5</v>
      </c>
      <c r="I79" s="151"/>
      <c r="J79" s="152">
        <f t="shared" si="9"/>
        <v>4501</v>
      </c>
      <c r="K79" s="152">
        <f t="shared" si="10"/>
        <v>5207</v>
      </c>
      <c r="L79" s="152">
        <f t="shared" si="11"/>
        <v>5246</v>
      </c>
      <c r="M79" s="153"/>
      <c r="N79" s="152">
        <f t="shared" si="12"/>
        <v>12947</v>
      </c>
      <c r="O79" s="152">
        <f t="shared" si="17"/>
        <v>5246</v>
      </c>
      <c r="P79" s="152">
        <f t="shared" si="13"/>
        <v>0</v>
      </c>
      <c r="Q79" s="152">
        <f t="shared" si="14"/>
        <v>893</v>
      </c>
      <c r="R79" s="152">
        <f t="shared" si="15"/>
        <v>19086</v>
      </c>
      <c r="S79" s="154">
        <f t="shared" si="16"/>
        <v>2583</v>
      </c>
    </row>
    <row r="80" spans="1:19" x14ac:dyDescent="0.25">
      <c r="A80" s="149">
        <v>417</v>
      </c>
      <c r="B80" s="149">
        <v>417035293</v>
      </c>
      <c r="C80" s="150" t="s">
        <v>78</v>
      </c>
      <c r="D80" s="149">
        <v>35</v>
      </c>
      <c r="E80" s="150" t="s">
        <v>22</v>
      </c>
      <c r="F80" s="149">
        <v>293</v>
      </c>
      <c r="G80" s="150" t="s">
        <v>45</v>
      </c>
      <c r="H80" s="151">
        <v>2</v>
      </c>
      <c r="I80" s="151"/>
      <c r="J80" s="152">
        <f t="shared" si="9"/>
        <v>978</v>
      </c>
      <c r="K80" s="152">
        <f t="shared" si="10"/>
        <v>719</v>
      </c>
      <c r="L80" s="152">
        <f t="shared" si="11"/>
        <v>719</v>
      </c>
      <c r="M80" s="153"/>
      <c r="N80" s="152">
        <f t="shared" si="12"/>
        <v>8370</v>
      </c>
      <c r="O80" s="152">
        <f t="shared" si="17"/>
        <v>719</v>
      </c>
      <c r="P80" s="152">
        <f t="shared" si="13"/>
        <v>0</v>
      </c>
      <c r="Q80" s="152">
        <f t="shared" si="14"/>
        <v>893</v>
      </c>
      <c r="R80" s="152">
        <f t="shared" si="15"/>
        <v>9982</v>
      </c>
      <c r="S80" s="154">
        <f t="shared" si="16"/>
        <v>-3275</v>
      </c>
    </row>
    <row r="81" spans="1:19" x14ac:dyDescent="0.25">
      <c r="A81" s="149">
        <v>418</v>
      </c>
      <c r="B81" s="149">
        <v>418100014</v>
      </c>
      <c r="C81" s="150" t="s">
        <v>82</v>
      </c>
      <c r="D81" s="149">
        <v>100</v>
      </c>
      <c r="E81" s="150" t="s">
        <v>79</v>
      </c>
      <c r="F81" s="149">
        <v>14</v>
      </c>
      <c r="G81" s="150" t="s">
        <v>83</v>
      </c>
      <c r="H81" s="151">
        <v>11</v>
      </c>
      <c r="I81" s="151"/>
      <c r="J81" s="152">
        <f t="shared" si="9"/>
        <v>2897</v>
      </c>
      <c r="K81" s="152">
        <f t="shared" si="10"/>
        <v>3113</v>
      </c>
      <c r="L81" s="152">
        <f t="shared" si="11"/>
        <v>3114</v>
      </c>
      <c r="M81" s="153"/>
      <c r="N81" s="152">
        <f t="shared" si="12"/>
        <v>9340</v>
      </c>
      <c r="O81" s="152">
        <f t="shared" si="17"/>
        <v>3114</v>
      </c>
      <c r="P81" s="152">
        <f t="shared" si="13"/>
        <v>0</v>
      </c>
      <c r="Q81" s="152">
        <f t="shared" si="14"/>
        <v>893</v>
      </c>
      <c r="R81" s="152">
        <f t="shared" si="15"/>
        <v>13347</v>
      </c>
      <c r="S81" s="154">
        <f t="shared" si="16"/>
        <v>869</v>
      </c>
    </row>
    <row r="82" spans="1:19" x14ac:dyDescent="0.25">
      <c r="A82" s="149">
        <v>418</v>
      </c>
      <c r="B82" s="149">
        <v>418100100</v>
      </c>
      <c r="C82" s="150" t="s">
        <v>82</v>
      </c>
      <c r="D82" s="149">
        <v>100</v>
      </c>
      <c r="E82" s="150" t="s">
        <v>79</v>
      </c>
      <c r="F82" s="149">
        <v>100</v>
      </c>
      <c r="G82" s="150" t="s">
        <v>79</v>
      </c>
      <c r="H82" s="151">
        <v>342</v>
      </c>
      <c r="I82" s="151"/>
      <c r="J82" s="152">
        <f t="shared" si="9"/>
        <v>4894</v>
      </c>
      <c r="K82" s="152">
        <f t="shared" si="10"/>
        <v>5067</v>
      </c>
      <c r="L82" s="152">
        <f t="shared" si="11"/>
        <v>5069</v>
      </c>
      <c r="M82" s="153"/>
      <c r="N82" s="152">
        <f t="shared" si="12"/>
        <v>9863</v>
      </c>
      <c r="O82" s="152">
        <f t="shared" si="17"/>
        <v>5069</v>
      </c>
      <c r="P82" s="152">
        <f t="shared" si="13"/>
        <v>0</v>
      </c>
      <c r="Q82" s="152">
        <f t="shared" si="14"/>
        <v>893</v>
      </c>
      <c r="R82" s="152">
        <f t="shared" si="15"/>
        <v>15825</v>
      </c>
      <c r="S82" s="154">
        <f t="shared" si="16"/>
        <v>514</v>
      </c>
    </row>
    <row r="83" spans="1:19" x14ac:dyDescent="0.25">
      <c r="A83" s="149">
        <v>418</v>
      </c>
      <c r="B83" s="149">
        <v>418100101</v>
      </c>
      <c r="C83" s="150" t="s">
        <v>82</v>
      </c>
      <c r="D83" s="149">
        <v>100</v>
      </c>
      <c r="E83" s="150" t="s">
        <v>79</v>
      </c>
      <c r="F83" s="149">
        <v>101</v>
      </c>
      <c r="G83" s="150" t="s">
        <v>84</v>
      </c>
      <c r="H83" s="151">
        <v>1</v>
      </c>
      <c r="I83" s="151"/>
      <c r="J83" s="152">
        <f t="shared" si="9"/>
        <v>1915</v>
      </c>
      <c r="K83" s="152">
        <f t="shared" si="10"/>
        <v>1997</v>
      </c>
      <c r="L83" s="152">
        <f t="shared" si="11"/>
        <v>2002</v>
      </c>
      <c r="M83" s="153"/>
      <c r="N83" s="152">
        <f t="shared" si="12"/>
        <v>8745</v>
      </c>
      <c r="O83" s="152">
        <f t="shared" si="17"/>
        <v>2002</v>
      </c>
      <c r="P83" s="152">
        <f t="shared" si="13"/>
        <v>0</v>
      </c>
      <c r="Q83" s="152">
        <f t="shared" si="14"/>
        <v>893</v>
      </c>
      <c r="R83" s="152">
        <f t="shared" si="15"/>
        <v>11640</v>
      </c>
      <c r="S83" s="154">
        <f t="shared" si="16"/>
        <v>464</v>
      </c>
    </row>
    <row r="84" spans="1:19" x14ac:dyDescent="0.25">
      <c r="A84" s="149">
        <v>418</v>
      </c>
      <c r="B84" s="149">
        <v>418100136</v>
      </c>
      <c r="C84" s="150" t="s">
        <v>82</v>
      </c>
      <c r="D84" s="149">
        <v>100</v>
      </c>
      <c r="E84" s="150" t="s">
        <v>79</v>
      </c>
      <c r="F84" s="149">
        <v>136</v>
      </c>
      <c r="G84" s="150" t="s">
        <v>85</v>
      </c>
      <c r="H84" s="151">
        <v>10</v>
      </c>
      <c r="I84" s="151"/>
      <c r="J84" s="152">
        <f t="shared" si="9"/>
        <v>2934</v>
      </c>
      <c r="K84" s="152">
        <f t="shared" si="10"/>
        <v>3266</v>
      </c>
      <c r="L84" s="152">
        <f t="shared" si="11"/>
        <v>3266</v>
      </c>
      <c r="M84" s="153"/>
      <c r="N84" s="152">
        <f t="shared" si="12"/>
        <v>9956</v>
      </c>
      <c r="O84" s="152">
        <f t="shared" si="17"/>
        <v>3266</v>
      </c>
      <c r="P84" s="152">
        <f t="shared" si="13"/>
        <v>0</v>
      </c>
      <c r="Q84" s="152">
        <f t="shared" si="14"/>
        <v>893</v>
      </c>
      <c r="R84" s="152">
        <f t="shared" si="15"/>
        <v>14115</v>
      </c>
      <c r="S84" s="154">
        <f t="shared" si="16"/>
        <v>1343</v>
      </c>
    </row>
    <row r="85" spans="1:19" x14ac:dyDescent="0.25">
      <c r="A85" s="149">
        <v>418</v>
      </c>
      <c r="B85" s="149">
        <v>418100139</v>
      </c>
      <c r="C85" s="150" t="s">
        <v>82</v>
      </c>
      <c r="D85" s="149">
        <v>100</v>
      </c>
      <c r="E85" s="150" t="s">
        <v>79</v>
      </c>
      <c r="F85" s="149">
        <v>139</v>
      </c>
      <c r="G85" s="150" t="s">
        <v>86</v>
      </c>
      <c r="H85" s="151">
        <v>3</v>
      </c>
      <c r="I85" s="151"/>
      <c r="J85" s="152">
        <f t="shared" si="9"/>
        <v>3338</v>
      </c>
      <c r="K85" s="152">
        <f t="shared" si="10"/>
        <v>3488</v>
      </c>
      <c r="L85" s="152">
        <f t="shared" si="11"/>
        <v>3488</v>
      </c>
      <c r="M85" s="153"/>
      <c r="N85" s="152">
        <f t="shared" si="12"/>
        <v>8745</v>
      </c>
      <c r="O85" s="152">
        <f t="shared" si="17"/>
        <v>3488</v>
      </c>
      <c r="P85" s="152">
        <f t="shared" si="13"/>
        <v>0</v>
      </c>
      <c r="Q85" s="152">
        <f t="shared" si="14"/>
        <v>893</v>
      </c>
      <c r="R85" s="152">
        <f t="shared" si="15"/>
        <v>13126</v>
      </c>
      <c r="S85" s="154">
        <f t="shared" si="16"/>
        <v>527</v>
      </c>
    </row>
    <row r="86" spans="1:19" x14ac:dyDescent="0.25">
      <c r="A86" s="149">
        <v>418</v>
      </c>
      <c r="B86" s="149">
        <v>418100187</v>
      </c>
      <c r="C86" s="150" t="s">
        <v>82</v>
      </c>
      <c r="D86" s="149">
        <v>100</v>
      </c>
      <c r="E86" s="150" t="s">
        <v>79</v>
      </c>
      <c r="F86" s="149">
        <v>187</v>
      </c>
      <c r="G86" s="150" t="s">
        <v>89</v>
      </c>
      <c r="H86" s="151">
        <v>1</v>
      </c>
      <c r="I86" s="151"/>
      <c r="J86" s="152">
        <f t="shared" si="9"/>
        <v>4658</v>
      </c>
      <c r="K86" s="152">
        <f t="shared" si="10"/>
        <v>4161</v>
      </c>
      <c r="L86" s="152">
        <f t="shared" si="11"/>
        <v>4161</v>
      </c>
      <c r="M86" s="153"/>
      <c r="N86" s="152">
        <f t="shared" si="12"/>
        <v>8745</v>
      </c>
      <c r="O86" s="152">
        <f t="shared" si="17"/>
        <v>4161</v>
      </c>
      <c r="P86" s="152">
        <f t="shared" si="13"/>
        <v>0</v>
      </c>
      <c r="Q86" s="152">
        <f t="shared" si="14"/>
        <v>893</v>
      </c>
      <c r="R86" s="152">
        <f t="shared" si="15"/>
        <v>13799</v>
      </c>
      <c r="S86" s="154">
        <f t="shared" si="16"/>
        <v>-1541</v>
      </c>
    </row>
    <row r="87" spans="1:19" x14ac:dyDescent="0.25">
      <c r="A87" s="149">
        <v>418</v>
      </c>
      <c r="B87" s="149">
        <v>418100198</v>
      </c>
      <c r="C87" s="150" t="s">
        <v>82</v>
      </c>
      <c r="D87" s="149">
        <v>100</v>
      </c>
      <c r="E87" s="150" t="s">
        <v>79</v>
      </c>
      <c r="F87" s="149">
        <v>198</v>
      </c>
      <c r="G87" s="150" t="s">
        <v>39</v>
      </c>
      <c r="H87" s="151">
        <v>26</v>
      </c>
      <c r="I87" s="151"/>
      <c r="J87" s="152">
        <f t="shared" si="9"/>
        <v>3450</v>
      </c>
      <c r="K87" s="152">
        <f t="shared" si="10"/>
        <v>3629</v>
      </c>
      <c r="L87" s="152">
        <f t="shared" si="11"/>
        <v>3629</v>
      </c>
      <c r="M87" s="153"/>
      <c r="N87" s="152">
        <f t="shared" si="12"/>
        <v>9026</v>
      </c>
      <c r="O87" s="152">
        <f t="shared" si="17"/>
        <v>3629</v>
      </c>
      <c r="P87" s="152">
        <f t="shared" si="13"/>
        <v>0</v>
      </c>
      <c r="Q87" s="152">
        <f t="shared" si="14"/>
        <v>893</v>
      </c>
      <c r="R87" s="152">
        <f t="shared" si="15"/>
        <v>13548</v>
      </c>
      <c r="S87" s="154">
        <f t="shared" si="16"/>
        <v>625</v>
      </c>
    </row>
    <row r="88" spans="1:19" x14ac:dyDescent="0.25">
      <c r="A88" s="149">
        <v>418</v>
      </c>
      <c r="B88" s="149">
        <v>418100288</v>
      </c>
      <c r="C88" s="150" t="s">
        <v>82</v>
      </c>
      <c r="D88" s="149">
        <v>100</v>
      </c>
      <c r="E88" s="150" t="s">
        <v>79</v>
      </c>
      <c r="F88" s="149">
        <v>288</v>
      </c>
      <c r="G88" s="150" t="s">
        <v>91</v>
      </c>
      <c r="H88" s="151">
        <v>1</v>
      </c>
      <c r="I88" s="151"/>
      <c r="J88" s="152">
        <f t="shared" si="9"/>
        <v>5111</v>
      </c>
      <c r="K88" s="152">
        <f t="shared" si="10"/>
        <v>5341</v>
      </c>
      <c r="L88" s="152">
        <f t="shared" si="11"/>
        <v>5341</v>
      </c>
      <c r="M88" s="153"/>
      <c r="N88" s="152">
        <f t="shared" si="12"/>
        <v>8745</v>
      </c>
      <c r="O88" s="152">
        <f t="shared" si="17"/>
        <v>5341</v>
      </c>
      <c r="P88" s="152">
        <f t="shared" si="13"/>
        <v>0</v>
      </c>
      <c r="Q88" s="152">
        <f t="shared" si="14"/>
        <v>893</v>
      </c>
      <c r="R88" s="152">
        <f t="shared" si="15"/>
        <v>14979</v>
      </c>
      <c r="S88" s="154">
        <f t="shared" si="16"/>
        <v>607</v>
      </c>
    </row>
    <row r="89" spans="1:19" x14ac:dyDescent="0.25">
      <c r="A89" s="149">
        <v>418</v>
      </c>
      <c r="B89" s="149">
        <v>418100710</v>
      </c>
      <c r="C89" s="150" t="s">
        <v>82</v>
      </c>
      <c r="D89" s="149">
        <v>100</v>
      </c>
      <c r="E89" s="150" t="s">
        <v>79</v>
      </c>
      <c r="F89" s="149">
        <v>710</v>
      </c>
      <c r="G89" s="150" t="s">
        <v>93</v>
      </c>
      <c r="H89" s="151">
        <v>1</v>
      </c>
      <c r="I89" s="151"/>
      <c r="J89" s="152">
        <f t="shared" si="9"/>
        <v>4063</v>
      </c>
      <c r="K89" s="152">
        <f t="shared" si="10"/>
        <v>4246</v>
      </c>
      <c r="L89" s="152">
        <f t="shared" si="11"/>
        <v>4246</v>
      </c>
      <c r="M89" s="153"/>
      <c r="N89" s="152">
        <f t="shared" si="12"/>
        <v>8745</v>
      </c>
      <c r="O89" s="152">
        <f t="shared" si="17"/>
        <v>4246</v>
      </c>
      <c r="P89" s="152">
        <f t="shared" si="13"/>
        <v>0</v>
      </c>
      <c r="Q89" s="152">
        <f t="shared" si="14"/>
        <v>893</v>
      </c>
      <c r="R89" s="152">
        <f t="shared" si="15"/>
        <v>13884</v>
      </c>
      <c r="S89" s="154">
        <f t="shared" si="16"/>
        <v>560</v>
      </c>
    </row>
    <row r="90" spans="1:19" x14ac:dyDescent="0.25">
      <c r="A90" s="149">
        <v>419</v>
      </c>
      <c r="B90" s="149">
        <v>419035035</v>
      </c>
      <c r="C90" s="150" t="s">
        <v>94</v>
      </c>
      <c r="D90" s="149">
        <v>35</v>
      </c>
      <c r="E90" s="150" t="s">
        <v>22</v>
      </c>
      <c r="F90" s="149">
        <v>35</v>
      </c>
      <c r="G90" s="150" t="s">
        <v>22</v>
      </c>
      <c r="H90" s="151">
        <v>205</v>
      </c>
      <c r="I90" s="151"/>
      <c r="J90" s="152">
        <f t="shared" si="9"/>
        <v>4104</v>
      </c>
      <c r="K90" s="152">
        <f t="shared" si="10"/>
        <v>4169</v>
      </c>
      <c r="L90" s="152">
        <f t="shared" si="11"/>
        <v>4175</v>
      </c>
      <c r="M90" s="153"/>
      <c r="N90" s="152">
        <f t="shared" si="12"/>
        <v>11876</v>
      </c>
      <c r="O90" s="152">
        <f t="shared" si="17"/>
        <v>4175</v>
      </c>
      <c r="P90" s="152">
        <f t="shared" si="13"/>
        <v>0</v>
      </c>
      <c r="Q90" s="152">
        <f t="shared" si="14"/>
        <v>893</v>
      </c>
      <c r="R90" s="152">
        <f t="shared" si="15"/>
        <v>16944</v>
      </c>
      <c r="S90" s="154">
        <f t="shared" si="16"/>
        <v>274</v>
      </c>
    </row>
    <row r="91" spans="1:19" x14ac:dyDescent="0.25">
      <c r="A91" s="149">
        <v>419</v>
      </c>
      <c r="B91" s="149">
        <v>419035049</v>
      </c>
      <c r="C91" s="150" t="s">
        <v>94</v>
      </c>
      <c r="D91" s="149">
        <v>35</v>
      </c>
      <c r="E91" s="150" t="s">
        <v>22</v>
      </c>
      <c r="F91" s="149">
        <v>49</v>
      </c>
      <c r="G91" s="150" t="s">
        <v>96</v>
      </c>
      <c r="H91" s="151">
        <v>1</v>
      </c>
      <c r="I91" s="151"/>
      <c r="J91" s="152">
        <f t="shared" si="9"/>
        <v>13158</v>
      </c>
      <c r="K91" s="152">
        <f t="shared" si="10"/>
        <v>16716</v>
      </c>
      <c r="L91" s="152">
        <f t="shared" si="11"/>
        <v>16717</v>
      </c>
      <c r="M91" s="153"/>
      <c r="N91" s="152">
        <f t="shared" si="12"/>
        <v>13209</v>
      </c>
      <c r="O91" s="152">
        <f t="shared" si="17"/>
        <v>16717</v>
      </c>
      <c r="P91" s="152">
        <f t="shared" si="13"/>
        <v>0</v>
      </c>
      <c r="Q91" s="152">
        <f t="shared" si="14"/>
        <v>893</v>
      </c>
      <c r="R91" s="152">
        <f t="shared" si="15"/>
        <v>30819</v>
      </c>
      <c r="S91" s="154">
        <f t="shared" si="16"/>
        <v>6371</v>
      </c>
    </row>
    <row r="92" spans="1:19" x14ac:dyDescent="0.25">
      <c r="A92" s="149">
        <v>419</v>
      </c>
      <c r="B92" s="149">
        <v>419035093</v>
      </c>
      <c r="C92" s="150" t="s">
        <v>94</v>
      </c>
      <c r="D92" s="149">
        <v>35</v>
      </c>
      <c r="E92" s="150" t="s">
        <v>22</v>
      </c>
      <c r="F92" s="149">
        <v>93</v>
      </c>
      <c r="G92" s="150" t="s">
        <v>25</v>
      </c>
      <c r="H92" s="151">
        <v>1</v>
      </c>
      <c r="I92" s="151"/>
      <c r="J92" s="152">
        <f t="shared" si="9"/>
        <v>347</v>
      </c>
      <c r="K92" s="152">
        <f t="shared" si="10"/>
        <v>315</v>
      </c>
      <c r="L92" s="152">
        <f t="shared" si="11"/>
        <v>317</v>
      </c>
      <c r="M92" s="153"/>
      <c r="N92" s="152">
        <f t="shared" si="12"/>
        <v>11076</v>
      </c>
      <c r="O92" s="152">
        <f t="shared" si="17"/>
        <v>317</v>
      </c>
      <c r="P92" s="152">
        <f t="shared" si="13"/>
        <v>0</v>
      </c>
      <c r="Q92" s="152">
        <f t="shared" si="14"/>
        <v>893</v>
      </c>
      <c r="R92" s="152">
        <f t="shared" si="15"/>
        <v>12286</v>
      </c>
      <c r="S92" s="154">
        <f t="shared" si="16"/>
        <v>-1061</v>
      </c>
    </row>
    <row r="93" spans="1:19" x14ac:dyDescent="0.25">
      <c r="A93" s="149">
        <v>419</v>
      </c>
      <c r="B93" s="149">
        <v>419035163</v>
      </c>
      <c r="C93" s="150" t="s">
        <v>94</v>
      </c>
      <c r="D93" s="149">
        <v>35</v>
      </c>
      <c r="E93" s="150" t="s">
        <v>22</v>
      </c>
      <c r="F93" s="149">
        <v>163</v>
      </c>
      <c r="G93" s="150" t="s">
        <v>27</v>
      </c>
      <c r="H93" s="151">
        <v>1</v>
      </c>
      <c r="I93" s="151"/>
      <c r="J93" s="152">
        <f t="shared" si="9"/>
        <v>505</v>
      </c>
      <c r="K93" s="152">
        <f t="shared" si="10"/>
        <v>175</v>
      </c>
      <c r="L93" s="152">
        <f t="shared" si="11"/>
        <v>378</v>
      </c>
      <c r="M93" s="153"/>
      <c r="N93" s="152">
        <f t="shared" si="12"/>
        <v>8944</v>
      </c>
      <c r="O93" s="152">
        <f t="shared" si="17"/>
        <v>378</v>
      </c>
      <c r="P93" s="152">
        <f t="shared" si="13"/>
        <v>0</v>
      </c>
      <c r="Q93" s="152">
        <f t="shared" si="14"/>
        <v>893</v>
      </c>
      <c r="R93" s="152">
        <f t="shared" si="15"/>
        <v>10215</v>
      </c>
      <c r="S93" s="154">
        <f t="shared" si="16"/>
        <v>-3143</v>
      </c>
    </row>
    <row r="94" spans="1:19" x14ac:dyDescent="0.25">
      <c r="A94" s="149">
        <v>419</v>
      </c>
      <c r="B94" s="149">
        <v>419035243</v>
      </c>
      <c r="C94" s="150" t="s">
        <v>94</v>
      </c>
      <c r="D94" s="149">
        <v>35</v>
      </c>
      <c r="E94" s="150" t="s">
        <v>22</v>
      </c>
      <c r="F94" s="149">
        <v>243</v>
      </c>
      <c r="G94" s="150" t="s">
        <v>74</v>
      </c>
      <c r="H94" s="151">
        <v>1</v>
      </c>
      <c r="I94" s="151"/>
      <c r="J94" s="152">
        <f t="shared" si="9"/>
        <v>2999</v>
      </c>
      <c r="K94" s="152">
        <f t="shared" si="10"/>
        <v>2866</v>
      </c>
      <c r="L94" s="152">
        <f t="shared" si="11"/>
        <v>2866</v>
      </c>
      <c r="M94" s="153"/>
      <c r="N94" s="152">
        <f t="shared" si="12"/>
        <v>12143</v>
      </c>
      <c r="O94" s="152">
        <f t="shared" si="17"/>
        <v>2866</v>
      </c>
      <c r="P94" s="152">
        <f t="shared" si="13"/>
        <v>0</v>
      </c>
      <c r="Q94" s="152">
        <f t="shared" si="14"/>
        <v>893</v>
      </c>
      <c r="R94" s="152">
        <f t="shared" si="15"/>
        <v>15902</v>
      </c>
      <c r="S94" s="154">
        <f t="shared" si="16"/>
        <v>-696</v>
      </c>
    </row>
    <row r="95" spans="1:19" x14ac:dyDescent="0.25">
      <c r="A95" s="149">
        <v>419</v>
      </c>
      <c r="B95" s="149">
        <v>419035244</v>
      </c>
      <c r="C95" s="150" t="s">
        <v>94</v>
      </c>
      <c r="D95" s="149">
        <v>35</v>
      </c>
      <c r="E95" s="150" t="s">
        <v>22</v>
      </c>
      <c r="F95" s="149">
        <v>244</v>
      </c>
      <c r="G95" s="150" t="s">
        <v>43</v>
      </c>
      <c r="H95" s="151">
        <v>5</v>
      </c>
      <c r="I95" s="151"/>
      <c r="J95" s="152">
        <f t="shared" si="9"/>
        <v>3745</v>
      </c>
      <c r="K95" s="152">
        <f t="shared" si="10"/>
        <v>4916</v>
      </c>
      <c r="L95" s="152">
        <f t="shared" si="11"/>
        <v>4920</v>
      </c>
      <c r="M95" s="153"/>
      <c r="N95" s="152">
        <f t="shared" si="12"/>
        <v>12143</v>
      </c>
      <c r="O95" s="152">
        <f t="shared" si="17"/>
        <v>4920</v>
      </c>
      <c r="P95" s="152">
        <f t="shared" si="13"/>
        <v>0</v>
      </c>
      <c r="Q95" s="152">
        <f t="shared" si="14"/>
        <v>893</v>
      </c>
      <c r="R95" s="152">
        <f t="shared" si="15"/>
        <v>17956</v>
      </c>
      <c r="S95" s="154">
        <f t="shared" si="16"/>
        <v>4075</v>
      </c>
    </row>
    <row r="96" spans="1:19" x14ac:dyDescent="0.25">
      <c r="A96" s="149">
        <v>419</v>
      </c>
      <c r="B96" s="149">
        <v>419035274</v>
      </c>
      <c r="C96" s="150" t="s">
        <v>94</v>
      </c>
      <c r="D96" s="149">
        <v>35</v>
      </c>
      <c r="E96" s="150" t="s">
        <v>22</v>
      </c>
      <c r="F96" s="149">
        <v>274</v>
      </c>
      <c r="G96" s="150" t="s">
        <v>81</v>
      </c>
      <c r="H96" s="151">
        <v>1</v>
      </c>
      <c r="I96" s="151"/>
      <c r="J96" s="152">
        <f t="shared" si="9"/>
        <v>5792</v>
      </c>
      <c r="K96" s="152">
        <f t="shared" si="10"/>
        <v>6385</v>
      </c>
      <c r="L96" s="152">
        <f t="shared" si="11"/>
        <v>6386</v>
      </c>
      <c r="M96" s="153"/>
      <c r="N96" s="152">
        <f t="shared" si="12"/>
        <v>13209</v>
      </c>
      <c r="O96" s="152">
        <f t="shared" si="17"/>
        <v>6386</v>
      </c>
      <c r="P96" s="152">
        <f t="shared" si="13"/>
        <v>0</v>
      </c>
      <c r="Q96" s="152">
        <f t="shared" si="14"/>
        <v>893</v>
      </c>
      <c r="R96" s="152">
        <f t="shared" si="15"/>
        <v>20488</v>
      </c>
      <c r="S96" s="154">
        <f t="shared" si="16"/>
        <v>1823</v>
      </c>
    </row>
    <row r="97" spans="1:19" x14ac:dyDescent="0.25">
      <c r="A97" s="149">
        <v>419</v>
      </c>
      <c r="B97" s="149">
        <v>419035285</v>
      </c>
      <c r="C97" s="150" t="s">
        <v>94</v>
      </c>
      <c r="D97" s="149">
        <v>35</v>
      </c>
      <c r="E97" s="150" t="s">
        <v>22</v>
      </c>
      <c r="F97" s="149">
        <v>285</v>
      </c>
      <c r="G97" s="150" t="s">
        <v>44</v>
      </c>
      <c r="H97" s="151">
        <v>1</v>
      </c>
      <c r="I97" s="151"/>
      <c r="J97" s="152">
        <f t="shared" si="9"/>
        <v>4014</v>
      </c>
      <c r="K97" s="152">
        <f t="shared" si="10"/>
        <v>4045</v>
      </c>
      <c r="L97" s="152">
        <f t="shared" si="11"/>
        <v>4046</v>
      </c>
      <c r="M97" s="153"/>
      <c r="N97" s="152">
        <f t="shared" si="12"/>
        <v>13209</v>
      </c>
      <c r="O97" s="152">
        <f t="shared" si="17"/>
        <v>4046</v>
      </c>
      <c r="P97" s="152">
        <f t="shared" si="13"/>
        <v>0</v>
      </c>
      <c r="Q97" s="152">
        <f t="shared" si="14"/>
        <v>893</v>
      </c>
      <c r="R97" s="152">
        <f t="shared" si="15"/>
        <v>18148</v>
      </c>
      <c r="S97" s="154">
        <f t="shared" si="16"/>
        <v>135</v>
      </c>
    </row>
    <row r="98" spans="1:19" x14ac:dyDescent="0.25">
      <c r="A98" s="149">
        <v>420</v>
      </c>
      <c r="B98" s="149">
        <v>420049010</v>
      </c>
      <c r="C98" s="150" t="s">
        <v>98</v>
      </c>
      <c r="D98" s="149">
        <v>49</v>
      </c>
      <c r="E98" s="150" t="s">
        <v>96</v>
      </c>
      <c r="F98" s="149">
        <v>10</v>
      </c>
      <c r="G98" s="150" t="s">
        <v>99</v>
      </c>
      <c r="H98" s="151">
        <v>4</v>
      </c>
      <c r="I98" s="151"/>
      <c r="J98" s="152">
        <f t="shared" si="9"/>
        <v>3339</v>
      </c>
      <c r="K98" s="152">
        <f t="shared" si="10"/>
        <v>2804</v>
      </c>
      <c r="L98" s="152">
        <f t="shared" si="11"/>
        <v>2804</v>
      </c>
      <c r="M98" s="153"/>
      <c r="N98" s="152">
        <f t="shared" si="12"/>
        <v>9117</v>
      </c>
      <c r="O98" s="152">
        <f t="shared" si="17"/>
        <v>2804</v>
      </c>
      <c r="P98" s="152">
        <f t="shared" si="13"/>
        <v>0</v>
      </c>
      <c r="Q98" s="152">
        <f t="shared" si="14"/>
        <v>893</v>
      </c>
      <c r="R98" s="152">
        <f t="shared" si="15"/>
        <v>12814</v>
      </c>
      <c r="S98" s="154">
        <f t="shared" si="16"/>
        <v>-2273</v>
      </c>
    </row>
    <row r="99" spans="1:19" x14ac:dyDescent="0.25">
      <c r="A99" s="149">
        <v>420</v>
      </c>
      <c r="B99" s="149">
        <v>420049026</v>
      </c>
      <c r="C99" s="150" t="s">
        <v>98</v>
      </c>
      <c r="D99" s="149">
        <v>49</v>
      </c>
      <c r="E99" s="150" t="s">
        <v>96</v>
      </c>
      <c r="F99" s="149">
        <v>26</v>
      </c>
      <c r="G99" s="150" t="s">
        <v>100</v>
      </c>
      <c r="H99" s="151">
        <v>1</v>
      </c>
      <c r="I99" s="151"/>
      <c r="J99" s="152">
        <f t="shared" si="9"/>
        <v>3807</v>
      </c>
      <c r="K99" s="152">
        <f t="shared" si="10"/>
        <v>3171</v>
      </c>
      <c r="L99" s="152">
        <f t="shared" si="11"/>
        <v>3172</v>
      </c>
      <c r="M99" s="153"/>
      <c r="N99" s="152">
        <f t="shared" si="12"/>
        <v>11410</v>
      </c>
      <c r="O99" s="152">
        <f t="shared" si="17"/>
        <v>3172</v>
      </c>
      <c r="P99" s="152">
        <f t="shared" si="13"/>
        <v>0</v>
      </c>
      <c r="Q99" s="152">
        <f t="shared" si="14"/>
        <v>893</v>
      </c>
      <c r="R99" s="152">
        <f t="shared" si="15"/>
        <v>15475</v>
      </c>
      <c r="S99" s="154">
        <f t="shared" si="16"/>
        <v>-2920</v>
      </c>
    </row>
    <row r="100" spans="1:19" x14ac:dyDescent="0.25">
      <c r="A100" s="149">
        <v>420</v>
      </c>
      <c r="B100" s="149">
        <v>420049031</v>
      </c>
      <c r="C100" s="150" t="s">
        <v>98</v>
      </c>
      <c r="D100" s="149">
        <v>49</v>
      </c>
      <c r="E100" s="150" t="s">
        <v>96</v>
      </c>
      <c r="F100" s="149">
        <v>31</v>
      </c>
      <c r="G100" s="150" t="s">
        <v>101</v>
      </c>
      <c r="H100" s="151">
        <v>1</v>
      </c>
      <c r="I100" s="151"/>
      <c r="J100" s="152">
        <f t="shared" si="9"/>
        <v>4239</v>
      </c>
      <c r="K100" s="152">
        <f t="shared" si="10"/>
        <v>4376</v>
      </c>
      <c r="L100" s="152">
        <f t="shared" si="11"/>
        <v>4376</v>
      </c>
      <c r="M100" s="153"/>
      <c r="N100" s="152">
        <f t="shared" si="12"/>
        <v>9433</v>
      </c>
      <c r="O100" s="152">
        <f t="shared" si="17"/>
        <v>4376</v>
      </c>
      <c r="P100" s="152">
        <f t="shared" si="13"/>
        <v>0</v>
      </c>
      <c r="Q100" s="152">
        <f t="shared" si="14"/>
        <v>893</v>
      </c>
      <c r="R100" s="152">
        <f t="shared" si="15"/>
        <v>14702</v>
      </c>
      <c r="S100" s="154">
        <f t="shared" si="16"/>
        <v>433</v>
      </c>
    </row>
    <row r="101" spans="1:19" x14ac:dyDescent="0.25">
      <c r="A101" s="149">
        <v>420</v>
      </c>
      <c r="B101" s="149">
        <v>420049035</v>
      </c>
      <c r="C101" s="150" t="s">
        <v>98</v>
      </c>
      <c r="D101" s="149">
        <v>49</v>
      </c>
      <c r="E101" s="150" t="s">
        <v>96</v>
      </c>
      <c r="F101" s="149">
        <v>35</v>
      </c>
      <c r="G101" s="150" t="s">
        <v>22</v>
      </c>
      <c r="H101" s="151">
        <v>62</v>
      </c>
      <c r="I101" s="151"/>
      <c r="J101" s="152">
        <f t="shared" si="9"/>
        <v>4108</v>
      </c>
      <c r="K101" s="152">
        <f t="shared" si="10"/>
        <v>4194</v>
      </c>
      <c r="L101" s="152">
        <f t="shared" si="11"/>
        <v>4201</v>
      </c>
      <c r="M101" s="153"/>
      <c r="N101" s="152">
        <f t="shared" si="12"/>
        <v>11951</v>
      </c>
      <c r="O101" s="152">
        <f t="shared" si="17"/>
        <v>4201</v>
      </c>
      <c r="P101" s="152">
        <f t="shared" si="13"/>
        <v>0</v>
      </c>
      <c r="Q101" s="152">
        <f t="shared" si="14"/>
        <v>893</v>
      </c>
      <c r="R101" s="152">
        <f t="shared" si="15"/>
        <v>17045</v>
      </c>
      <c r="S101" s="154">
        <f t="shared" si="16"/>
        <v>359</v>
      </c>
    </row>
    <row r="102" spans="1:19" x14ac:dyDescent="0.25">
      <c r="A102" s="149">
        <v>420</v>
      </c>
      <c r="B102" s="149">
        <v>420049044</v>
      </c>
      <c r="C102" s="150" t="s">
        <v>98</v>
      </c>
      <c r="D102" s="149">
        <v>49</v>
      </c>
      <c r="E102" s="150" t="s">
        <v>96</v>
      </c>
      <c r="F102" s="149">
        <v>44</v>
      </c>
      <c r="G102" s="150" t="s">
        <v>35</v>
      </c>
      <c r="H102" s="151">
        <v>2</v>
      </c>
      <c r="I102" s="151"/>
      <c r="J102" s="152">
        <f t="shared" si="9"/>
        <v>257</v>
      </c>
      <c r="K102" s="152">
        <f t="shared" si="10"/>
        <v>296</v>
      </c>
      <c r="L102" s="152">
        <f t="shared" si="11"/>
        <v>291</v>
      </c>
      <c r="M102" s="153"/>
      <c r="N102" s="152">
        <f t="shared" si="12"/>
        <v>12695</v>
      </c>
      <c r="O102" s="152">
        <f t="shared" si="17"/>
        <v>291</v>
      </c>
      <c r="P102" s="152">
        <f t="shared" si="13"/>
        <v>0</v>
      </c>
      <c r="Q102" s="152">
        <f t="shared" si="14"/>
        <v>893</v>
      </c>
      <c r="R102" s="152">
        <f t="shared" si="15"/>
        <v>13879</v>
      </c>
      <c r="S102" s="154">
        <f t="shared" si="16"/>
        <v>1508</v>
      </c>
    </row>
    <row r="103" spans="1:19" x14ac:dyDescent="0.25">
      <c r="A103" s="149">
        <v>420</v>
      </c>
      <c r="B103" s="149">
        <v>420049049</v>
      </c>
      <c r="C103" s="150" t="s">
        <v>98</v>
      </c>
      <c r="D103" s="149">
        <v>49</v>
      </c>
      <c r="E103" s="150" t="s">
        <v>96</v>
      </c>
      <c r="F103" s="149">
        <v>49</v>
      </c>
      <c r="G103" s="150" t="s">
        <v>96</v>
      </c>
      <c r="H103" s="151">
        <v>200</v>
      </c>
      <c r="I103" s="151"/>
      <c r="J103" s="152">
        <f t="shared" si="9"/>
        <v>15624</v>
      </c>
      <c r="K103" s="152">
        <f t="shared" si="10"/>
        <v>15892</v>
      </c>
      <c r="L103" s="152">
        <f t="shared" si="11"/>
        <v>15919</v>
      </c>
      <c r="M103" s="153"/>
      <c r="N103" s="152">
        <f t="shared" si="12"/>
        <v>12579</v>
      </c>
      <c r="O103" s="152">
        <f t="shared" si="17"/>
        <v>15919</v>
      </c>
      <c r="P103" s="152">
        <f t="shared" si="13"/>
        <v>0</v>
      </c>
      <c r="Q103" s="152">
        <f t="shared" si="14"/>
        <v>893</v>
      </c>
      <c r="R103" s="152">
        <f t="shared" si="15"/>
        <v>29391</v>
      </c>
      <c r="S103" s="154">
        <f t="shared" si="16"/>
        <v>528</v>
      </c>
    </row>
    <row r="104" spans="1:19" x14ac:dyDescent="0.25">
      <c r="A104" s="149">
        <v>420</v>
      </c>
      <c r="B104" s="149">
        <v>420049057</v>
      </c>
      <c r="C104" s="150" t="s">
        <v>98</v>
      </c>
      <c r="D104" s="149">
        <v>49</v>
      </c>
      <c r="E104" s="150" t="s">
        <v>96</v>
      </c>
      <c r="F104" s="149">
        <v>57</v>
      </c>
      <c r="G104" s="150" t="s">
        <v>23</v>
      </c>
      <c r="H104" s="151">
        <v>5</v>
      </c>
      <c r="I104" s="151"/>
      <c r="J104" s="152">
        <f t="shared" si="9"/>
        <v>589</v>
      </c>
      <c r="K104" s="152">
        <f t="shared" si="10"/>
        <v>604</v>
      </c>
      <c r="L104" s="152">
        <f t="shared" si="11"/>
        <v>606</v>
      </c>
      <c r="M104" s="153"/>
      <c r="N104" s="152">
        <f t="shared" si="12"/>
        <v>11906</v>
      </c>
      <c r="O104" s="152">
        <f t="shared" si="17"/>
        <v>606</v>
      </c>
      <c r="P104" s="152">
        <f t="shared" si="13"/>
        <v>0</v>
      </c>
      <c r="Q104" s="152">
        <f t="shared" si="14"/>
        <v>893</v>
      </c>
      <c r="R104" s="152">
        <f t="shared" si="15"/>
        <v>13405</v>
      </c>
      <c r="S104" s="154">
        <f t="shared" si="16"/>
        <v>348</v>
      </c>
    </row>
    <row r="105" spans="1:19" x14ac:dyDescent="0.25">
      <c r="A105" s="149">
        <v>420</v>
      </c>
      <c r="B105" s="149">
        <v>420049067</v>
      </c>
      <c r="C105" s="150" t="s">
        <v>98</v>
      </c>
      <c r="D105" s="149">
        <v>49</v>
      </c>
      <c r="E105" s="150" t="s">
        <v>96</v>
      </c>
      <c r="F105" s="149">
        <v>67</v>
      </c>
      <c r="G105" s="150" t="s">
        <v>102</v>
      </c>
      <c r="H105" s="151">
        <v>1</v>
      </c>
      <c r="I105" s="151"/>
      <c r="J105" s="152">
        <f t="shared" si="9"/>
        <v>9326</v>
      </c>
      <c r="K105" s="152">
        <f t="shared" si="10"/>
        <v>9441</v>
      </c>
      <c r="L105" s="152">
        <f t="shared" si="11"/>
        <v>9441</v>
      </c>
      <c r="M105" s="153"/>
      <c r="N105" s="152">
        <f t="shared" si="12"/>
        <v>9383</v>
      </c>
      <c r="O105" s="152">
        <f t="shared" si="17"/>
        <v>9441</v>
      </c>
      <c r="P105" s="152">
        <f t="shared" si="13"/>
        <v>0</v>
      </c>
      <c r="Q105" s="152">
        <f t="shared" si="14"/>
        <v>893</v>
      </c>
      <c r="R105" s="152">
        <f t="shared" si="15"/>
        <v>19717</v>
      </c>
      <c r="S105" s="154">
        <f t="shared" si="16"/>
        <v>230</v>
      </c>
    </row>
    <row r="106" spans="1:19" x14ac:dyDescent="0.25">
      <c r="A106" s="149">
        <v>420</v>
      </c>
      <c r="B106" s="149">
        <v>420049079</v>
      </c>
      <c r="C106" s="150" t="s">
        <v>98</v>
      </c>
      <c r="D106" s="149">
        <v>49</v>
      </c>
      <c r="E106" s="150" t="s">
        <v>96</v>
      </c>
      <c r="F106" s="149">
        <v>79</v>
      </c>
      <c r="G106" s="150" t="s">
        <v>109</v>
      </c>
      <c r="H106" s="151">
        <v>1</v>
      </c>
      <c r="I106" s="151"/>
      <c r="J106" s="152">
        <f t="shared" si="9"/>
        <v>1003</v>
      </c>
      <c r="K106" s="152">
        <f t="shared" si="10"/>
        <v>1041</v>
      </c>
      <c r="L106" s="152">
        <f t="shared" si="11"/>
        <v>1043</v>
      </c>
      <c r="M106" s="153"/>
      <c r="N106" s="152">
        <f t="shared" si="12"/>
        <v>10291.429604063556</v>
      </c>
      <c r="O106" s="152">
        <f t="shared" si="17"/>
        <v>1043</v>
      </c>
      <c r="P106" s="152">
        <f t="shared" si="13"/>
        <v>0</v>
      </c>
      <c r="Q106" s="152">
        <f t="shared" si="14"/>
        <v>893</v>
      </c>
      <c r="R106" s="152">
        <f t="shared" si="15"/>
        <v>12227.429604063556</v>
      </c>
      <c r="S106" s="154">
        <f t="shared" si="16"/>
        <v>434.42960406355633</v>
      </c>
    </row>
    <row r="107" spans="1:19" x14ac:dyDescent="0.25">
      <c r="A107" s="149">
        <v>420</v>
      </c>
      <c r="B107" s="149">
        <v>420049093</v>
      </c>
      <c r="C107" s="150" t="s">
        <v>98</v>
      </c>
      <c r="D107" s="149">
        <v>49</v>
      </c>
      <c r="E107" s="150" t="s">
        <v>96</v>
      </c>
      <c r="F107" s="149">
        <v>93</v>
      </c>
      <c r="G107" s="150" t="s">
        <v>25</v>
      </c>
      <c r="H107" s="151">
        <v>21</v>
      </c>
      <c r="I107" s="151"/>
      <c r="J107" s="152">
        <f t="shared" si="9"/>
        <v>333</v>
      </c>
      <c r="K107" s="152">
        <f t="shared" si="10"/>
        <v>344</v>
      </c>
      <c r="L107" s="152">
        <f t="shared" si="11"/>
        <v>346</v>
      </c>
      <c r="M107" s="153"/>
      <c r="N107" s="152">
        <f t="shared" si="12"/>
        <v>12098</v>
      </c>
      <c r="O107" s="152">
        <f t="shared" si="17"/>
        <v>346</v>
      </c>
      <c r="P107" s="152">
        <f t="shared" si="13"/>
        <v>0</v>
      </c>
      <c r="Q107" s="152">
        <f t="shared" si="14"/>
        <v>893</v>
      </c>
      <c r="R107" s="152">
        <f t="shared" si="15"/>
        <v>13337</v>
      </c>
      <c r="S107" s="154">
        <f t="shared" si="16"/>
        <v>465</v>
      </c>
    </row>
    <row r="108" spans="1:19" x14ac:dyDescent="0.25">
      <c r="A108" s="149">
        <v>420</v>
      </c>
      <c r="B108" s="149">
        <v>420049128</v>
      </c>
      <c r="C108" s="150" t="s">
        <v>98</v>
      </c>
      <c r="D108" s="149">
        <v>49</v>
      </c>
      <c r="E108" s="150" t="s">
        <v>96</v>
      </c>
      <c r="F108" s="149">
        <v>128</v>
      </c>
      <c r="G108" s="150" t="s">
        <v>110</v>
      </c>
      <c r="H108" s="151">
        <v>2</v>
      </c>
      <c r="I108" s="151"/>
      <c r="J108" s="152">
        <f t="shared" si="9"/>
        <v>561</v>
      </c>
      <c r="K108" s="152">
        <f t="shared" si="10"/>
        <v>581</v>
      </c>
      <c r="L108" s="152">
        <f t="shared" si="11"/>
        <v>583</v>
      </c>
      <c r="M108" s="153"/>
      <c r="N108" s="152">
        <f t="shared" si="12"/>
        <v>11456.836107503608</v>
      </c>
      <c r="O108" s="152">
        <f t="shared" si="17"/>
        <v>583</v>
      </c>
      <c r="P108" s="152">
        <f t="shared" si="13"/>
        <v>0</v>
      </c>
      <c r="Q108" s="152">
        <f t="shared" si="14"/>
        <v>893</v>
      </c>
      <c r="R108" s="152">
        <f t="shared" si="15"/>
        <v>12932.836107503608</v>
      </c>
      <c r="S108" s="154">
        <f t="shared" si="16"/>
        <v>455.83610750360822</v>
      </c>
    </row>
    <row r="109" spans="1:19" x14ac:dyDescent="0.25">
      <c r="A109" s="149">
        <v>420</v>
      </c>
      <c r="B109" s="149">
        <v>420049160</v>
      </c>
      <c r="C109" s="150" t="s">
        <v>98</v>
      </c>
      <c r="D109" s="149">
        <v>49</v>
      </c>
      <c r="E109" s="150" t="s">
        <v>96</v>
      </c>
      <c r="F109" s="149">
        <v>160</v>
      </c>
      <c r="G109" s="150" t="s">
        <v>104</v>
      </c>
      <c r="H109" s="151">
        <v>1</v>
      </c>
      <c r="I109" s="151"/>
      <c r="J109" s="152">
        <f t="shared" si="9"/>
        <v>269</v>
      </c>
      <c r="K109" s="152">
        <f t="shared" si="10"/>
        <v>297</v>
      </c>
      <c r="L109" s="152">
        <f t="shared" si="11"/>
        <v>277</v>
      </c>
      <c r="M109" s="153"/>
      <c r="N109" s="152">
        <f t="shared" si="12"/>
        <v>9433</v>
      </c>
      <c r="O109" s="152">
        <f t="shared" si="17"/>
        <v>277</v>
      </c>
      <c r="P109" s="152">
        <f t="shared" si="13"/>
        <v>0</v>
      </c>
      <c r="Q109" s="152">
        <f t="shared" si="14"/>
        <v>893</v>
      </c>
      <c r="R109" s="152">
        <f t="shared" si="15"/>
        <v>10603</v>
      </c>
      <c r="S109" s="154">
        <f t="shared" si="16"/>
        <v>304</v>
      </c>
    </row>
    <row r="110" spans="1:19" x14ac:dyDescent="0.25">
      <c r="A110" s="149">
        <v>420</v>
      </c>
      <c r="B110" s="149">
        <v>420049163</v>
      </c>
      <c r="C110" s="150" t="s">
        <v>98</v>
      </c>
      <c r="D110" s="149">
        <v>49</v>
      </c>
      <c r="E110" s="150" t="s">
        <v>96</v>
      </c>
      <c r="F110" s="149">
        <v>163</v>
      </c>
      <c r="G110" s="150" t="s">
        <v>27</v>
      </c>
      <c r="H110" s="151">
        <v>1</v>
      </c>
      <c r="I110" s="151"/>
      <c r="J110" s="152">
        <f t="shared" si="9"/>
        <v>375</v>
      </c>
      <c r="K110" s="152">
        <f t="shared" si="10"/>
        <v>184</v>
      </c>
      <c r="L110" s="152">
        <f t="shared" si="11"/>
        <v>398</v>
      </c>
      <c r="M110" s="153"/>
      <c r="N110" s="152">
        <f t="shared" si="12"/>
        <v>9433</v>
      </c>
      <c r="O110" s="152">
        <f t="shared" si="17"/>
        <v>398</v>
      </c>
      <c r="P110" s="152">
        <f t="shared" si="13"/>
        <v>0</v>
      </c>
      <c r="Q110" s="152">
        <f t="shared" si="14"/>
        <v>893</v>
      </c>
      <c r="R110" s="152">
        <f t="shared" si="15"/>
        <v>10724</v>
      </c>
      <c r="S110" s="154">
        <f t="shared" si="16"/>
        <v>579</v>
      </c>
    </row>
    <row r="111" spans="1:19" x14ac:dyDescent="0.25">
      <c r="A111" s="149">
        <v>420</v>
      </c>
      <c r="B111" s="149">
        <v>420049165</v>
      </c>
      <c r="C111" s="150" t="s">
        <v>98</v>
      </c>
      <c r="D111" s="149">
        <v>49</v>
      </c>
      <c r="E111" s="150" t="s">
        <v>96</v>
      </c>
      <c r="F111" s="149">
        <v>165</v>
      </c>
      <c r="G111" s="150" t="s">
        <v>28</v>
      </c>
      <c r="H111" s="151">
        <v>7</v>
      </c>
      <c r="I111" s="151"/>
      <c r="J111" s="152">
        <f t="shared" si="9"/>
        <v>734</v>
      </c>
      <c r="K111" s="152">
        <f t="shared" si="10"/>
        <v>689</v>
      </c>
      <c r="L111" s="152">
        <f t="shared" si="11"/>
        <v>693</v>
      </c>
      <c r="M111" s="153"/>
      <c r="N111" s="152">
        <f t="shared" si="12"/>
        <v>12715</v>
      </c>
      <c r="O111" s="152">
        <f t="shared" si="17"/>
        <v>693</v>
      </c>
      <c r="P111" s="152">
        <f t="shared" si="13"/>
        <v>0</v>
      </c>
      <c r="Q111" s="152">
        <f t="shared" si="14"/>
        <v>893</v>
      </c>
      <c r="R111" s="152">
        <f t="shared" si="15"/>
        <v>14301</v>
      </c>
      <c r="S111" s="154">
        <f t="shared" si="16"/>
        <v>-793</v>
      </c>
    </row>
    <row r="112" spans="1:19" x14ac:dyDescent="0.25">
      <c r="A112" s="149">
        <v>420</v>
      </c>
      <c r="B112" s="149">
        <v>420049176</v>
      </c>
      <c r="C112" s="150" t="s">
        <v>98</v>
      </c>
      <c r="D112" s="149">
        <v>49</v>
      </c>
      <c r="E112" s="150" t="s">
        <v>96</v>
      </c>
      <c r="F112" s="149">
        <v>176</v>
      </c>
      <c r="G112" s="150" t="s">
        <v>29</v>
      </c>
      <c r="H112" s="151">
        <v>13</v>
      </c>
      <c r="I112" s="151"/>
      <c r="J112" s="152">
        <f t="shared" si="9"/>
        <v>3444</v>
      </c>
      <c r="K112" s="152">
        <f t="shared" si="10"/>
        <v>3696</v>
      </c>
      <c r="L112" s="152">
        <f t="shared" si="11"/>
        <v>3696</v>
      </c>
      <c r="M112" s="153"/>
      <c r="N112" s="152">
        <f t="shared" si="12"/>
        <v>11190</v>
      </c>
      <c r="O112" s="152">
        <f t="shared" si="17"/>
        <v>3696</v>
      </c>
      <c r="P112" s="152">
        <f t="shared" si="13"/>
        <v>0</v>
      </c>
      <c r="Q112" s="152">
        <f t="shared" si="14"/>
        <v>893</v>
      </c>
      <c r="R112" s="152">
        <f t="shared" si="15"/>
        <v>15779</v>
      </c>
      <c r="S112" s="154">
        <f t="shared" si="16"/>
        <v>1017</v>
      </c>
    </row>
    <row r="113" spans="1:19" x14ac:dyDescent="0.25">
      <c r="A113" s="149">
        <v>420</v>
      </c>
      <c r="B113" s="149">
        <v>420049181</v>
      </c>
      <c r="C113" s="150" t="s">
        <v>98</v>
      </c>
      <c r="D113" s="149">
        <v>49</v>
      </c>
      <c r="E113" s="150" t="s">
        <v>96</v>
      </c>
      <c r="F113" s="149">
        <v>181</v>
      </c>
      <c r="G113" s="150" t="s">
        <v>105</v>
      </c>
      <c r="H113" s="151">
        <v>3</v>
      </c>
      <c r="I113" s="151"/>
      <c r="J113" s="152">
        <f t="shared" si="9"/>
        <v>615</v>
      </c>
      <c r="K113" s="152">
        <f t="shared" si="10"/>
        <v>676</v>
      </c>
      <c r="L113" s="152">
        <f t="shared" si="11"/>
        <v>676</v>
      </c>
      <c r="M113" s="153"/>
      <c r="N113" s="152">
        <f t="shared" si="12"/>
        <v>10027</v>
      </c>
      <c r="O113" s="152">
        <f t="shared" si="17"/>
        <v>676</v>
      </c>
      <c r="P113" s="152">
        <f t="shared" si="13"/>
        <v>0</v>
      </c>
      <c r="Q113" s="152">
        <f t="shared" si="14"/>
        <v>893</v>
      </c>
      <c r="R113" s="152">
        <f t="shared" si="15"/>
        <v>11596</v>
      </c>
      <c r="S113" s="154">
        <f t="shared" si="16"/>
        <v>975</v>
      </c>
    </row>
    <row r="114" spans="1:19" x14ac:dyDescent="0.25">
      <c r="A114" s="149">
        <v>420</v>
      </c>
      <c r="B114" s="149">
        <v>420049189</v>
      </c>
      <c r="C114" s="150" t="s">
        <v>98</v>
      </c>
      <c r="D114" s="149">
        <v>49</v>
      </c>
      <c r="E114" s="150" t="s">
        <v>96</v>
      </c>
      <c r="F114" s="149">
        <v>189</v>
      </c>
      <c r="G114" s="150" t="s">
        <v>38</v>
      </c>
      <c r="H114" s="151">
        <v>1</v>
      </c>
      <c r="I114" s="151"/>
      <c r="J114" s="152" t="str">
        <f t="shared" si="9"/>
        <v/>
      </c>
      <c r="K114" s="152">
        <f t="shared" si="10"/>
        <v>4031</v>
      </c>
      <c r="L114" s="152">
        <f t="shared" si="11"/>
        <v>4034</v>
      </c>
      <c r="M114" s="153"/>
      <c r="N114" s="152">
        <f t="shared" si="12"/>
        <v>10067.496573415046</v>
      </c>
      <c r="O114" s="152">
        <f t="shared" si="17"/>
        <v>4034</v>
      </c>
      <c r="P114" s="152">
        <f t="shared" si="13"/>
        <v>0</v>
      </c>
      <c r="Q114" s="152">
        <f t="shared" si="14"/>
        <v>893</v>
      </c>
      <c r="R114" s="152">
        <f t="shared" si="15"/>
        <v>14994.496573415046</v>
      </c>
      <c r="S114" s="154" t="str">
        <f t="shared" si="16"/>
        <v/>
      </c>
    </row>
    <row r="115" spans="1:19" x14ac:dyDescent="0.25">
      <c r="A115" s="149">
        <v>420</v>
      </c>
      <c r="B115" s="149">
        <v>420049207</v>
      </c>
      <c r="C115" s="150" t="s">
        <v>98</v>
      </c>
      <c r="D115" s="149">
        <v>49</v>
      </c>
      <c r="E115" s="150" t="s">
        <v>96</v>
      </c>
      <c r="F115" s="149">
        <v>207</v>
      </c>
      <c r="G115" s="150" t="s">
        <v>40</v>
      </c>
      <c r="H115" s="151">
        <v>2</v>
      </c>
      <c r="I115" s="151"/>
      <c r="J115" s="152">
        <f t="shared" si="9"/>
        <v>7372</v>
      </c>
      <c r="K115" s="152">
        <f t="shared" si="10"/>
        <v>8897</v>
      </c>
      <c r="L115" s="152">
        <f t="shared" si="11"/>
        <v>8895</v>
      </c>
      <c r="M115" s="153"/>
      <c r="N115" s="152">
        <f t="shared" si="12"/>
        <v>13760</v>
      </c>
      <c r="O115" s="152">
        <f t="shared" si="17"/>
        <v>8895</v>
      </c>
      <c r="P115" s="152">
        <f t="shared" si="13"/>
        <v>0</v>
      </c>
      <c r="Q115" s="152">
        <f t="shared" si="14"/>
        <v>893</v>
      </c>
      <c r="R115" s="152">
        <f t="shared" si="15"/>
        <v>23548</v>
      </c>
      <c r="S115" s="154">
        <f t="shared" si="16"/>
        <v>3879</v>
      </c>
    </row>
    <row r="116" spans="1:19" x14ac:dyDescent="0.25">
      <c r="A116" s="149">
        <v>420</v>
      </c>
      <c r="B116" s="149">
        <v>420049243</v>
      </c>
      <c r="C116" s="150" t="s">
        <v>98</v>
      </c>
      <c r="D116" s="149">
        <v>49</v>
      </c>
      <c r="E116" s="150" t="s">
        <v>96</v>
      </c>
      <c r="F116" s="149">
        <v>243</v>
      </c>
      <c r="G116" s="150" t="s">
        <v>74</v>
      </c>
      <c r="H116" s="151">
        <v>1</v>
      </c>
      <c r="I116" s="151"/>
      <c r="J116" s="152">
        <f t="shared" si="9"/>
        <v>3165</v>
      </c>
      <c r="K116" s="152">
        <f t="shared" si="10"/>
        <v>3247</v>
      </c>
      <c r="L116" s="152">
        <f t="shared" si="11"/>
        <v>3248</v>
      </c>
      <c r="M116" s="153"/>
      <c r="N116" s="152">
        <f t="shared" si="12"/>
        <v>13760</v>
      </c>
      <c r="O116" s="152">
        <f t="shared" si="17"/>
        <v>3248</v>
      </c>
      <c r="P116" s="152">
        <f t="shared" si="13"/>
        <v>0</v>
      </c>
      <c r="Q116" s="152">
        <f t="shared" si="14"/>
        <v>893</v>
      </c>
      <c r="R116" s="152">
        <f t="shared" si="15"/>
        <v>17901</v>
      </c>
      <c r="S116" s="154">
        <f t="shared" si="16"/>
        <v>432</v>
      </c>
    </row>
    <row r="117" spans="1:19" x14ac:dyDescent="0.25">
      <c r="A117" s="149">
        <v>420</v>
      </c>
      <c r="B117" s="149">
        <v>420049244</v>
      </c>
      <c r="C117" s="150" t="s">
        <v>98</v>
      </c>
      <c r="D117" s="149">
        <v>49</v>
      </c>
      <c r="E117" s="150" t="s">
        <v>96</v>
      </c>
      <c r="F117" s="149">
        <v>244</v>
      </c>
      <c r="G117" s="150" t="s">
        <v>43</v>
      </c>
      <c r="H117" s="151">
        <v>4</v>
      </c>
      <c r="I117" s="151"/>
      <c r="J117" s="152">
        <f t="shared" si="9"/>
        <v>3640</v>
      </c>
      <c r="K117" s="152">
        <f t="shared" si="10"/>
        <v>4062</v>
      </c>
      <c r="L117" s="152">
        <f t="shared" si="11"/>
        <v>4065</v>
      </c>
      <c r="M117" s="153"/>
      <c r="N117" s="152">
        <f t="shared" si="12"/>
        <v>10033</v>
      </c>
      <c r="O117" s="152">
        <f t="shared" si="17"/>
        <v>4065</v>
      </c>
      <c r="P117" s="152">
        <f t="shared" si="13"/>
        <v>0</v>
      </c>
      <c r="Q117" s="152">
        <f t="shared" si="14"/>
        <v>893</v>
      </c>
      <c r="R117" s="152">
        <f t="shared" si="15"/>
        <v>14991</v>
      </c>
      <c r="S117" s="154">
        <f t="shared" si="16"/>
        <v>1474</v>
      </c>
    </row>
    <row r="118" spans="1:19" x14ac:dyDescent="0.25">
      <c r="A118" s="149">
        <v>420</v>
      </c>
      <c r="B118" s="149">
        <v>420049248</v>
      </c>
      <c r="C118" s="150" t="s">
        <v>98</v>
      </c>
      <c r="D118" s="149">
        <v>49</v>
      </c>
      <c r="E118" s="150" t="s">
        <v>96</v>
      </c>
      <c r="F118" s="149">
        <v>248</v>
      </c>
      <c r="G118" s="150" t="s">
        <v>30</v>
      </c>
      <c r="H118" s="151">
        <v>9</v>
      </c>
      <c r="I118" s="151"/>
      <c r="J118" s="152">
        <f t="shared" si="9"/>
        <v>1051</v>
      </c>
      <c r="K118" s="152">
        <f t="shared" si="10"/>
        <v>919</v>
      </c>
      <c r="L118" s="152">
        <f t="shared" si="11"/>
        <v>927</v>
      </c>
      <c r="M118" s="153"/>
      <c r="N118" s="152">
        <f t="shared" si="12"/>
        <v>9372</v>
      </c>
      <c r="O118" s="152">
        <f t="shared" si="17"/>
        <v>927</v>
      </c>
      <c r="P118" s="152">
        <f t="shared" si="13"/>
        <v>0</v>
      </c>
      <c r="Q118" s="152">
        <f t="shared" si="14"/>
        <v>893</v>
      </c>
      <c r="R118" s="152">
        <f t="shared" si="15"/>
        <v>11192</v>
      </c>
      <c r="S118" s="154">
        <f t="shared" si="16"/>
        <v>-1379</v>
      </c>
    </row>
    <row r="119" spans="1:19" x14ac:dyDescent="0.25">
      <c r="A119" s="149">
        <v>420</v>
      </c>
      <c r="B119" s="149">
        <v>420049308</v>
      </c>
      <c r="C119" s="150" t="s">
        <v>98</v>
      </c>
      <c r="D119" s="149">
        <v>49</v>
      </c>
      <c r="E119" s="150" t="s">
        <v>96</v>
      </c>
      <c r="F119" s="149">
        <v>308</v>
      </c>
      <c r="G119" s="150" t="s">
        <v>32</v>
      </c>
      <c r="H119" s="151">
        <v>1</v>
      </c>
      <c r="I119" s="151"/>
      <c r="J119" s="152">
        <f t="shared" si="9"/>
        <v>5302</v>
      </c>
      <c r="K119" s="152">
        <f t="shared" si="10"/>
        <v>5474</v>
      </c>
      <c r="L119" s="152">
        <f t="shared" si="11"/>
        <v>5474</v>
      </c>
      <c r="M119" s="153"/>
      <c r="N119" s="152">
        <f t="shared" si="12"/>
        <v>9433</v>
      </c>
      <c r="O119" s="152">
        <f t="shared" si="17"/>
        <v>5474</v>
      </c>
      <c r="P119" s="152">
        <f t="shared" si="13"/>
        <v>0</v>
      </c>
      <c r="Q119" s="152">
        <f t="shared" si="14"/>
        <v>893</v>
      </c>
      <c r="R119" s="152">
        <f t="shared" si="15"/>
        <v>15800</v>
      </c>
      <c r="S119" s="154">
        <f t="shared" si="16"/>
        <v>468</v>
      </c>
    </row>
    <row r="120" spans="1:19" x14ac:dyDescent="0.25">
      <c r="A120" s="149">
        <v>420</v>
      </c>
      <c r="B120" s="149">
        <v>420049347</v>
      </c>
      <c r="C120" s="150" t="s">
        <v>98</v>
      </c>
      <c r="D120" s="149">
        <v>49</v>
      </c>
      <c r="E120" s="150" t="s">
        <v>96</v>
      </c>
      <c r="F120" s="149">
        <v>347</v>
      </c>
      <c r="G120" s="150" t="s">
        <v>106</v>
      </c>
      <c r="H120" s="151">
        <v>6</v>
      </c>
      <c r="I120" s="151"/>
      <c r="J120" s="152">
        <f t="shared" si="9"/>
        <v>4885</v>
      </c>
      <c r="K120" s="152">
        <f t="shared" si="10"/>
        <v>4817</v>
      </c>
      <c r="L120" s="152">
        <f t="shared" si="11"/>
        <v>4817</v>
      </c>
      <c r="M120" s="153"/>
      <c r="N120" s="152">
        <f t="shared" si="12"/>
        <v>11119</v>
      </c>
      <c r="O120" s="152">
        <f t="shared" si="17"/>
        <v>4817</v>
      </c>
      <c r="P120" s="152">
        <f t="shared" si="13"/>
        <v>0</v>
      </c>
      <c r="Q120" s="152">
        <f t="shared" si="14"/>
        <v>893</v>
      </c>
      <c r="R120" s="152">
        <f t="shared" si="15"/>
        <v>16829</v>
      </c>
      <c r="S120" s="154">
        <f t="shared" si="16"/>
        <v>-226</v>
      </c>
    </row>
    <row r="121" spans="1:19" x14ac:dyDescent="0.25">
      <c r="A121" s="149">
        <v>420</v>
      </c>
      <c r="B121" s="149">
        <v>420049625</v>
      </c>
      <c r="C121" s="150" t="s">
        <v>98</v>
      </c>
      <c r="D121" s="149">
        <v>49</v>
      </c>
      <c r="E121" s="150" t="s">
        <v>96</v>
      </c>
      <c r="F121" s="149">
        <v>625</v>
      </c>
      <c r="G121" s="150" t="s">
        <v>49</v>
      </c>
      <c r="H121" s="151">
        <v>1</v>
      </c>
      <c r="I121" s="151"/>
      <c r="J121" s="152">
        <f t="shared" si="9"/>
        <v>1833</v>
      </c>
      <c r="K121" s="152">
        <f t="shared" si="10"/>
        <v>1896</v>
      </c>
      <c r="L121" s="152">
        <f t="shared" si="11"/>
        <v>1897</v>
      </c>
      <c r="M121" s="153"/>
      <c r="N121" s="152">
        <f t="shared" si="12"/>
        <v>10048.638756043141</v>
      </c>
      <c r="O121" s="152">
        <f t="shared" si="17"/>
        <v>1897</v>
      </c>
      <c r="P121" s="152">
        <f t="shared" si="13"/>
        <v>0</v>
      </c>
      <c r="Q121" s="152">
        <f t="shared" si="14"/>
        <v>893</v>
      </c>
      <c r="R121" s="152">
        <f t="shared" si="15"/>
        <v>12838.638756043141</v>
      </c>
      <c r="S121" s="154">
        <f t="shared" si="16"/>
        <v>403.63875604314126</v>
      </c>
    </row>
    <row r="122" spans="1:19" x14ac:dyDescent="0.25">
      <c r="A122" s="149">
        <v>426</v>
      </c>
      <c r="B122" s="149">
        <v>426149009</v>
      </c>
      <c r="C122" s="150" t="s">
        <v>107</v>
      </c>
      <c r="D122" s="149">
        <v>149</v>
      </c>
      <c r="E122" s="150" t="s">
        <v>103</v>
      </c>
      <c r="F122" s="149">
        <v>9</v>
      </c>
      <c r="G122" s="150" t="s">
        <v>108</v>
      </c>
      <c r="H122" s="151">
        <v>3</v>
      </c>
      <c r="I122" s="151"/>
      <c r="J122" s="152">
        <f t="shared" si="9"/>
        <v>7130</v>
      </c>
      <c r="K122" s="152">
        <f t="shared" si="10"/>
        <v>7210</v>
      </c>
      <c r="L122" s="152">
        <f t="shared" si="11"/>
        <v>7210</v>
      </c>
      <c r="M122" s="153"/>
      <c r="N122" s="152">
        <f t="shared" si="12"/>
        <v>12729</v>
      </c>
      <c r="O122" s="152">
        <f t="shared" si="17"/>
        <v>7210</v>
      </c>
      <c r="P122" s="152">
        <f t="shared" si="13"/>
        <v>0</v>
      </c>
      <c r="Q122" s="152">
        <f t="shared" si="14"/>
        <v>893</v>
      </c>
      <c r="R122" s="152">
        <f t="shared" si="15"/>
        <v>20832</v>
      </c>
      <c r="S122" s="154">
        <f t="shared" si="16"/>
        <v>222</v>
      </c>
    </row>
    <row r="123" spans="1:19" x14ac:dyDescent="0.25">
      <c r="A123" s="149">
        <v>426</v>
      </c>
      <c r="B123" s="149">
        <v>426149079</v>
      </c>
      <c r="C123" s="150" t="s">
        <v>107</v>
      </c>
      <c r="D123" s="149">
        <v>149</v>
      </c>
      <c r="E123" s="150" t="s">
        <v>103</v>
      </c>
      <c r="F123" s="149">
        <v>79</v>
      </c>
      <c r="G123" s="150" t="s">
        <v>109</v>
      </c>
      <c r="H123" s="151">
        <v>1</v>
      </c>
      <c r="I123" s="151"/>
      <c r="J123" s="152">
        <f t="shared" si="9"/>
        <v>856</v>
      </c>
      <c r="K123" s="152">
        <f t="shared" si="10"/>
        <v>852</v>
      </c>
      <c r="L123" s="152">
        <f t="shared" si="11"/>
        <v>852</v>
      </c>
      <c r="M123" s="153"/>
      <c r="N123" s="152">
        <f t="shared" si="12"/>
        <v>8410</v>
      </c>
      <c r="O123" s="152">
        <f t="shared" si="17"/>
        <v>852</v>
      </c>
      <c r="P123" s="152">
        <f t="shared" si="13"/>
        <v>0</v>
      </c>
      <c r="Q123" s="152">
        <f t="shared" si="14"/>
        <v>893</v>
      </c>
      <c r="R123" s="152">
        <f t="shared" si="15"/>
        <v>10155</v>
      </c>
      <c r="S123" s="154">
        <f t="shared" si="16"/>
        <v>-44</v>
      </c>
    </row>
    <row r="124" spans="1:19" x14ac:dyDescent="0.25">
      <c r="A124" s="149">
        <v>426</v>
      </c>
      <c r="B124" s="149">
        <v>426149128</v>
      </c>
      <c r="C124" s="150" t="s">
        <v>107</v>
      </c>
      <c r="D124" s="149">
        <v>149</v>
      </c>
      <c r="E124" s="150" t="s">
        <v>103</v>
      </c>
      <c r="F124" s="149">
        <v>128</v>
      </c>
      <c r="G124" s="150" t="s">
        <v>110</v>
      </c>
      <c r="H124" s="151">
        <v>7</v>
      </c>
      <c r="I124" s="151"/>
      <c r="J124" s="152">
        <f t="shared" si="9"/>
        <v>640</v>
      </c>
      <c r="K124" s="152">
        <f t="shared" si="10"/>
        <v>629</v>
      </c>
      <c r="L124" s="152">
        <f t="shared" si="11"/>
        <v>631</v>
      </c>
      <c r="M124" s="153"/>
      <c r="N124" s="152">
        <f t="shared" si="12"/>
        <v>12411</v>
      </c>
      <c r="O124" s="152">
        <f t="shared" si="17"/>
        <v>631</v>
      </c>
      <c r="P124" s="152">
        <f t="shared" si="13"/>
        <v>0</v>
      </c>
      <c r="Q124" s="152">
        <f t="shared" si="14"/>
        <v>893</v>
      </c>
      <c r="R124" s="152">
        <f t="shared" si="15"/>
        <v>13935</v>
      </c>
      <c r="S124" s="154">
        <f t="shared" si="16"/>
        <v>-185</v>
      </c>
    </row>
    <row r="125" spans="1:19" x14ac:dyDescent="0.25">
      <c r="A125" s="149">
        <v>426</v>
      </c>
      <c r="B125" s="149">
        <v>426149149</v>
      </c>
      <c r="C125" s="150" t="s">
        <v>107</v>
      </c>
      <c r="D125" s="149">
        <v>149</v>
      </c>
      <c r="E125" s="150" t="s">
        <v>103</v>
      </c>
      <c r="F125" s="149">
        <v>149</v>
      </c>
      <c r="G125" s="150" t="s">
        <v>103</v>
      </c>
      <c r="H125" s="151">
        <v>334</v>
      </c>
      <c r="I125" s="151"/>
      <c r="J125" s="152">
        <f t="shared" si="9"/>
        <v>14</v>
      </c>
      <c r="K125" s="152">
        <f t="shared" si="10"/>
        <v>15</v>
      </c>
      <c r="L125" s="152">
        <f t="shared" si="11"/>
        <v>14</v>
      </c>
      <c r="M125" s="153"/>
      <c r="N125" s="152">
        <f t="shared" si="12"/>
        <v>11701</v>
      </c>
      <c r="O125" s="152">
        <f t="shared" si="17"/>
        <v>14</v>
      </c>
      <c r="P125" s="152">
        <f t="shared" si="13"/>
        <v>685.01197604790423</v>
      </c>
      <c r="Q125" s="152">
        <f t="shared" si="14"/>
        <v>893</v>
      </c>
      <c r="R125" s="152">
        <f t="shared" si="15"/>
        <v>13293.011976047905</v>
      </c>
      <c r="S125" s="154">
        <f t="shared" si="16"/>
        <v>-318.50832766031817</v>
      </c>
    </row>
    <row r="126" spans="1:19" x14ac:dyDescent="0.25">
      <c r="A126" s="149">
        <v>426</v>
      </c>
      <c r="B126" s="149">
        <v>426149181</v>
      </c>
      <c r="C126" s="150" t="s">
        <v>107</v>
      </c>
      <c r="D126" s="149">
        <v>149</v>
      </c>
      <c r="E126" s="150" t="s">
        <v>103</v>
      </c>
      <c r="F126" s="149">
        <v>181</v>
      </c>
      <c r="G126" s="150" t="s">
        <v>105</v>
      </c>
      <c r="H126" s="151">
        <v>13</v>
      </c>
      <c r="I126" s="151"/>
      <c r="J126" s="152">
        <f t="shared" si="9"/>
        <v>741</v>
      </c>
      <c r="K126" s="152">
        <f t="shared" si="10"/>
        <v>678</v>
      </c>
      <c r="L126" s="152">
        <f t="shared" si="11"/>
        <v>676</v>
      </c>
      <c r="M126" s="153"/>
      <c r="N126" s="152">
        <f t="shared" si="12"/>
        <v>10019</v>
      </c>
      <c r="O126" s="152">
        <f t="shared" si="17"/>
        <v>676</v>
      </c>
      <c r="P126" s="152">
        <f t="shared" si="13"/>
        <v>0</v>
      </c>
      <c r="Q126" s="152">
        <f t="shared" si="14"/>
        <v>893</v>
      </c>
      <c r="R126" s="152">
        <f t="shared" si="15"/>
        <v>11588</v>
      </c>
      <c r="S126" s="154">
        <f t="shared" si="16"/>
        <v>-1035</v>
      </c>
    </row>
    <row r="127" spans="1:19" x14ac:dyDescent="0.25">
      <c r="A127" s="149">
        <v>426</v>
      </c>
      <c r="B127" s="149">
        <v>426149211</v>
      </c>
      <c r="C127" s="150" t="s">
        <v>107</v>
      </c>
      <c r="D127" s="149">
        <v>149</v>
      </c>
      <c r="E127" s="150" t="s">
        <v>103</v>
      </c>
      <c r="F127" s="149">
        <v>211</v>
      </c>
      <c r="G127" s="150" t="s">
        <v>80</v>
      </c>
      <c r="H127" s="151">
        <v>2</v>
      </c>
      <c r="I127" s="151"/>
      <c r="J127" s="152">
        <f t="shared" si="9"/>
        <v>2618</v>
      </c>
      <c r="K127" s="152">
        <f t="shared" si="10"/>
        <v>2430</v>
      </c>
      <c r="L127" s="152">
        <f t="shared" si="11"/>
        <v>2453</v>
      </c>
      <c r="M127" s="153"/>
      <c r="N127" s="152">
        <f t="shared" si="12"/>
        <v>13676</v>
      </c>
      <c r="O127" s="152">
        <f t="shared" si="17"/>
        <v>2453</v>
      </c>
      <c r="P127" s="152">
        <f t="shared" si="13"/>
        <v>0</v>
      </c>
      <c r="Q127" s="152">
        <f t="shared" si="14"/>
        <v>893</v>
      </c>
      <c r="R127" s="152">
        <f t="shared" si="15"/>
        <v>17022</v>
      </c>
      <c r="S127" s="154">
        <f t="shared" si="16"/>
        <v>-1083</v>
      </c>
    </row>
    <row r="128" spans="1:19" x14ac:dyDescent="0.25">
      <c r="A128" s="149">
        <v>428</v>
      </c>
      <c r="B128" s="149">
        <v>428035016</v>
      </c>
      <c r="C128" s="150" t="s">
        <v>111</v>
      </c>
      <c r="D128" s="149">
        <v>35</v>
      </c>
      <c r="E128" s="150" t="s">
        <v>22</v>
      </c>
      <c r="F128" s="149">
        <v>16</v>
      </c>
      <c r="G128" s="150" t="s">
        <v>187</v>
      </c>
      <c r="H128" s="151">
        <v>1</v>
      </c>
      <c r="I128" s="151"/>
      <c r="J128" s="152" t="str">
        <f t="shared" si="9"/>
        <v/>
      </c>
      <c r="K128" s="152">
        <f t="shared" si="10"/>
        <v>487</v>
      </c>
      <c r="L128" s="152">
        <f t="shared" si="11"/>
        <v>488</v>
      </c>
      <c r="M128" s="153"/>
      <c r="N128" s="152">
        <f t="shared" si="12"/>
        <v>11564.065731262874</v>
      </c>
      <c r="O128" s="152">
        <f t="shared" si="17"/>
        <v>488</v>
      </c>
      <c r="P128" s="152">
        <f t="shared" si="13"/>
        <v>0</v>
      </c>
      <c r="Q128" s="152">
        <f t="shared" si="14"/>
        <v>893</v>
      </c>
      <c r="R128" s="152">
        <f t="shared" si="15"/>
        <v>12945.065731262874</v>
      </c>
      <c r="S128" s="154" t="str">
        <f t="shared" si="16"/>
        <v/>
      </c>
    </row>
    <row r="129" spans="1:19" x14ac:dyDescent="0.25">
      <c r="A129" s="149">
        <v>428</v>
      </c>
      <c r="B129" s="149">
        <v>428035018</v>
      </c>
      <c r="C129" s="150" t="s">
        <v>111</v>
      </c>
      <c r="D129" s="149">
        <v>35</v>
      </c>
      <c r="E129" s="150" t="s">
        <v>22</v>
      </c>
      <c r="F129" s="149">
        <v>18</v>
      </c>
      <c r="G129" s="150" t="s">
        <v>188</v>
      </c>
      <c r="H129" s="151">
        <v>1</v>
      </c>
      <c r="I129" s="151"/>
      <c r="J129" s="152" t="str">
        <f t="shared" si="9"/>
        <v/>
      </c>
      <c r="K129" s="152">
        <f t="shared" si="10"/>
        <v>10475</v>
      </c>
      <c r="L129" s="152">
        <f t="shared" si="11"/>
        <v>10497</v>
      </c>
      <c r="M129" s="153"/>
      <c r="N129" s="152">
        <f t="shared" si="12"/>
        <v>11040.81823529412</v>
      </c>
      <c r="O129" s="152">
        <f t="shared" si="17"/>
        <v>10497</v>
      </c>
      <c r="P129" s="152">
        <f t="shared" si="13"/>
        <v>0</v>
      </c>
      <c r="Q129" s="152">
        <f t="shared" si="14"/>
        <v>893</v>
      </c>
      <c r="R129" s="152">
        <f t="shared" si="15"/>
        <v>22430.818235294122</v>
      </c>
      <c r="S129" s="154" t="str">
        <f t="shared" si="16"/>
        <v/>
      </c>
    </row>
    <row r="130" spans="1:19" x14ac:dyDescent="0.25">
      <c r="A130" s="149">
        <v>428</v>
      </c>
      <c r="B130" s="149">
        <v>428035035</v>
      </c>
      <c r="C130" s="150" t="s">
        <v>111</v>
      </c>
      <c r="D130" s="149">
        <v>35</v>
      </c>
      <c r="E130" s="150" t="s">
        <v>22</v>
      </c>
      <c r="F130" s="149">
        <v>35</v>
      </c>
      <c r="G130" s="150" t="s">
        <v>22</v>
      </c>
      <c r="H130" s="151">
        <v>1586</v>
      </c>
      <c r="I130" s="151"/>
      <c r="J130" s="152">
        <f t="shared" si="9"/>
        <v>4027</v>
      </c>
      <c r="K130" s="152">
        <f t="shared" si="10"/>
        <v>4148</v>
      </c>
      <c r="L130" s="152">
        <f t="shared" si="11"/>
        <v>4159</v>
      </c>
      <c r="M130" s="153"/>
      <c r="N130" s="152">
        <f t="shared" si="12"/>
        <v>11830</v>
      </c>
      <c r="O130" s="152">
        <f t="shared" si="17"/>
        <v>4159</v>
      </c>
      <c r="P130" s="152">
        <f t="shared" si="13"/>
        <v>0</v>
      </c>
      <c r="Q130" s="152">
        <f t="shared" si="14"/>
        <v>893</v>
      </c>
      <c r="R130" s="152">
        <f t="shared" si="15"/>
        <v>16882</v>
      </c>
      <c r="S130" s="154">
        <f t="shared" si="16"/>
        <v>507</v>
      </c>
    </row>
    <row r="131" spans="1:19" x14ac:dyDescent="0.25">
      <c r="A131" s="149">
        <v>428</v>
      </c>
      <c r="B131" s="149">
        <v>428035044</v>
      </c>
      <c r="C131" s="150" t="s">
        <v>111</v>
      </c>
      <c r="D131" s="149">
        <v>35</v>
      </c>
      <c r="E131" s="150" t="s">
        <v>22</v>
      </c>
      <c r="F131" s="149">
        <v>44</v>
      </c>
      <c r="G131" s="150" t="s">
        <v>35</v>
      </c>
      <c r="H131" s="151">
        <v>16</v>
      </c>
      <c r="I131" s="151"/>
      <c r="J131" s="152">
        <f t="shared" si="9"/>
        <v>213</v>
      </c>
      <c r="K131" s="152">
        <f t="shared" si="10"/>
        <v>230</v>
      </c>
      <c r="L131" s="152">
        <f t="shared" si="11"/>
        <v>226</v>
      </c>
      <c r="M131" s="153"/>
      <c r="N131" s="152">
        <f t="shared" si="12"/>
        <v>9885</v>
      </c>
      <c r="O131" s="152">
        <f t="shared" si="17"/>
        <v>226</v>
      </c>
      <c r="P131" s="152">
        <f t="shared" si="13"/>
        <v>0</v>
      </c>
      <c r="Q131" s="152">
        <f t="shared" si="14"/>
        <v>893</v>
      </c>
      <c r="R131" s="152">
        <f t="shared" si="15"/>
        <v>11004</v>
      </c>
      <c r="S131" s="154">
        <f t="shared" si="16"/>
        <v>600</v>
      </c>
    </row>
    <row r="132" spans="1:19" x14ac:dyDescent="0.25">
      <c r="A132" s="149">
        <v>428</v>
      </c>
      <c r="B132" s="149">
        <v>428035050</v>
      </c>
      <c r="C132" s="150" t="s">
        <v>111</v>
      </c>
      <c r="D132" s="149">
        <v>35</v>
      </c>
      <c r="E132" s="150" t="s">
        <v>22</v>
      </c>
      <c r="F132" s="149">
        <v>50</v>
      </c>
      <c r="G132" s="150" t="s">
        <v>112</v>
      </c>
      <c r="H132" s="151">
        <v>1</v>
      </c>
      <c r="I132" s="151"/>
      <c r="J132" s="152">
        <f t="shared" si="9"/>
        <v>6355</v>
      </c>
      <c r="K132" s="152">
        <f t="shared" si="10"/>
        <v>6223</v>
      </c>
      <c r="L132" s="152">
        <f t="shared" si="11"/>
        <v>6223</v>
      </c>
      <c r="M132" s="153"/>
      <c r="N132" s="152">
        <f t="shared" si="12"/>
        <v>13209</v>
      </c>
      <c r="O132" s="152">
        <f t="shared" si="17"/>
        <v>6223</v>
      </c>
      <c r="P132" s="152">
        <f t="shared" si="13"/>
        <v>0</v>
      </c>
      <c r="Q132" s="152">
        <f t="shared" si="14"/>
        <v>893</v>
      </c>
      <c r="R132" s="152">
        <f t="shared" si="15"/>
        <v>20325</v>
      </c>
      <c r="S132" s="154">
        <f t="shared" si="16"/>
        <v>-412</v>
      </c>
    </row>
    <row r="133" spans="1:19" x14ac:dyDescent="0.25">
      <c r="A133" s="149">
        <v>428</v>
      </c>
      <c r="B133" s="149">
        <v>428035057</v>
      </c>
      <c r="C133" s="150" t="s">
        <v>111</v>
      </c>
      <c r="D133" s="149">
        <v>35</v>
      </c>
      <c r="E133" s="150" t="s">
        <v>22</v>
      </c>
      <c r="F133" s="149">
        <v>57</v>
      </c>
      <c r="G133" s="150" t="s">
        <v>23</v>
      </c>
      <c r="H133" s="151">
        <v>193</v>
      </c>
      <c r="I133" s="151"/>
      <c r="J133" s="152">
        <f t="shared" si="9"/>
        <v>594</v>
      </c>
      <c r="K133" s="152">
        <f t="shared" si="10"/>
        <v>612</v>
      </c>
      <c r="L133" s="152">
        <f t="shared" si="11"/>
        <v>616</v>
      </c>
      <c r="M133" s="153"/>
      <c r="N133" s="152">
        <f t="shared" si="12"/>
        <v>12112</v>
      </c>
      <c r="O133" s="152">
        <f t="shared" si="17"/>
        <v>616</v>
      </c>
      <c r="P133" s="152">
        <f t="shared" si="13"/>
        <v>0</v>
      </c>
      <c r="Q133" s="152">
        <f t="shared" si="14"/>
        <v>893</v>
      </c>
      <c r="R133" s="152">
        <f t="shared" si="15"/>
        <v>13621</v>
      </c>
      <c r="S133" s="154">
        <f t="shared" si="16"/>
        <v>463</v>
      </c>
    </row>
    <row r="134" spans="1:19" x14ac:dyDescent="0.25">
      <c r="A134" s="149">
        <v>428</v>
      </c>
      <c r="B134" s="149">
        <v>428035073</v>
      </c>
      <c r="C134" s="150" t="s">
        <v>111</v>
      </c>
      <c r="D134" s="149">
        <v>35</v>
      </c>
      <c r="E134" s="150" t="s">
        <v>22</v>
      </c>
      <c r="F134" s="149">
        <v>73</v>
      </c>
      <c r="G134" s="150" t="s">
        <v>37</v>
      </c>
      <c r="H134" s="151">
        <v>9</v>
      </c>
      <c r="I134" s="151"/>
      <c r="J134" s="152">
        <f t="shared" si="9"/>
        <v>7380</v>
      </c>
      <c r="K134" s="152">
        <f t="shared" si="10"/>
        <v>7563</v>
      </c>
      <c r="L134" s="152">
        <f t="shared" si="11"/>
        <v>7563</v>
      </c>
      <c r="M134" s="153"/>
      <c r="N134" s="152">
        <f t="shared" si="12"/>
        <v>9720</v>
      </c>
      <c r="O134" s="152">
        <f t="shared" si="17"/>
        <v>7563</v>
      </c>
      <c r="P134" s="152">
        <f t="shared" si="13"/>
        <v>0</v>
      </c>
      <c r="Q134" s="152">
        <f t="shared" si="14"/>
        <v>893</v>
      </c>
      <c r="R134" s="152">
        <f t="shared" si="15"/>
        <v>18176</v>
      </c>
      <c r="S134" s="154">
        <f t="shared" si="16"/>
        <v>418</v>
      </c>
    </row>
    <row r="135" spans="1:19" x14ac:dyDescent="0.25">
      <c r="A135" s="149">
        <v>428</v>
      </c>
      <c r="B135" s="149">
        <v>428035079</v>
      </c>
      <c r="C135" s="150" t="s">
        <v>111</v>
      </c>
      <c r="D135" s="149">
        <v>35</v>
      </c>
      <c r="E135" s="150" t="s">
        <v>22</v>
      </c>
      <c r="F135" s="149">
        <v>79</v>
      </c>
      <c r="G135" s="150" t="s">
        <v>109</v>
      </c>
      <c r="H135" s="151">
        <v>1</v>
      </c>
      <c r="I135" s="151"/>
      <c r="J135" s="152" t="str">
        <f t="shared" si="9"/>
        <v/>
      </c>
      <c r="K135" s="152">
        <f t="shared" si="10"/>
        <v>1041</v>
      </c>
      <c r="L135" s="152">
        <f t="shared" si="11"/>
        <v>1043</v>
      </c>
      <c r="M135" s="153"/>
      <c r="N135" s="152">
        <f t="shared" si="12"/>
        <v>10291.429604063556</v>
      </c>
      <c r="O135" s="152">
        <f t="shared" si="17"/>
        <v>1043</v>
      </c>
      <c r="P135" s="152">
        <f t="shared" si="13"/>
        <v>0</v>
      </c>
      <c r="Q135" s="152">
        <f t="shared" si="14"/>
        <v>893</v>
      </c>
      <c r="R135" s="152">
        <f t="shared" si="15"/>
        <v>12227.429604063556</v>
      </c>
      <c r="S135" s="154" t="str">
        <f t="shared" si="16"/>
        <v/>
      </c>
    </row>
    <row r="136" spans="1:19" x14ac:dyDescent="0.25">
      <c r="A136" s="149">
        <v>428</v>
      </c>
      <c r="B136" s="149">
        <v>428035093</v>
      </c>
      <c r="C136" s="150" t="s">
        <v>111</v>
      </c>
      <c r="D136" s="149">
        <v>35</v>
      </c>
      <c r="E136" s="150" t="s">
        <v>22</v>
      </c>
      <c r="F136" s="149">
        <v>93</v>
      </c>
      <c r="G136" s="150" t="s">
        <v>25</v>
      </c>
      <c r="H136" s="151">
        <v>3</v>
      </c>
      <c r="I136" s="151"/>
      <c r="J136" s="152">
        <f t="shared" si="9"/>
        <v>356</v>
      </c>
      <c r="K136" s="152">
        <f t="shared" si="10"/>
        <v>363</v>
      </c>
      <c r="L136" s="152">
        <f t="shared" si="11"/>
        <v>366</v>
      </c>
      <c r="M136" s="153"/>
      <c r="N136" s="152">
        <f t="shared" si="12"/>
        <v>12785</v>
      </c>
      <c r="O136" s="152">
        <f t="shared" si="17"/>
        <v>366</v>
      </c>
      <c r="P136" s="152">
        <f t="shared" si="13"/>
        <v>0</v>
      </c>
      <c r="Q136" s="152">
        <f t="shared" si="14"/>
        <v>893</v>
      </c>
      <c r="R136" s="152">
        <f t="shared" si="15"/>
        <v>14044</v>
      </c>
      <c r="S136" s="154">
        <f t="shared" si="16"/>
        <v>356</v>
      </c>
    </row>
    <row r="137" spans="1:19" x14ac:dyDescent="0.25">
      <c r="A137" s="149">
        <v>428</v>
      </c>
      <c r="B137" s="149">
        <v>428035133</v>
      </c>
      <c r="C137" s="150" t="s">
        <v>111</v>
      </c>
      <c r="D137" s="149">
        <v>35</v>
      </c>
      <c r="E137" s="150" t="s">
        <v>22</v>
      </c>
      <c r="F137" s="149">
        <v>133</v>
      </c>
      <c r="G137" s="150" t="s">
        <v>73</v>
      </c>
      <c r="H137" s="151">
        <v>2</v>
      </c>
      <c r="I137" s="151"/>
      <c r="J137" s="152">
        <f t="shared" si="9"/>
        <v>3397</v>
      </c>
      <c r="K137" s="152">
        <f t="shared" si="10"/>
        <v>4196</v>
      </c>
      <c r="L137" s="152">
        <f t="shared" si="11"/>
        <v>4197</v>
      </c>
      <c r="M137" s="153"/>
      <c r="N137" s="152">
        <f t="shared" si="12"/>
        <v>13392</v>
      </c>
      <c r="O137" s="152">
        <f t="shared" si="17"/>
        <v>4197</v>
      </c>
      <c r="P137" s="152">
        <f t="shared" si="13"/>
        <v>0</v>
      </c>
      <c r="Q137" s="152">
        <f t="shared" si="14"/>
        <v>893</v>
      </c>
      <c r="R137" s="152">
        <f t="shared" si="15"/>
        <v>18482</v>
      </c>
      <c r="S137" s="154">
        <f t="shared" si="16"/>
        <v>3352</v>
      </c>
    </row>
    <row r="138" spans="1:19" x14ac:dyDescent="0.25">
      <c r="A138" s="149">
        <v>428</v>
      </c>
      <c r="B138" s="149">
        <v>428035163</v>
      </c>
      <c r="C138" s="150" t="s">
        <v>111</v>
      </c>
      <c r="D138" s="149">
        <v>35</v>
      </c>
      <c r="E138" s="150" t="s">
        <v>22</v>
      </c>
      <c r="F138" s="149">
        <v>163</v>
      </c>
      <c r="G138" s="150" t="s">
        <v>27</v>
      </c>
      <c r="H138" s="151">
        <v>10</v>
      </c>
      <c r="I138" s="151"/>
      <c r="J138" s="152">
        <f t="shared" ref="J138:J201" si="18">IFERROR(VLOOKUP($B138,_18Q4,9,FALSE),"")</f>
        <v>411</v>
      </c>
      <c r="K138" s="152">
        <f t="shared" ref="K138:K201" si="19">IFERROR(VLOOKUP($B138,_19Q1c,9,FALSE),"")</f>
        <v>201</v>
      </c>
      <c r="L138" s="152">
        <f t="shared" ref="L138:L201" si="20">IFERROR(VLOOKUP($B138,_19Q1e,9,FALSE),"")</f>
        <v>435</v>
      </c>
      <c r="M138" s="153"/>
      <c r="N138" s="152">
        <f t="shared" ref="N138:N201" si="21">IFERROR(VLOOKUP($B138,_19Q1e,8,FALSE),"")</f>
        <v>10291</v>
      </c>
      <c r="O138" s="152">
        <f t="shared" si="17"/>
        <v>435</v>
      </c>
      <c r="P138" s="152">
        <f t="shared" ref="P138:P201" si="22">IFERROR(VLOOKUP($B138,_19Q1e,10,FALSE),"")</f>
        <v>0</v>
      </c>
      <c r="Q138" s="152">
        <f t="shared" ref="Q138:Q201" si="23">IFERROR(VLOOKUP($B138,_19Q1e,11,FALSE),"")</f>
        <v>893</v>
      </c>
      <c r="R138" s="152">
        <f t="shared" ref="R138:R201" si="24">IFERROR(VLOOKUP($B138,_19Q1e,12,FALSE),"")</f>
        <v>11619</v>
      </c>
      <c r="S138" s="154">
        <f t="shared" ref="S138:S201" si="25">IFERROR(R138-IFERROR(VLOOKUP($B138,_18Q4,12,FALSE),""),"")</f>
        <v>577</v>
      </c>
    </row>
    <row r="139" spans="1:19" x14ac:dyDescent="0.25">
      <c r="A139" s="149">
        <v>428</v>
      </c>
      <c r="B139" s="149">
        <v>428035165</v>
      </c>
      <c r="C139" s="150" t="s">
        <v>111</v>
      </c>
      <c r="D139" s="149">
        <v>35</v>
      </c>
      <c r="E139" s="150" t="s">
        <v>22</v>
      </c>
      <c r="F139" s="149">
        <v>165</v>
      </c>
      <c r="G139" s="150" t="s">
        <v>28</v>
      </c>
      <c r="H139" s="151">
        <v>5</v>
      </c>
      <c r="I139" s="151"/>
      <c r="J139" s="152">
        <f t="shared" si="18"/>
        <v>640</v>
      </c>
      <c r="K139" s="152">
        <f t="shared" si="19"/>
        <v>700</v>
      </c>
      <c r="L139" s="152">
        <f t="shared" si="20"/>
        <v>702</v>
      </c>
      <c r="M139" s="153"/>
      <c r="N139" s="152">
        <f t="shared" si="21"/>
        <v>12877</v>
      </c>
      <c r="O139" s="152">
        <f t="shared" ref="O139:O202" si="26">L139</f>
        <v>702</v>
      </c>
      <c r="P139" s="152">
        <f t="shared" si="22"/>
        <v>0</v>
      </c>
      <c r="Q139" s="152">
        <f t="shared" si="23"/>
        <v>893</v>
      </c>
      <c r="R139" s="152">
        <f t="shared" si="24"/>
        <v>14472</v>
      </c>
      <c r="S139" s="154">
        <f t="shared" si="25"/>
        <v>1200</v>
      </c>
    </row>
    <row r="140" spans="1:19" x14ac:dyDescent="0.25">
      <c r="A140" s="149">
        <v>428</v>
      </c>
      <c r="B140" s="149">
        <v>428035189</v>
      </c>
      <c r="C140" s="150" t="s">
        <v>111</v>
      </c>
      <c r="D140" s="149">
        <v>35</v>
      </c>
      <c r="E140" s="150" t="s">
        <v>22</v>
      </c>
      <c r="F140" s="149">
        <v>189</v>
      </c>
      <c r="G140" s="150" t="s">
        <v>38</v>
      </c>
      <c r="H140" s="151">
        <v>3</v>
      </c>
      <c r="I140" s="151"/>
      <c r="J140" s="152">
        <f t="shared" si="18"/>
        <v>4195</v>
      </c>
      <c r="K140" s="152">
        <f t="shared" si="19"/>
        <v>5439</v>
      </c>
      <c r="L140" s="152">
        <f t="shared" si="20"/>
        <v>5439</v>
      </c>
      <c r="M140" s="153"/>
      <c r="N140" s="152">
        <f t="shared" si="21"/>
        <v>13576</v>
      </c>
      <c r="O140" s="152">
        <f t="shared" si="26"/>
        <v>5439</v>
      </c>
      <c r="P140" s="152">
        <f t="shared" si="22"/>
        <v>0</v>
      </c>
      <c r="Q140" s="152">
        <f t="shared" si="23"/>
        <v>893</v>
      </c>
      <c r="R140" s="152">
        <f t="shared" si="24"/>
        <v>19908</v>
      </c>
      <c r="S140" s="154">
        <f t="shared" si="25"/>
        <v>4350</v>
      </c>
    </row>
    <row r="141" spans="1:19" x14ac:dyDescent="0.25">
      <c r="A141" s="149">
        <v>428</v>
      </c>
      <c r="B141" s="149">
        <v>428035220</v>
      </c>
      <c r="C141" s="150" t="s">
        <v>111</v>
      </c>
      <c r="D141" s="149">
        <v>35</v>
      </c>
      <c r="E141" s="150" t="s">
        <v>22</v>
      </c>
      <c r="F141" s="149">
        <v>220</v>
      </c>
      <c r="G141" s="150" t="s">
        <v>42</v>
      </c>
      <c r="H141" s="151">
        <v>7</v>
      </c>
      <c r="I141" s="151"/>
      <c r="J141" s="152">
        <f t="shared" si="18"/>
        <v>4917</v>
      </c>
      <c r="K141" s="152">
        <f t="shared" si="19"/>
        <v>5161</v>
      </c>
      <c r="L141" s="152">
        <f t="shared" si="20"/>
        <v>5167</v>
      </c>
      <c r="M141" s="153"/>
      <c r="N141" s="152">
        <f t="shared" si="21"/>
        <v>12693</v>
      </c>
      <c r="O141" s="152">
        <f t="shared" si="26"/>
        <v>5167</v>
      </c>
      <c r="P141" s="152">
        <f t="shared" si="22"/>
        <v>0</v>
      </c>
      <c r="Q141" s="152">
        <f t="shared" si="23"/>
        <v>893</v>
      </c>
      <c r="R141" s="152">
        <f t="shared" si="24"/>
        <v>18753</v>
      </c>
      <c r="S141" s="154">
        <f t="shared" si="25"/>
        <v>863</v>
      </c>
    </row>
    <row r="142" spans="1:19" x14ac:dyDescent="0.25">
      <c r="A142" s="149">
        <v>428</v>
      </c>
      <c r="B142" s="149">
        <v>428035229</v>
      </c>
      <c r="C142" s="150" t="s">
        <v>111</v>
      </c>
      <c r="D142" s="149">
        <v>35</v>
      </c>
      <c r="E142" s="150" t="s">
        <v>22</v>
      </c>
      <c r="F142" s="149">
        <v>229</v>
      </c>
      <c r="G142" s="150" t="s">
        <v>113</v>
      </c>
      <c r="H142" s="151">
        <v>1</v>
      </c>
      <c r="I142" s="151"/>
      <c r="J142" s="152">
        <f t="shared" si="18"/>
        <v>1866</v>
      </c>
      <c r="K142" s="152">
        <f t="shared" si="19"/>
        <v>1285</v>
      </c>
      <c r="L142" s="152">
        <f t="shared" si="20"/>
        <v>2341</v>
      </c>
      <c r="M142" s="153"/>
      <c r="N142" s="152">
        <f t="shared" si="21"/>
        <v>13576</v>
      </c>
      <c r="O142" s="152">
        <f t="shared" si="26"/>
        <v>2341</v>
      </c>
      <c r="P142" s="152">
        <f t="shared" si="22"/>
        <v>0</v>
      </c>
      <c r="Q142" s="152">
        <f t="shared" si="23"/>
        <v>893</v>
      </c>
      <c r="R142" s="152">
        <f t="shared" si="24"/>
        <v>16810</v>
      </c>
      <c r="S142" s="154">
        <f t="shared" si="25"/>
        <v>3231</v>
      </c>
    </row>
    <row r="143" spans="1:19" x14ac:dyDescent="0.25">
      <c r="A143" s="149">
        <v>428</v>
      </c>
      <c r="B143" s="149">
        <v>428035243</v>
      </c>
      <c r="C143" s="150" t="s">
        <v>111</v>
      </c>
      <c r="D143" s="149">
        <v>35</v>
      </c>
      <c r="E143" s="150" t="s">
        <v>22</v>
      </c>
      <c r="F143" s="149">
        <v>243</v>
      </c>
      <c r="G143" s="150" t="s">
        <v>74</v>
      </c>
      <c r="H143" s="151">
        <v>5</v>
      </c>
      <c r="I143" s="151"/>
      <c r="J143" s="152">
        <f t="shared" si="18"/>
        <v>2524</v>
      </c>
      <c r="K143" s="152">
        <f t="shared" si="19"/>
        <v>3078</v>
      </c>
      <c r="L143" s="152">
        <f t="shared" si="20"/>
        <v>3093</v>
      </c>
      <c r="M143" s="153"/>
      <c r="N143" s="152">
        <f t="shared" si="21"/>
        <v>13104</v>
      </c>
      <c r="O143" s="152">
        <f t="shared" si="26"/>
        <v>3093</v>
      </c>
      <c r="P143" s="152">
        <f t="shared" si="22"/>
        <v>0</v>
      </c>
      <c r="Q143" s="152">
        <f t="shared" si="23"/>
        <v>893</v>
      </c>
      <c r="R143" s="152">
        <f t="shared" si="24"/>
        <v>17090</v>
      </c>
      <c r="S143" s="154">
        <f t="shared" si="25"/>
        <v>2979</v>
      </c>
    </row>
    <row r="144" spans="1:19" x14ac:dyDescent="0.25">
      <c r="A144" s="149">
        <v>428</v>
      </c>
      <c r="B144" s="149">
        <v>428035244</v>
      </c>
      <c r="C144" s="150" t="s">
        <v>111</v>
      </c>
      <c r="D144" s="149">
        <v>35</v>
      </c>
      <c r="E144" s="150" t="s">
        <v>22</v>
      </c>
      <c r="F144" s="149">
        <v>244</v>
      </c>
      <c r="G144" s="150" t="s">
        <v>43</v>
      </c>
      <c r="H144" s="151">
        <v>14</v>
      </c>
      <c r="I144" s="151"/>
      <c r="J144" s="152">
        <f t="shared" si="18"/>
        <v>4526</v>
      </c>
      <c r="K144" s="152">
        <f t="shared" si="19"/>
        <v>4364</v>
      </c>
      <c r="L144" s="152">
        <f t="shared" si="20"/>
        <v>4380</v>
      </c>
      <c r="M144" s="153"/>
      <c r="N144" s="152">
        <f t="shared" si="21"/>
        <v>10810</v>
      </c>
      <c r="O144" s="152">
        <f t="shared" si="26"/>
        <v>4380</v>
      </c>
      <c r="P144" s="152">
        <f t="shared" si="22"/>
        <v>0</v>
      </c>
      <c r="Q144" s="152">
        <f t="shared" si="23"/>
        <v>893</v>
      </c>
      <c r="R144" s="152">
        <f t="shared" si="24"/>
        <v>16083</v>
      </c>
      <c r="S144" s="154">
        <f t="shared" si="25"/>
        <v>-506</v>
      </c>
    </row>
    <row r="145" spans="1:19" x14ac:dyDescent="0.25">
      <c r="A145" s="149">
        <v>428</v>
      </c>
      <c r="B145" s="149">
        <v>428035248</v>
      </c>
      <c r="C145" s="150" t="s">
        <v>111</v>
      </c>
      <c r="D145" s="149">
        <v>35</v>
      </c>
      <c r="E145" s="150" t="s">
        <v>22</v>
      </c>
      <c r="F145" s="149">
        <v>248</v>
      </c>
      <c r="G145" s="150" t="s">
        <v>30</v>
      </c>
      <c r="H145" s="151">
        <v>23</v>
      </c>
      <c r="I145" s="151"/>
      <c r="J145" s="152">
        <f t="shared" si="18"/>
        <v>1179</v>
      </c>
      <c r="K145" s="152">
        <f t="shared" si="19"/>
        <v>1187</v>
      </c>
      <c r="L145" s="152">
        <f t="shared" si="20"/>
        <v>1198</v>
      </c>
      <c r="M145" s="153"/>
      <c r="N145" s="152">
        <f t="shared" si="21"/>
        <v>12122</v>
      </c>
      <c r="O145" s="152">
        <f t="shared" si="26"/>
        <v>1198</v>
      </c>
      <c r="P145" s="152">
        <f t="shared" si="22"/>
        <v>0</v>
      </c>
      <c r="Q145" s="152">
        <f t="shared" si="23"/>
        <v>893</v>
      </c>
      <c r="R145" s="152">
        <f t="shared" si="24"/>
        <v>14213</v>
      </c>
      <c r="S145" s="154">
        <f t="shared" si="25"/>
        <v>217</v>
      </c>
    </row>
    <row r="146" spans="1:19" x14ac:dyDescent="0.25">
      <c r="A146" s="149">
        <v>428</v>
      </c>
      <c r="B146" s="149">
        <v>428035262</v>
      </c>
      <c r="C146" s="150" t="s">
        <v>111</v>
      </c>
      <c r="D146" s="149">
        <v>35</v>
      </c>
      <c r="E146" s="150" t="s">
        <v>22</v>
      </c>
      <c r="F146" s="149">
        <v>262</v>
      </c>
      <c r="G146" s="150" t="s">
        <v>31</v>
      </c>
      <c r="H146" s="151">
        <v>1</v>
      </c>
      <c r="I146" s="151"/>
      <c r="J146" s="152" t="str">
        <f t="shared" si="18"/>
        <v/>
      </c>
      <c r="K146" s="152">
        <f t="shared" si="19"/>
        <v>4944</v>
      </c>
      <c r="L146" s="152">
        <f t="shared" si="20"/>
        <v>4955</v>
      </c>
      <c r="M146" s="153"/>
      <c r="N146" s="152">
        <f t="shared" si="21"/>
        <v>10747.440513966481</v>
      </c>
      <c r="O146" s="152">
        <f t="shared" si="26"/>
        <v>4955</v>
      </c>
      <c r="P146" s="152">
        <f t="shared" si="22"/>
        <v>0</v>
      </c>
      <c r="Q146" s="152">
        <f t="shared" si="23"/>
        <v>893</v>
      </c>
      <c r="R146" s="152">
        <f t="shared" si="24"/>
        <v>16595.440513966481</v>
      </c>
      <c r="S146" s="154" t="str">
        <f t="shared" si="25"/>
        <v/>
      </c>
    </row>
    <row r="147" spans="1:19" x14ac:dyDescent="0.25">
      <c r="A147" s="149">
        <v>428</v>
      </c>
      <c r="B147" s="149">
        <v>428035285</v>
      </c>
      <c r="C147" s="150" t="s">
        <v>111</v>
      </c>
      <c r="D147" s="149">
        <v>35</v>
      </c>
      <c r="E147" s="150" t="s">
        <v>22</v>
      </c>
      <c r="F147" s="149">
        <v>285</v>
      </c>
      <c r="G147" s="150" t="s">
        <v>44</v>
      </c>
      <c r="H147" s="151">
        <v>1</v>
      </c>
      <c r="I147" s="151"/>
      <c r="J147" s="152" t="str">
        <f t="shared" si="18"/>
        <v/>
      </c>
      <c r="K147" s="152">
        <f t="shared" si="19"/>
        <v>3388</v>
      </c>
      <c r="L147" s="152">
        <f t="shared" si="20"/>
        <v>3396</v>
      </c>
      <c r="M147" s="153"/>
      <c r="N147" s="152">
        <f t="shared" si="21"/>
        <v>11088.295368529887</v>
      </c>
      <c r="O147" s="152">
        <f t="shared" si="26"/>
        <v>3396</v>
      </c>
      <c r="P147" s="152">
        <f t="shared" si="22"/>
        <v>0</v>
      </c>
      <c r="Q147" s="152">
        <f t="shared" si="23"/>
        <v>893</v>
      </c>
      <c r="R147" s="152">
        <f t="shared" si="24"/>
        <v>15377.295368529887</v>
      </c>
      <c r="S147" s="154" t="str">
        <f t="shared" si="25"/>
        <v/>
      </c>
    </row>
    <row r="148" spans="1:19" x14ac:dyDescent="0.25">
      <c r="A148" s="149">
        <v>428</v>
      </c>
      <c r="B148" s="149">
        <v>428035307</v>
      </c>
      <c r="C148" s="150" t="s">
        <v>111</v>
      </c>
      <c r="D148" s="149">
        <v>35</v>
      </c>
      <c r="E148" s="150" t="s">
        <v>22</v>
      </c>
      <c r="F148" s="149">
        <v>307</v>
      </c>
      <c r="G148" s="150" t="s">
        <v>76</v>
      </c>
      <c r="H148" s="151">
        <v>1</v>
      </c>
      <c r="I148" s="151"/>
      <c r="J148" s="152" t="str">
        <f t="shared" si="18"/>
        <v/>
      </c>
      <c r="K148" s="152">
        <f t="shared" si="19"/>
        <v>3921</v>
      </c>
      <c r="L148" s="152">
        <f t="shared" si="20"/>
        <v>3924</v>
      </c>
      <c r="M148" s="153"/>
      <c r="N148" s="152">
        <f t="shared" si="21"/>
        <v>10243.986503810289</v>
      </c>
      <c r="O148" s="152">
        <f t="shared" si="26"/>
        <v>3924</v>
      </c>
      <c r="P148" s="152">
        <f t="shared" si="22"/>
        <v>0</v>
      </c>
      <c r="Q148" s="152">
        <f t="shared" si="23"/>
        <v>893</v>
      </c>
      <c r="R148" s="152">
        <f t="shared" si="24"/>
        <v>15060.986503810289</v>
      </c>
      <c r="S148" s="154" t="str">
        <f t="shared" si="25"/>
        <v/>
      </c>
    </row>
    <row r="149" spans="1:19" x14ac:dyDescent="0.25">
      <c r="A149" s="149">
        <v>428</v>
      </c>
      <c r="B149" s="149">
        <v>428035346</v>
      </c>
      <c r="C149" s="150" t="s">
        <v>111</v>
      </c>
      <c r="D149" s="149">
        <v>35</v>
      </c>
      <c r="E149" s="150" t="s">
        <v>22</v>
      </c>
      <c r="F149" s="149">
        <v>346</v>
      </c>
      <c r="G149" s="150" t="s">
        <v>33</v>
      </c>
      <c r="H149" s="151">
        <v>10</v>
      </c>
      <c r="I149" s="151"/>
      <c r="J149" s="152">
        <f t="shared" si="18"/>
        <v>1136</v>
      </c>
      <c r="K149" s="152">
        <f t="shared" si="19"/>
        <v>1404</v>
      </c>
      <c r="L149" s="152">
        <f t="shared" si="20"/>
        <v>1409</v>
      </c>
      <c r="M149" s="153"/>
      <c r="N149" s="152">
        <f t="shared" si="21"/>
        <v>12665</v>
      </c>
      <c r="O149" s="152">
        <f t="shared" si="26"/>
        <v>1409</v>
      </c>
      <c r="P149" s="152">
        <f t="shared" si="22"/>
        <v>0</v>
      </c>
      <c r="Q149" s="152">
        <f t="shared" si="23"/>
        <v>893</v>
      </c>
      <c r="R149" s="152">
        <f t="shared" si="24"/>
        <v>14967</v>
      </c>
      <c r="S149" s="154">
        <f t="shared" si="25"/>
        <v>2723</v>
      </c>
    </row>
    <row r="150" spans="1:19" x14ac:dyDescent="0.25">
      <c r="A150" s="149">
        <v>429</v>
      </c>
      <c r="B150" s="149">
        <v>429163030</v>
      </c>
      <c r="C150" s="150" t="s">
        <v>114</v>
      </c>
      <c r="D150" s="149">
        <v>163</v>
      </c>
      <c r="E150" s="150" t="s">
        <v>27</v>
      </c>
      <c r="F150" s="149">
        <v>30</v>
      </c>
      <c r="G150" s="150" t="s">
        <v>115</v>
      </c>
      <c r="H150" s="151">
        <v>7</v>
      </c>
      <c r="I150" s="151"/>
      <c r="J150" s="152">
        <f t="shared" si="18"/>
        <v>3255</v>
      </c>
      <c r="K150" s="152">
        <f t="shared" si="19"/>
        <v>3178</v>
      </c>
      <c r="L150" s="152">
        <f t="shared" si="20"/>
        <v>3178</v>
      </c>
      <c r="M150" s="153"/>
      <c r="N150" s="152">
        <f t="shared" si="21"/>
        <v>12977</v>
      </c>
      <c r="O150" s="152">
        <f t="shared" si="26"/>
        <v>3178</v>
      </c>
      <c r="P150" s="152">
        <f t="shared" si="22"/>
        <v>0</v>
      </c>
      <c r="Q150" s="152">
        <f t="shared" si="23"/>
        <v>893</v>
      </c>
      <c r="R150" s="152">
        <f t="shared" si="24"/>
        <v>17048</v>
      </c>
      <c r="S150" s="154">
        <f t="shared" si="25"/>
        <v>-395</v>
      </c>
    </row>
    <row r="151" spans="1:19" x14ac:dyDescent="0.25">
      <c r="A151" s="149">
        <v>429</v>
      </c>
      <c r="B151" s="149">
        <v>429163035</v>
      </c>
      <c r="C151" s="150" t="s">
        <v>114</v>
      </c>
      <c r="D151" s="149">
        <v>163</v>
      </c>
      <c r="E151" s="150" t="s">
        <v>27</v>
      </c>
      <c r="F151" s="149">
        <v>35</v>
      </c>
      <c r="G151" s="150" t="s">
        <v>22</v>
      </c>
      <c r="H151" s="151">
        <v>1</v>
      </c>
      <c r="I151" s="151"/>
      <c r="J151" s="152">
        <f t="shared" si="18"/>
        <v>5022</v>
      </c>
      <c r="K151" s="152">
        <f t="shared" si="19"/>
        <v>4953</v>
      </c>
      <c r="L151" s="152">
        <f t="shared" si="20"/>
        <v>4959</v>
      </c>
      <c r="M151" s="153"/>
      <c r="N151" s="152">
        <f t="shared" si="21"/>
        <v>14107</v>
      </c>
      <c r="O151" s="152">
        <f t="shared" si="26"/>
        <v>4959</v>
      </c>
      <c r="P151" s="152">
        <f t="shared" si="22"/>
        <v>0</v>
      </c>
      <c r="Q151" s="152">
        <f t="shared" si="23"/>
        <v>893</v>
      </c>
      <c r="R151" s="152">
        <f t="shared" si="24"/>
        <v>19959</v>
      </c>
      <c r="S151" s="154">
        <f t="shared" si="25"/>
        <v>-240</v>
      </c>
    </row>
    <row r="152" spans="1:19" x14ac:dyDescent="0.25">
      <c r="A152" s="149">
        <v>429</v>
      </c>
      <c r="B152" s="149">
        <v>429163057</v>
      </c>
      <c r="C152" s="150" t="s">
        <v>114</v>
      </c>
      <c r="D152" s="149">
        <v>163</v>
      </c>
      <c r="E152" s="150" t="s">
        <v>27</v>
      </c>
      <c r="F152" s="149">
        <v>57</v>
      </c>
      <c r="G152" s="150" t="s">
        <v>23</v>
      </c>
      <c r="H152" s="151">
        <v>1</v>
      </c>
      <c r="I152" s="151"/>
      <c r="J152" s="152">
        <f t="shared" si="18"/>
        <v>743</v>
      </c>
      <c r="K152" s="152">
        <f t="shared" si="19"/>
        <v>746</v>
      </c>
      <c r="L152" s="152">
        <f t="shared" si="20"/>
        <v>750</v>
      </c>
      <c r="M152" s="153"/>
      <c r="N152" s="152">
        <f t="shared" si="21"/>
        <v>14744</v>
      </c>
      <c r="O152" s="152">
        <f t="shared" si="26"/>
        <v>750</v>
      </c>
      <c r="P152" s="152">
        <f t="shared" si="22"/>
        <v>0</v>
      </c>
      <c r="Q152" s="152">
        <f t="shared" si="23"/>
        <v>893</v>
      </c>
      <c r="R152" s="152">
        <f t="shared" si="24"/>
        <v>16387</v>
      </c>
      <c r="S152" s="154">
        <f t="shared" si="25"/>
        <v>157</v>
      </c>
    </row>
    <row r="153" spans="1:19" x14ac:dyDescent="0.25">
      <c r="A153" s="149">
        <v>429</v>
      </c>
      <c r="B153" s="149">
        <v>429163163</v>
      </c>
      <c r="C153" s="150" t="s">
        <v>114</v>
      </c>
      <c r="D153" s="149">
        <v>163</v>
      </c>
      <c r="E153" s="150" t="s">
        <v>27</v>
      </c>
      <c r="F153" s="149">
        <v>163</v>
      </c>
      <c r="G153" s="150" t="s">
        <v>27</v>
      </c>
      <c r="H153" s="151">
        <v>1400</v>
      </c>
      <c r="I153" s="151"/>
      <c r="J153" s="152">
        <f t="shared" si="18"/>
        <v>491</v>
      </c>
      <c r="K153" s="152">
        <f t="shared" si="19"/>
        <v>235</v>
      </c>
      <c r="L153" s="152">
        <f t="shared" si="20"/>
        <v>513</v>
      </c>
      <c r="M153" s="153"/>
      <c r="N153" s="152">
        <f t="shared" si="21"/>
        <v>12148</v>
      </c>
      <c r="O153" s="152">
        <f t="shared" si="26"/>
        <v>513</v>
      </c>
      <c r="P153" s="152">
        <f t="shared" si="22"/>
        <v>717.91928571428571</v>
      </c>
      <c r="Q153" s="152">
        <f t="shared" si="23"/>
        <v>893</v>
      </c>
      <c r="R153" s="152">
        <f t="shared" si="24"/>
        <v>14271.919285714286</v>
      </c>
      <c r="S153" s="154">
        <f t="shared" si="25"/>
        <v>472.18463486618748</v>
      </c>
    </row>
    <row r="154" spans="1:19" x14ac:dyDescent="0.25">
      <c r="A154" s="149">
        <v>429</v>
      </c>
      <c r="B154" s="149">
        <v>429163164</v>
      </c>
      <c r="C154" s="150" t="s">
        <v>114</v>
      </c>
      <c r="D154" s="149">
        <v>163</v>
      </c>
      <c r="E154" s="150" t="s">
        <v>27</v>
      </c>
      <c r="F154" s="149">
        <v>164</v>
      </c>
      <c r="G154" s="150" t="s">
        <v>116</v>
      </c>
      <c r="H154" s="151">
        <v>1</v>
      </c>
      <c r="I154" s="151"/>
      <c r="J154" s="152">
        <f t="shared" si="18"/>
        <v>5808</v>
      </c>
      <c r="K154" s="152">
        <f t="shared" si="19"/>
        <v>5771</v>
      </c>
      <c r="L154" s="152">
        <f t="shared" si="20"/>
        <v>5771</v>
      </c>
      <c r="M154" s="153"/>
      <c r="N154" s="152">
        <f t="shared" si="21"/>
        <v>12117</v>
      </c>
      <c r="O154" s="152">
        <f t="shared" si="26"/>
        <v>5771</v>
      </c>
      <c r="P154" s="152">
        <f t="shared" si="22"/>
        <v>0</v>
      </c>
      <c r="Q154" s="152">
        <f t="shared" si="23"/>
        <v>893</v>
      </c>
      <c r="R154" s="152">
        <f t="shared" si="24"/>
        <v>18781</v>
      </c>
      <c r="S154" s="154">
        <f t="shared" si="25"/>
        <v>-114</v>
      </c>
    </row>
    <row r="155" spans="1:19" x14ac:dyDescent="0.25">
      <c r="A155" s="149">
        <v>429</v>
      </c>
      <c r="B155" s="149">
        <v>429163168</v>
      </c>
      <c r="C155" s="150" t="s">
        <v>114</v>
      </c>
      <c r="D155" s="149">
        <v>163</v>
      </c>
      <c r="E155" s="150" t="s">
        <v>27</v>
      </c>
      <c r="F155" s="149">
        <v>168</v>
      </c>
      <c r="G155" s="150" t="s">
        <v>117</v>
      </c>
      <c r="H155" s="151">
        <v>2</v>
      </c>
      <c r="I155" s="151"/>
      <c r="J155" s="152">
        <f t="shared" si="18"/>
        <v>4620</v>
      </c>
      <c r="K155" s="152">
        <f t="shared" si="19"/>
        <v>4636</v>
      </c>
      <c r="L155" s="152">
        <f t="shared" si="20"/>
        <v>4787</v>
      </c>
      <c r="M155" s="153"/>
      <c r="N155" s="152">
        <f t="shared" si="21"/>
        <v>9269</v>
      </c>
      <c r="O155" s="152">
        <f t="shared" si="26"/>
        <v>4787</v>
      </c>
      <c r="P155" s="152">
        <f t="shared" si="22"/>
        <v>0</v>
      </c>
      <c r="Q155" s="152">
        <f t="shared" si="23"/>
        <v>893</v>
      </c>
      <c r="R155" s="152">
        <f t="shared" si="24"/>
        <v>14949</v>
      </c>
      <c r="S155" s="154">
        <f t="shared" si="25"/>
        <v>492</v>
      </c>
    </row>
    <row r="156" spans="1:19" x14ac:dyDescent="0.25">
      <c r="A156" s="149">
        <v>429</v>
      </c>
      <c r="B156" s="149">
        <v>429163229</v>
      </c>
      <c r="C156" s="150" t="s">
        <v>114</v>
      </c>
      <c r="D156" s="149">
        <v>163</v>
      </c>
      <c r="E156" s="150" t="s">
        <v>27</v>
      </c>
      <c r="F156" s="149">
        <v>229</v>
      </c>
      <c r="G156" s="150" t="s">
        <v>113</v>
      </c>
      <c r="H156" s="151">
        <v>13</v>
      </c>
      <c r="I156" s="151"/>
      <c r="J156" s="152">
        <f t="shared" si="18"/>
        <v>2288</v>
      </c>
      <c r="K156" s="152">
        <f t="shared" si="19"/>
        <v>1195</v>
      </c>
      <c r="L156" s="152">
        <f t="shared" si="20"/>
        <v>2194</v>
      </c>
      <c r="M156" s="153"/>
      <c r="N156" s="152">
        <f t="shared" si="21"/>
        <v>12725</v>
      </c>
      <c r="O156" s="152">
        <f t="shared" si="26"/>
        <v>2194</v>
      </c>
      <c r="P156" s="152">
        <f t="shared" si="22"/>
        <v>0</v>
      </c>
      <c r="Q156" s="152">
        <f t="shared" si="23"/>
        <v>893</v>
      </c>
      <c r="R156" s="152">
        <f t="shared" si="24"/>
        <v>15812</v>
      </c>
      <c r="S156" s="154">
        <f t="shared" si="25"/>
        <v>-637</v>
      </c>
    </row>
    <row r="157" spans="1:19" x14ac:dyDescent="0.25">
      <c r="A157" s="149">
        <v>429</v>
      </c>
      <c r="B157" s="149">
        <v>429163248</v>
      </c>
      <c r="C157" s="150" t="s">
        <v>114</v>
      </c>
      <c r="D157" s="149">
        <v>163</v>
      </c>
      <c r="E157" s="150" t="s">
        <v>27</v>
      </c>
      <c r="F157" s="149">
        <v>248</v>
      </c>
      <c r="G157" s="150" t="s">
        <v>30</v>
      </c>
      <c r="H157" s="151">
        <v>5</v>
      </c>
      <c r="I157" s="151"/>
      <c r="J157" s="152">
        <f t="shared" si="18"/>
        <v>1029</v>
      </c>
      <c r="K157" s="152">
        <f t="shared" si="19"/>
        <v>1119</v>
      </c>
      <c r="L157" s="152">
        <f t="shared" si="20"/>
        <v>1129</v>
      </c>
      <c r="M157" s="153"/>
      <c r="N157" s="152">
        <f t="shared" si="21"/>
        <v>11418</v>
      </c>
      <c r="O157" s="152">
        <f t="shared" si="26"/>
        <v>1129</v>
      </c>
      <c r="P157" s="152">
        <f t="shared" si="22"/>
        <v>0</v>
      </c>
      <c r="Q157" s="152">
        <f t="shared" si="23"/>
        <v>893</v>
      </c>
      <c r="R157" s="152">
        <f t="shared" si="24"/>
        <v>13440</v>
      </c>
      <c r="S157" s="154">
        <f t="shared" si="25"/>
        <v>1105</v>
      </c>
    </row>
    <row r="158" spans="1:19" x14ac:dyDescent="0.25">
      <c r="A158" s="149">
        <v>429</v>
      </c>
      <c r="B158" s="149">
        <v>429163258</v>
      </c>
      <c r="C158" s="150" t="s">
        <v>114</v>
      </c>
      <c r="D158" s="149">
        <v>163</v>
      </c>
      <c r="E158" s="150" t="s">
        <v>27</v>
      </c>
      <c r="F158" s="149">
        <v>258</v>
      </c>
      <c r="G158" s="150" t="s">
        <v>97</v>
      </c>
      <c r="H158" s="151">
        <v>18</v>
      </c>
      <c r="I158" s="151"/>
      <c r="J158" s="152">
        <f t="shared" si="18"/>
        <v>4082</v>
      </c>
      <c r="K158" s="152">
        <f t="shared" si="19"/>
        <v>4288</v>
      </c>
      <c r="L158" s="152">
        <f t="shared" si="20"/>
        <v>4303</v>
      </c>
      <c r="M158" s="153"/>
      <c r="N158" s="152">
        <f t="shared" si="21"/>
        <v>13479</v>
      </c>
      <c r="O158" s="152">
        <f t="shared" si="26"/>
        <v>4303</v>
      </c>
      <c r="P158" s="152">
        <f t="shared" si="22"/>
        <v>0</v>
      </c>
      <c r="Q158" s="152">
        <f t="shared" si="23"/>
        <v>893</v>
      </c>
      <c r="R158" s="152">
        <f t="shared" si="24"/>
        <v>18675</v>
      </c>
      <c r="S158" s="154">
        <f t="shared" si="25"/>
        <v>913</v>
      </c>
    </row>
    <row r="159" spans="1:19" x14ac:dyDescent="0.25">
      <c r="A159" s="149">
        <v>429</v>
      </c>
      <c r="B159" s="149">
        <v>429163262</v>
      </c>
      <c r="C159" s="150" t="s">
        <v>114</v>
      </c>
      <c r="D159" s="149">
        <v>163</v>
      </c>
      <c r="E159" s="150" t="s">
        <v>27</v>
      </c>
      <c r="F159" s="149">
        <v>262</v>
      </c>
      <c r="G159" s="150" t="s">
        <v>31</v>
      </c>
      <c r="H159" s="151">
        <v>7</v>
      </c>
      <c r="I159" s="151"/>
      <c r="J159" s="152">
        <f t="shared" si="18"/>
        <v>5415</v>
      </c>
      <c r="K159" s="152">
        <f t="shared" si="19"/>
        <v>5120</v>
      </c>
      <c r="L159" s="152">
        <f t="shared" si="20"/>
        <v>5135</v>
      </c>
      <c r="M159" s="153"/>
      <c r="N159" s="152">
        <f t="shared" si="21"/>
        <v>11137</v>
      </c>
      <c r="O159" s="152">
        <f t="shared" si="26"/>
        <v>5135</v>
      </c>
      <c r="P159" s="152">
        <f t="shared" si="22"/>
        <v>0</v>
      </c>
      <c r="Q159" s="152">
        <f t="shared" si="23"/>
        <v>893</v>
      </c>
      <c r="R159" s="152">
        <f t="shared" si="24"/>
        <v>17165</v>
      </c>
      <c r="S159" s="154">
        <f t="shared" si="25"/>
        <v>-889</v>
      </c>
    </row>
    <row r="160" spans="1:19" x14ac:dyDescent="0.25">
      <c r="A160" s="149">
        <v>429</v>
      </c>
      <c r="B160" s="149">
        <v>429163291</v>
      </c>
      <c r="C160" s="150" t="s">
        <v>114</v>
      </c>
      <c r="D160" s="149">
        <v>163</v>
      </c>
      <c r="E160" s="150" t="s">
        <v>27</v>
      </c>
      <c r="F160" s="149">
        <v>291</v>
      </c>
      <c r="G160" s="150" t="s">
        <v>118</v>
      </c>
      <c r="H160" s="151">
        <v>8</v>
      </c>
      <c r="I160" s="151"/>
      <c r="J160" s="152">
        <f t="shared" si="18"/>
        <v>7799</v>
      </c>
      <c r="K160" s="152">
        <f t="shared" si="19"/>
        <v>6177</v>
      </c>
      <c r="L160" s="152">
        <f t="shared" si="20"/>
        <v>6197</v>
      </c>
      <c r="M160" s="153"/>
      <c r="N160" s="152">
        <f t="shared" si="21"/>
        <v>10148</v>
      </c>
      <c r="O160" s="152">
        <f t="shared" si="26"/>
        <v>6197</v>
      </c>
      <c r="P160" s="152">
        <f t="shared" si="22"/>
        <v>0</v>
      </c>
      <c r="Q160" s="152">
        <f t="shared" si="23"/>
        <v>893</v>
      </c>
      <c r="R160" s="152">
        <f t="shared" si="24"/>
        <v>17238</v>
      </c>
      <c r="S160" s="154">
        <f t="shared" si="25"/>
        <v>-4225</v>
      </c>
    </row>
    <row r="161" spans="1:19" x14ac:dyDescent="0.25">
      <c r="A161" s="149">
        <v>430</v>
      </c>
      <c r="B161" s="149">
        <v>430170009</v>
      </c>
      <c r="C161" s="150" t="s">
        <v>119</v>
      </c>
      <c r="D161" s="149">
        <v>170</v>
      </c>
      <c r="E161" s="150" t="s">
        <v>87</v>
      </c>
      <c r="F161" s="149">
        <v>9</v>
      </c>
      <c r="G161" s="150" t="s">
        <v>108</v>
      </c>
      <c r="H161" s="151">
        <v>1</v>
      </c>
      <c r="I161" s="151"/>
      <c r="J161" s="152">
        <f t="shared" si="18"/>
        <v>4785</v>
      </c>
      <c r="K161" s="152">
        <f t="shared" si="19"/>
        <v>5997</v>
      </c>
      <c r="L161" s="152">
        <f t="shared" si="20"/>
        <v>5997</v>
      </c>
      <c r="M161" s="153"/>
      <c r="N161" s="152">
        <f t="shared" si="21"/>
        <v>10588</v>
      </c>
      <c r="O161" s="152">
        <f t="shared" si="26"/>
        <v>5997</v>
      </c>
      <c r="P161" s="152">
        <f t="shared" si="22"/>
        <v>0</v>
      </c>
      <c r="Q161" s="152">
        <f t="shared" si="23"/>
        <v>893</v>
      </c>
      <c r="R161" s="152">
        <f t="shared" si="24"/>
        <v>17478</v>
      </c>
      <c r="S161" s="154">
        <f t="shared" si="25"/>
        <v>3352</v>
      </c>
    </row>
    <row r="162" spans="1:19" x14ac:dyDescent="0.25">
      <c r="A162" s="149">
        <v>430</v>
      </c>
      <c r="B162" s="149">
        <v>430170014</v>
      </c>
      <c r="C162" s="150" t="s">
        <v>119</v>
      </c>
      <c r="D162" s="149">
        <v>170</v>
      </c>
      <c r="E162" s="150" t="s">
        <v>87</v>
      </c>
      <c r="F162" s="149">
        <v>14</v>
      </c>
      <c r="G162" s="150" t="s">
        <v>83</v>
      </c>
      <c r="H162" s="151">
        <v>12</v>
      </c>
      <c r="I162" s="151"/>
      <c r="J162" s="152">
        <f t="shared" si="18"/>
        <v>3398</v>
      </c>
      <c r="K162" s="152">
        <f t="shared" si="19"/>
        <v>3643</v>
      </c>
      <c r="L162" s="152">
        <f t="shared" si="20"/>
        <v>3674</v>
      </c>
      <c r="M162" s="153"/>
      <c r="N162" s="152">
        <f t="shared" si="21"/>
        <v>11021</v>
      </c>
      <c r="O162" s="152">
        <f t="shared" si="26"/>
        <v>3674</v>
      </c>
      <c r="P162" s="152">
        <f t="shared" si="22"/>
        <v>0</v>
      </c>
      <c r="Q162" s="152">
        <f t="shared" si="23"/>
        <v>893</v>
      </c>
      <c r="R162" s="152">
        <f t="shared" si="24"/>
        <v>15588</v>
      </c>
      <c r="S162" s="154">
        <f t="shared" si="25"/>
        <v>1106</v>
      </c>
    </row>
    <row r="163" spans="1:19" x14ac:dyDescent="0.25">
      <c r="A163" s="149">
        <v>430</v>
      </c>
      <c r="B163" s="149">
        <v>430170025</v>
      </c>
      <c r="C163" s="150" t="s">
        <v>119</v>
      </c>
      <c r="D163" s="149">
        <v>170</v>
      </c>
      <c r="E163" s="150" t="s">
        <v>87</v>
      </c>
      <c r="F163" s="149">
        <v>25</v>
      </c>
      <c r="G163" s="150" t="s">
        <v>120</v>
      </c>
      <c r="H163" s="151">
        <v>2</v>
      </c>
      <c r="I163" s="151"/>
      <c r="J163" s="152">
        <f t="shared" si="18"/>
        <v>3407</v>
      </c>
      <c r="K163" s="152">
        <f t="shared" si="19"/>
        <v>3885</v>
      </c>
      <c r="L163" s="152">
        <f t="shared" si="20"/>
        <v>4298</v>
      </c>
      <c r="M163" s="153"/>
      <c r="N163" s="152">
        <f t="shared" si="21"/>
        <v>12413</v>
      </c>
      <c r="O163" s="152">
        <f t="shared" si="26"/>
        <v>4298</v>
      </c>
      <c r="P163" s="152">
        <f t="shared" si="22"/>
        <v>0</v>
      </c>
      <c r="Q163" s="152">
        <f t="shared" si="23"/>
        <v>893</v>
      </c>
      <c r="R163" s="152">
        <f t="shared" si="24"/>
        <v>17604</v>
      </c>
      <c r="S163" s="154">
        <f t="shared" si="25"/>
        <v>3465</v>
      </c>
    </row>
    <row r="164" spans="1:19" x14ac:dyDescent="0.25">
      <c r="A164" s="149">
        <v>430</v>
      </c>
      <c r="B164" s="149">
        <v>430170028</v>
      </c>
      <c r="C164" s="150" t="s">
        <v>119</v>
      </c>
      <c r="D164" s="149">
        <v>170</v>
      </c>
      <c r="E164" s="150" t="s">
        <v>87</v>
      </c>
      <c r="F164" s="149">
        <v>28</v>
      </c>
      <c r="G164" s="150" t="s">
        <v>364</v>
      </c>
      <c r="H164" s="151">
        <v>1</v>
      </c>
      <c r="I164" s="151"/>
      <c r="J164" s="152" t="str">
        <f t="shared" si="18"/>
        <v/>
      </c>
      <c r="K164" s="152">
        <f t="shared" si="19"/>
        <v>11177</v>
      </c>
      <c r="L164" s="152">
        <f t="shared" si="20"/>
        <v>11189</v>
      </c>
      <c r="M164" s="153"/>
      <c r="N164" s="152">
        <f t="shared" si="21"/>
        <v>10312.274608805032</v>
      </c>
      <c r="O164" s="152">
        <f t="shared" si="26"/>
        <v>11189</v>
      </c>
      <c r="P164" s="152">
        <f t="shared" si="22"/>
        <v>0</v>
      </c>
      <c r="Q164" s="152">
        <f t="shared" si="23"/>
        <v>893</v>
      </c>
      <c r="R164" s="152">
        <f t="shared" si="24"/>
        <v>22394.274608805033</v>
      </c>
      <c r="S164" s="154" t="str">
        <f t="shared" si="25"/>
        <v/>
      </c>
    </row>
    <row r="165" spans="1:19" x14ac:dyDescent="0.25">
      <c r="A165" s="149">
        <v>430</v>
      </c>
      <c r="B165" s="149">
        <v>430170064</v>
      </c>
      <c r="C165" s="150" t="s">
        <v>119</v>
      </c>
      <c r="D165" s="149">
        <v>170</v>
      </c>
      <c r="E165" s="150" t="s">
        <v>87</v>
      </c>
      <c r="F165" s="149">
        <v>64</v>
      </c>
      <c r="G165" s="150" t="s">
        <v>121</v>
      </c>
      <c r="H165" s="151">
        <v>69</v>
      </c>
      <c r="I165" s="151"/>
      <c r="J165" s="152">
        <f t="shared" si="18"/>
        <v>1519</v>
      </c>
      <c r="K165" s="152">
        <f t="shared" si="19"/>
        <v>1600</v>
      </c>
      <c r="L165" s="152">
        <f t="shared" si="20"/>
        <v>1600</v>
      </c>
      <c r="M165" s="153"/>
      <c r="N165" s="152">
        <f t="shared" si="21"/>
        <v>10030</v>
      </c>
      <c r="O165" s="152">
        <f t="shared" si="26"/>
        <v>1600</v>
      </c>
      <c r="P165" s="152">
        <f t="shared" si="22"/>
        <v>0</v>
      </c>
      <c r="Q165" s="152">
        <f t="shared" si="23"/>
        <v>893</v>
      </c>
      <c r="R165" s="152">
        <f t="shared" si="24"/>
        <v>12523</v>
      </c>
      <c r="S165" s="154">
        <f t="shared" si="25"/>
        <v>592</v>
      </c>
    </row>
    <row r="166" spans="1:19" x14ac:dyDescent="0.25">
      <c r="A166" s="149">
        <v>430</v>
      </c>
      <c r="B166" s="149">
        <v>430170100</v>
      </c>
      <c r="C166" s="150" t="s">
        <v>119</v>
      </c>
      <c r="D166" s="149">
        <v>170</v>
      </c>
      <c r="E166" s="150" t="s">
        <v>87</v>
      </c>
      <c r="F166" s="149">
        <v>100</v>
      </c>
      <c r="G166" s="150" t="s">
        <v>79</v>
      </c>
      <c r="H166" s="151">
        <v>13</v>
      </c>
      <c r="I166" s="151"/>
      <c r="J166" s="152">
        <f t="shared" si="18"/>
        <v>5079</v>
      </c>
      <c r="K166" s="152">
        <f t="shared" si="19"/>
        <v>5209</v>
      </c>
      <c r="L166" s="152">
        <f t="shared" si="20"/>
        <v>5210</v>
      </c>
      <c r="M166" s="153"/>
      <c r="N166" s="152">
        <f t="shared" si="21"/>
        <v>10137</v>
      </c>
      <c r="O166" s="152">
        <f t="shared" si="26"/>
        <v>5210</v>
      </c>
      <c r="P166" s="152">
        <f t="shared" si="22"/>
        <v>0</v>
      </c>
      <c r="Q166" s="152">
        <f t="shared" si="23"/>
        <v>893</v>
      </c>
      <c r="R166" s="152">
        <f t="shared" si="24"/>
        <v>16240</v>
      </c>
      <c r="S166" s="154">
        <f t="shared" si="25"/>
        <v>384</v>
      </c>
    </row>
    <row r="167" spans="1:19" x14ac:dyDescent="0.25">
      <c r="A167" s="149">
        <v>430</v>
      </c>
      <c r="B167" s="149">
        <v>430170110</v>
      </c>
      <c r="C167" s="150" t="s">
        <v>119</v>
      </c>
      <c r="D167" s="149">
        <v>170</v>
      </c>
      <c r="E167" s="150" t="s">
        <v>87</v>
      </c>
      <c r="F167" s="149">
        <v>110</v>
      </c>
      <c r="G167" s="150" t="s">
        <v>122</v>
      </c>
      <c r="H167" s="151">
        <v>22</v>
      </c>
      <c r="I167" s="151"/>
      <c r="J167" s="152">
        <f t="shared" si="18"/>
        <v>1843</v>
      </c>
      <c r="K167" s="152">
        <f t="shared" si="19"/>
        <v>1917</v>
      </c>
      <c r="L167" s="152">
        <f t="shared" si="20"/>
        <v>1939</v>
      </c>
      <c r="M167" s="153"/>
      <c r="N167" s="152">
        <f t="shared" si="21"/>
        <v>10447</v>
      </c>
      <c r="O167" s="152">
        <f t="shared" si="26"/>
        <v>1939</v>
      </c>
      <c r="P167" s="152">
        <f t="shared" si="22"/>
        <v>0</v>
      </c>
      <c r="Q167" s="152">
        <f t="shared" si="23"/>
        <v>893</v>
      </c>
      <c r="R167" s="152">
        <f t="shared" si="24"/>
        <v>13279</v>
      </c>
      <c r="S167" s="154">
        <f t="shared" si="25"/>
        <v>614</v>
      </c>
    </row>
    <row r="168" spans="1:19" x14ac:dyDescent="0.25">
      <c r="A168" s="149">
        <v>430</v>
      </c>
      <c r="B168" s="149">
        <v>430170136</v>
      </c>
      <c r="C168" s="150" t="s">
        <v>119</v>
      </c>
      <c r="D168" s="149">
        <v>170</v>
      </c>
      <c r="E168" s="150" t="s">
        <v>87</v>
      </c>
      <c r="F168" s="149">
        <v>136</v>
      </c>
      <c r="G168" s="150" t="s">
        <v>85</v>
      </c>
      <c r="H168" s="151">
        <v>1</v>
      </c>
      <c r="I168" s="151"/>
      <c r="J168" s="152">
        <f t="shared" si="18"/>
        <v>3355</v>
      </c>
      <c r="K168" s="152">
        <f t="shared" si="19"/>
        <v>3473</v>
      </c>
      <c r="L168" s="152">
        <f t="shared" si="20"/>
        <v>3474</v>
      </c>
      <c r="M168" s="153"/>
      <c r="N168" s="152">
        <f t="shared" si="21"/>
        <v>10588</v>
      </c>
      <c r="O168" s="152">
        <f t="shared" si="26"/>
        <v>3474</v>
      </c>
      <c r="P168" s="152">
        <f t="shared" si="22"/>
        <v>0</v>
      </c>
      <c r="Q168" s="152">
        <f t="shared" si="23"/>
        <v>893</v>
      </c>
      <c r="R168" s="152">
        <f t="shared" si="24"/>
        <v>14955</v>
      </c>
      <c r="S168" s="154">
        <f t="shared" si="25"/>
        <v>481</v>
      </c>
    </row>
    <row r="169" spans="1:19" x14ac:dyDescent="0.25">
      <c r="A169" s="149">
        <v>430</v>
      </c>
      <c r="B169" s="149">
        <v>430170139</v>
      </c>
      <c r="C169" s="150" t="s">
        <v>119</v>
      </c>
      <c r="D169" s="149">
        <v>170</v>
      </c>
      <c r="E169" s="150" t="s">
        <v>87</v>
      </c>
      <c r="F169" s="149">
        <v>139</v>
      </c>
      <c r="G169" s="150" t="s">
        <v>86</v>
      </c>
      <c r="H169" s="151">
        <v>6</v>
      </c>
      <c r="I169" s="151"/>
      <c r="J169" s="152">
        <f t="shared" si="18"/>
        <v>3978</v>
      </c>
      <c r="K169" s="152">
        <f t="shared" si="19"/>
        <v>4619</v>
      </c>
      <c r="L169" s="152">
        <f t="shared" si="20"/>
        <v>4619</v>
      </c>
      <c r="M169" s="153"/>
      <c r="N169" s="152">
        <f t="shared" si="21"/>
        <v>11580</v>
      </c>
      <c r="O169" s="152">
        <f t="shared" si="26"/>
        <v>4619</v>
      </c>
      <c r="P169" s="152">
        <f t="shared" si="22"/>
        <v>0</v>
      </c>
      <c r="Q169" s="152">
        <f t="shared" si="23"/>
        <v>893</v>
      </c>
      <c r="R169" s="152">
        <f t="shared" si="24"/>
        <v>17092</v>
      </c>
      <c r="S169" s="154">
        <f t="shared" si="25"/>
        <v>2249</v>
      </c>
    </row>
    <row r="170" spans="1:19" x14ac:dyDescent="0.25">
      <c r="A170" s="149">
        <v>430</v>
      </c>
      <c r="B170" s="149">
        <v>430170141</v>
      </c>
      <c r="C170" s="150" t="s">
        <v>119</v>
      </c>
      <c r="D170" s="149">
        <v>170</v>
      </c>
      <c r="E170" s="150" t="s">
        <v>87</v>
      </c>
      <c r="F170" s="149">
        <v>141</v>
      </c>
      <c r="G170" s="150" t="s">
        <v>123</v>
      </c>
      <c r="H170" s="151">
        <v>141</v>
      </c>
      <c r="I170" s="151"/>
      <c r="J170" s="152">
        <f t="shared" si="18"/>
        <v>4511</v>
      </c>
      <c r="K170" s="152">
        <f t="shared" si="19"/>
        <v>4683</v>
      </c>
      <c r="L170" s="152">
        <f t="shared" si="20"/>
        <v>4685</v>
      </c>
      <c r="M170" s="153"/>
      <c r="N170" s="152">
        <f t="shared" si="21"/>
        <v>10001</v>
      </c>
      <c r="O170" s="152">
        <f t="shared" si="26"/>
        <v>4685</v>
      </c>
      <c r="P170" s="152">
        <f t="shared" si="22"/>
        <v>0</v>
      </c>
      <c r="Q170" s="152">
        <f t="shared" si="23"/>
        <v>893</v>
      </c>
      <c r="R170" s="152">
        <f t="shared" si="24"/>
        <v>15579</v>
      </c>
      <c r="S170" s="154">
        <f t="shared" si="25"/>
        <v>546</v>
      </c>
    </row>
    <row r="171" spans="1:19" x14ac:dyDescent="0.25">
      <c r="A171" s="149">
        <v>430</v>
      </c>
      <c r="B171" s="149">
        <v>430170153</v>
      </c>
      <c r="C171" s="150" t="s">
        <v>119</v>
      </c>
      <c r="D171" s="149">
        <v>170</v>
      </c>
      <c r="E171" s="150" t="s">
        <v>87</v>
      </c>
      <c r="F171" s="149">
        <v>153</v>
      </c>
      <c r="G171" s="150" t="s">
        <v>124</v>
      </c>
      <c r="H171" s="151">
        <v>2</v>
      </c>
      <c r="I171" s="151"/>
      <c r="J171" s="152">
        <f t="shared" si="18"/>
        <v>586</v>
      </c>
      <c r="K171" s="152">
        <f t="shared" si="19"/>
        <v>622</v>
      </c>
      <c r="L171" s="152">
        <f t="shared" si="20"/>
        <v>623</v>
      </c>
      <c r="M171" s="153"/>
      <c r="N171" s="152">
        <f t="shared" si="21"/>
        <v>11778</v>
      </c>
      <c r="O171" s="152">
        <f t="shared" si="26"/>
        <v>623</v>
      </c>
      <c r="P171" s="152">
        <f t="shared" si="22"/>
        <v>0</v>
      </c>
      <c r="Q171" s="152">
        <f t="shared" si="23"/>
        <v>893</v>
      </c>
      <c r="R171" s="152">
        <f t="shared" si="24"/>
        <v>13294</v>
      </c>
      <c r="S171" s="154">
        <f t="shared" si="25"/>
        <v>749</v>
      </c>
    </row>
    <row r="172" spans="1:19" x14ac:dyDescent="0.25">
      <c r="A172" s="149">
        <v>430</v>
      </c>
      <c r="B172" s="149">
        <v>430170158</v>
      </c>
      <c r="C172" s="150" t="s">
        <v>119</v>
      </c>
      <c r="D172" s="149">
        <v>170</v>
      </c>
      <c r="E172" s="150" t="s">
        <v>87</v>
      </c>
      <c r="F172" s="149">
        <v>158</v>
      </c>
      <c r="G172" s="150" t="s">
        <v>125</v>
      </c>
      <c r="H172" s="151">
        <v>2</v>
      </c>
      <c r="I172" s="151"/>
      <c r="J172" s="152">
        <f t="shared" si="18"/>
        <v>4600</v>
      </c>
      <c r="K172" s="152">
        <f t="shared" si="19"/>
        <v>4772</v>
      </c>
      <c r="L172" s="152">
        <f t="shared" si="20"/>
        <v>4773</v>
      </c>
      <c r="M172" s="153"/>
      <c r="N172" s="152">
        <f t="shared" si="21"/>
        <v>9687</v>
      </c>
      <c r="O172" s="152">
        <f t="shared" si="26"/>
        <v>4773</v>
      </c>
      <c r="P172" s="152">
        <f t="shared" si="22"/>
        <v>0</v>
      </c>
      <c r="Q172" s="152">
        <f t="shared" si="23"/>
        <v>893</v>
      </c>
      <c r="R172" s="152">
        <f t="shared" si="24"/>
        <v>15353</v>
      </c>
      <c r="S172" s="154">
        <f t="shared" si="25"/>
        <v>523</v>
      </c>
    </row>
    <row r="173" spans="1:19" x14ac:dyDescent="0.25">
      <c r="A173" s="149">
        <v>430</v>
      </c>
      <c r="B173" s="149">
        <v>430170170</v>
      </c>
      <c r="C173" s="150" t="s">
        <v>119</v>
      </c>
      <c r="D173" s="149">
        <v>170</v>
      </c>
      <c r="E173" s="150" t="s">
        <v>87</v>
      </c>
      <c r="F173" s="149">
        <v>170</v>
      </c>
      <c r="G173" s="150" t="s">
        <v>87</v>
      </c>
      <c r="H173" s="151">
        <v>528</v>
      </c>
      <c r="I173" s="151"/>
      <c r="J173" s="152">
        <f t="shared" si="18"/>
        <v>3780</v>
      </c>
      <c r="K173" s="152">
        <f t="shared" si="19"/>
        <v>4019</v>
      </c>
      <c r="L173" s="152">
        <f t="shared" si="20"/>
        <v>4033</v>
      </c>
      <c r="M173" s="153"/>
      <c r="N173" s="152">
        <f t="shared" si="21"/>
        <v>10325</v>
      </c>
      <c r="O173" s="152">
        <f t="shared" si="26"/>
        <v>4033</v>
      </c>
      <c r="P173" s="152">
        <f t="shared" si="22"/>
        <v>0</v>
      </c>
      <c r="Q173" s="152">
        <f t="shared" si="23"/>
        <v>893</v>
      </c>
      <c r="R173" s="152">
        <f t="shared" si="24"/>
        <v>15251</v>
      </c>
      <c r="S173" s="154">
        <f t="shared" si="25"/>
        <v>901</v>
      </c>
    </row>
    <row r="174" spans="1:19" x14ac:dyDescent="0.25">
      <c r="A174" s="149">
        <v>430</v>
      </c>
      <c r="B174" s="149">
        <v>430170174</v>
      </c>
      <c r="C174" s="150" t="s">
        <v>119</v>
      </c>
      <c r="D174" s="149">
        <v>170</v>
      </c>
      <c r="E174" s="150" t="s">
        <v>87</v>
      </c>
      <c r="F174" s="149">
        <v>174</v>
      </c>
      <c r="G174" s="150" t="s">
        <v>126</v>
      </c>
      <c r="H174" s="151">
        <v>53</v>
      </c>
      <c r="I174" s="151"/>
      <c r="J174" s="152">
        <f t="shared" si="18"/>
        <v>3654</v>
      </c>
      <c r="K174" s="152">
        <f t="shared" si="19"/>
        <v>3899</v>
      </c>
      <c r="L174" s="152">
        <f t="shared" si="20"/>
        <v>3934</v>
      </c>
      <c r="M174" s="153"/>
      <c r="N174" s="152">
        <f t="shared" si="21"/>
        <v>9915</v>
      </c>
      <c r="O174" s="152">
        <f t="shared" si="26"/>
        <v>3934</v>
      </c>
      <c r="P174" s="152">
        <f t="shared" si="22"/>
        <v>0</v>
      </c>
      <c r="Q174" s="152">
        <f t="shared" si="23"/>
        <v>893</v>
      </c>
      <c r="R174" s="152">
        <f t="shared" si="24"/>
        <v>14742</v>
      </c>
      <c r="S174" s="154">
        <f t="shared" si="25"/>
        <v>987</v>
      </c>
    </row>
    <row r="175" spans="1:19" x14ac:dyDescent="0.25">
      <c r="A175" s="149">
        <v>430</v>
      </c>
      <c r="B175" s="149">
        <v>430170177</v>
      </c>
      <c r="C175" s="150" t="s">
        <v>119</v>
      </c>
      <c r="D175" s="149">
        <v>170</v>
      </c>
      <c r="E175" s="150" t="s">
        <v>87</v>
      </c>
      <c r="F175" s="149">
        <v>177</v>
      </c>
      <c r="G175" s="150" t="s">
        <v>127</v>
      </c>
      <c r="H175" s="151">
        <v>1</v>
      </c>
      <c r="I175" s="151"/>
      <c r="J175" s="152">
        <f t="shared" si="18"/>
        <v>3761</v>
      </c>
      <c r="K175" s="152">
        <f t="shared" si="19"/>
        <v>3894</v>
      </c>
      <c r="L175" s="152">
        <f t="shared" si="20"/>
        <v>3894</v>
      </c>
      <c r="M175" s="153"/>
      <c r="N175" s="152">
        <f t="shared" si="21"/>
        <v>10588</v>
      </c>
      <c r="O175" s="152">
        <f t="shared" si="26"/>
        <v>3894</v>
      </c>
      <c r="P175" s="152">
        <f t="shared" si="22"/>
        <v>0</v>
      </c>
      <c r="Q175" s="152">
        <f t="shared" si="23"/>
        <v>893</v>
      </c>
      <c r="R175" s="152">
        <f t="shared" si="24"/>
        <v>15375</v>
      </c>
      <c r="S175" s="154">
        <f t="shared" si="25"/>
        <v>495</v>
      </c>
    </row>
    <row r="176" spans="1:19" x14ac:dyDescent="0.25">
      <c r="A176" s="149">
        <v>430</v>
      </c>
      <c r="B176" s="149">
        <v>430170185</v>
      </c>
      <c r="C176" s="150" t="s">
        <v>119</v>
      </c>
      <c r="D176" s="149">
        <v>170</v>
      </c>
      <c r="E176" s="150" t="s">
        <v>87</v>
      </c>
      <c r="F176" s="149">
        <v>185</v>
      </c>
      <c r="G176" s="150" t="s">
        <v>88</v>
      </c>
      <c r="H176" s="151">
        <v>1</v>
      </c>
      <c r="I176" s="151"/>
      <c r="J176" s="152">
        <f t="shared" si="18"/>
        <v>2048</v>
      </c>
      <c r="K176" s="152">
        <f t="shared" si="19"/>
        <v>1984</v>
      </c>
      <c r="L176" s="152">
        <f t="shared" si="20"/>
        <v>1984</v>
      </c>
      <c r="M176" s="153"/>
      <c r="N176" s="152">
        <f t="shared" si="21"/>
        <v>10588</v>
      </c>
      <c r="O176" s="152">
        <f t="shared" si="26"/>
        <v>1984</v>
      </c>
      <c r="P176" s="152">
        <f t="shared" si="22"/>
        <v>0</v>
      </c>
      <c r="Q176" s="152">
        <f t="shared" si="23"/>
        <v>893</v>
      </c>
      <c r="R176" s="152">
        <f t="shared" si="24"/>
        <v>13465</v>
      </c>
      <c r="S176" s="154">
        <f t="shared" si="25"/>
        <v>-406</v>
      </c>
    </row>
    <row r="177" spans="1:19" x14ac:dyDescent="0.25">
      <c r="A177" s="149">
        <v>430</v>
      </c>
      <c r="B177" s="149">
        <v>430170198</v>
      </c>
      <c r="C177" s="150" t="s">
        <v>119</v>
      </c>
      <c r="D177" s="149">
        <v>170</v>
      </c>
      <c r="E177" s="150" t="s">
        <v>87</v>
      </c>
      <c r="F177" s="149">
        <v>198</v>
      </c>
      <c r="G177" s="150" t="s">
        <v>39</v>
      </c>
      <c r="H177" s="151">
        <v>2</v>
      </c>
      <c r="I177" s="151"/>
      <c r="J177" s="152">
        <f t="shared" si="18"/>
        <v>3933</v>
      </c>
      <c r="K177" s="152">
        <f t="shared" si="19"/>
        <v>3895</v>
      </c>
      <c r="L177" s="152">
        <f t="shared" si="20"/>
        <v>3895</v>
      </c>
      <c r="M177" s="153"/>
      <c r="N177" s="152">
        <f t="shared" si="21"/>
        <v>9687</v>
      </c>
      <c r="O177" s="152">
        <f t="shared" si="26"/>
        <v>3895</v>
      </c>
      <c r="P177" s="152">
        <f t="shared" si="22"/>
        <v>0</v>
      </c>
      <c r="Q177" s="152">
        <f t="shared" si="23"/>
        <v>893</v>
      </c>
      <c r="R177" s="152">
        <f t="shared" si="24"/>
        <v>14475</v>
      </c>
      <c r="S177" s="154">
        <f t="shared" si="25"/>
        <v>-132</v>
      </c>
    </row>
    <row r="178" spans="1:19" x14ac:dyDescent="0.25">
      <c r="A178" s="149">
        <v>430</v>
      </c>
      <c r="B178" s="149">
        <v>430170213</v>
      </c>
      <c r="C178" s="150" t="s">
        <v>119</v>
      </c>
      <c r="D178" s="149">
        <v>170</v>
      </c>
      <c r="E178" s="150" t="s">
        <v>87</v>
      </c>
      <c r="F178" s="149">
        <v>213</v>
      </c>
      <c r="G178" s="150" t="s">
        <v>128</v>
      </c>
      <c r="H178" s="151">
        <v>1</v>
      </c>
      <c r="I178" s="151"/>
      <c r="J178" s="152">
        <f t="shared" si="18"/>
        <v>7104</v>
      </c>
      <c r="K178" s="152">
        <f t="shared" si="19"/>
        <v>8449</v>
      </c>
      <c r="L178" s="152">
        <f t="shared" si="20"/>
        <v>8449</v>
      </c>
      <c r="M178" s="153"/>
      <c r="N178" s="152">
        <f t="shared" si="21"/>
        <v>10877</v>
      </c>
      <c r="O178" s="152">
        <f t="shared" si="26"/>
        <v>8449</v>
      </c>
      <c r="P178" s="152">
        <f t="shared" si="22"/>
        <v>0</v>
      </c>
      <c r="Q178" s="152">
        <f t="shared" si="23"/>
        <v>893</v>
      </c>
      <c r="R178" s="152">
        <f t="shared" si="24"/>
        <v>20219</v>
      </c>
      <c r="S178" s="154">
        <f t="shared" si="25"/>
        <v>3077</v>
      </c>
    </row>
    <row r="179" spans="1:19" x14ac:dyDescent="0.25">
      <c r="A179" s="149">
        <v>430</v>
      </c>
      <c r="B179" s="149">
        <v>430170271</v>
      </c>
      <c r="C179" s="150" t="s">
        <v>119</v>
      </c>
      <c r="D179" s="149">
        <v>170</v>
      </c>
      <c r="E179" s="150" t="s">
        <v>87</v>
      </c>
      <c r="F179" s="149">
        <v>271</v>
      </c>
      <c r="G179" s="150" t="s">
        <v>129</v>
      </c>
      <c r="H179" s="151">
        <v>26</v>
      </c>
      <c r="I179" s="151"/>
      <c r="J179" s="152">
        <f t="shared" si="18"/>
        <v>2791</v>
      </c>
      <c r="K179" s="152">
        <f t="shared" si="19"/>
        <v>2955</v>
      </c>
      <c r="L179" s="152">
        <f t="shared" si="20"/>
        <v>2967</v>
      </c>
      <c r="M179" s="153"/>
      <c r="N179" s="152">
        <f t="shared" si="21"/>
        <v>10595</v>
      </c>
      <c r="O179" s="152">
        <f t="shared" si="26"/>
        <v>2967</v>
      </c>
      <c r="P179" s="152">
        <f t="shared" si="22"/>
        <v>0</v>
      </c>
      <c r="Q179" s="152">
        <f t="shared" si="23"/>
        <v>893</v>
      </c>
      <c r="R179" s="152">
        <f t="shared" si="24"/>
        <v>14455</v>
      </c>
      <c r="S179" s="154">
        <f t="shared" si="25"/>
        <v>806</v>
      </c>
    </row>
    <row r="180" spans="1:19" x14ac:dyDescent="0.25">
      <c r="A180" s="149">
        <v>430</v>
      </c>
      <c r="B180" s="149">
        <v>430170276</v>
      </c>
      <c r="C180" s="150" t="s">
        <v>119</v>
      </c>
      <c r="D180" s="149">
        <v>170</v>
      </c>
      <c r="E180" s="150" t="s">
        <v>87</v>
      </c>
      <c r="F180" s="149">
        <v>276</v>
      </c>
      <c r="G180" s="150" t="s">
        <v>90</v>
      </c>
      <c r="H180" s="151">
        <v>1</v>
      </c>
      <c r="I180" s="151"/>
      <c r="J180" s="152">
        <f t="shared" si="18"/>
        <v>8050</v>
      </c>
      <c r="K180" s="152">
        <f t="shared" si="19"/>
        <v>8371</v>
      </c>
      <c r="L180" s="152">
        <f t="shared" si="20"/>
        <v>8372</v>
      </c>
      <c r="M180" s="153"/>
      <c r="N180" s="152">
        <f t="shared" si="21"/>
        <v>8786</v>
      </c>
      <c r="O180" s="152">
        <f t="shared" si="26"/>
        <v>8372</v>
      </c>
      <c r="P180" s="152">
        <f t="shared" si="22"/>
        <v>0</v>
      </c>
      <c r="Q180" s="152">
        <f t="shared" si="23"/>
        <v>893</v>
      </c>
      <c r="R180" s="152">
        <f t="shared" si="24"/>
        <v>18051</v>
      </c>
      <c r="S180" s="154">
        <f t="shared" si="25"/>
        <v>660</v>
      </c>
    </row>
    <row r="181" spans="1:19" x14ac:dyDescent="0.25">
      <c r="A181" s="149">
        <v>430</v>
      </c>
      <c r="B181" s="149">
        <v>430170288</v>
      </c>
      <c r="C181" s="150" t="s">
        <v>119</v>
      </c>
      <c r="D181" s="149">
        <v>170</v>
      </c>
      <c r="E181" s="150" t="s">
        <v>87</v>
      </c>
      <c r="F181" s="149">
        <v>288</v>
      </c>
      <c r="G181" s="150" t="s">
        <v>91</v>
      </c>
      <c r="H181" s="151">
        <v>1</v>
      </c>
      <c r="I181" s="151"/>
      <c r="J181" s="152">
        <f t="shared" si="18"/>
        <v>5580</v>
      </c>
      <c r="K181" s="152">
        <f t="shared" si="19"/>
        <v>5366</v>
      </c>
      <c r="L181" s="152">
        <f t="shared" si="20"/>
        <v>5366</v>
      </c>
      <c r="M181" s="153"/>
      <c r="N181" s="152">
        <f t="shared" si="21"/>
        <v>8786</v>
      </c>
      <c r="O181" s="152">
        <f t="shared" si="26"/>
        <v>5366</v>
      </c>
      <c r="P181" s="152">
        <f t="shared" si="22"/>
        <v>0</v>
      </c>
      <c r="Q181" s="152">
        <f t="shared" si="23"/>
        <v>893</v>
      </c>
      <c r="R181" s="152">
        <f t="shared" si="24"/>
        <v>15045</v>
      </c>
      <c r="S181" s="154">
        <f t="shared" si="25"/>
        <v>-565</v>
      </c>
    </row>
    <row r="182" spans="1:19" x14ac:dyDescent="0.25">
      <c r="A182" s="149">
        <v>430</v>
      </c>
      <c r="B182" s="149">
        <v>430170314</v>
      </c>
      <c r="C182" s="150" t="s">
        <v>119</v>
      </c>
      <c r="D182" s="149">
        <v>170</v>
      </c>
      <c r="E182" s="150" t="s">
        <v>87</v>
      </c>
      <c r="F182" s="149">
        <v>314</v>
      </c>
      <c r="G182" s="150" t="s">
        <v>46</v>
      </c>
      <c r="H182" s="151">
        <v>1</v>
      </c>
      <c r="I182" s="151"/>
      <c r="J182" s="152">
        <f t="shared" si="18"/>
        <v>7934</v>
      </c>
      <c r="K182" s="152">
        <f t="shared" si="19"/>
        <v>8214</v>
      </c>
      <c r="L182" s="152">
        <f t="shared" si="20"/>
        <v>8214</v>
      </c>
      <c r="M182" s="153"/>
      <c r="N182" s="152">
        <f t="shared" si="21"/>
        <v>10588</v>
      </c>
      <c r="O182" s="152">
        <f t="shared" si="26"/>
        <v>8214</v>
      </c>
      <c r="P182" s="152">
        <f t="shared" si="22"/>
        <v>0</v>
      </c>
      <c r="Q182" s="152">
        <f t="shared" si="23"/>
        <v>893</v>
      </c>
      <c r="R182" s="152">
        <f t="shared" si="24"/>
        <v>19695</v>
      </c>
      <c r="S182" s="154">
        <f t="shared" si="25"/>
        <v>642</v>
      </c>
    </row>
    <row r="183" spans="1:19" x14ac:dyDescent="0.25">
      <c r="A183" s="149">
        <v>430</v>
      </c>
      <c r="B183" s="149">
        <v>430170321</v>
      </c>
      <c r="C183" s="150" t="s">
        <v>119</v>
      </c>
      <c r="D183" s="149">
        <v>170</v>
      </c>
      <c r="E183" s="150" t="s">
        <v>87</v>
      </c>
      <c r="F183" s="149">
        <v>321</v>
      </c>
      <c r="G183" s="150" t="s">
        <v>92</v>
      </c>
      <c r="H183" s="151">
        <v>10</v>
      </c>
      <c r="I183" s="151"/>
      <c r="J183" s="152">
        <f t="shared" si="18"/>
        <v>4587</v>
      </c>
      <c r="K183" s="152">
        <f t="shared" si="19"/>
        <v>5005</v>
      </c>
      <c r="L183" s="152">
        <f t="shared" si="20"/>
        <v>5005</v>
      </c>
      <c r="M183" s="153"/>
      <c r="N183" s="152">
        <f t="shared" si="21"/>
        <v>10187</v>
      </c>
      <c r="O183" s="152">
        <f t="shared" si="26"/>
        <v>5005</v>
      </c>
      <c r="P183" s="152">
        <f t="shared" si="22"/>
        <v>0</v>
      </c>
      <c r="Q183" s="152">
        <f t="shared" si="23"/>
        <v>893</v>
      </c>
      <c r="R183" s="152">
        <f t="shared" si="24"/>
        <v>16085</v>
      </c>
      <c r="S183" s="154">
        <f t="shared" si="25"/>
        <v>1268</v>
      </c>
    </row>
    <row r="184" spans="1:19" x14ac:dyDescent="0.25">
      <c r="A184" s="149">
        <v>430</v>
      </c>
      <c r="B184" s="149">
        <v>430170322</v>
      </c>
      <c r="C184" s="150" t="s">
        <v>119</v>
      </c>
      <c r="D184" s="149">
        <v>170</v>
      </c>
      <c r="E184" s="150" t="s">
        <v>87</v>
      </c>
      <c r="F184" s="149">
        <v>322</v>
      </c>
      <c r="G184" s="150" t="s">
        <v>131</v>
      </c>
      <c r="H184" s="151">
        <v>6</v>
      </c>
      <c r="I184" s="151"/>
      <c r="J184" s="152">
        <f t="shared" si="18"/>
        <v>4870</v>
      </c>
      <c r="K184" s="152">
        <f t="shared" si="19"/>
        <v>5011</v>
      </c>
      <c r="L184" s="152">
        <f t="shared" si="20"/>
        <v>5010</v>
      </c>
      <c r="M184" s="153"/>
      <c r="N184" s="152">
        <f t="shared" si="21"/>
        <v>10187</v>
      </c>
      <c r="O184" s="152">
        <f t="shared" si="26"/>
        <v>5010</v>
      </c>
      <c r="P184" s="152">
        <f t="shared" si="22"/>
        <v>0</v>
      </c>
      <c r="Q184" s="152">
        <f t="shared" si="23"/>
        <v>893</v>
      </c>
      <c r="R184" s="152">
        <f t="shared" si="24"/>
        <v>16090</v>
      </c>
      <c r="S184" s="154">
        <f t="shared" si="25"/>
        <v>424</v>
      </c>
    </row>
    <row r="185" spans="1:19" x14ac:dyDescent="0.25">
      <c r="A185" s="149">
        <v>430</v>
      </c>
      <c r="B185" s="149">
        <v>430170348</v>
      </c>
      <c r="C185" s="150" t="s">
        <v>119</v>
      </c>
      <c r="D185" s="149">
        <v>170</v>
      </c>
      <c r="E185" s="150" t="s">
        <v>87</v>
      </c>
      <c r="F185" s="149">
        <v>348</v>
      </c>
      <c r="G185" s="150" t="s">
        <v>132</v>
      </c>
      <c r="H185" s="151">
        <v>15</v>
      </c>
      <c r="I185" s="151"/>
      <c r="J185" s="152">
        <f t="shared" si="18"/>
        <v>88</v>
      </c>
      <c r="K185" s="152">
        <f t="shared" si="19"/>
        <v>89</v>
      </c>
      <c r="L185" s="152">
        <f t="shared" si="20"/>
        <v>94</v>
      </c>
      <c r="M185" s="153"/>
      <c r="N185" s="152">
        <f t="shared" si="21"/>
        <v>11254</v>
      </c>
      <c r="O185" s="152">
        <f t="shared" si="26"/>
        <v>94</v>
      </c>
      <c r="P185" s="152">
        <f t="shared" si="22"/>
        <v>0</v>
      </c>
      <c r="Q185" s="152">
        <f t="shared" si="23"/>
        <v>893</v>
      </c>
      <c r="R185" s="152">
        <f t="shared" si="24"/>
        <v>12241</v>
      </c>
      <c r="S185" s="154">
        <f t="shared" si="25"/>
        <v>719</v>
      </c>
    </row>
    <row r="186" spans="1:19" x14ac:dyDescent="0.25">
      <c r="A186" s="149">
        <v>430</v>
      </c>
      <c r="B186" s="149">
        <v>430170616</v>
      </c>
      <c r="C186" s="150" t="s">
        <v>119</v>
      </c>
      <c r="D186" s="149">
        <v>170</v>
      </c>
      <c r="E186" s="150" t="s">
        <v>87</v>
      </c>
      <c r="F186" s="149">
        <v>616</v>
      </c>
      <c r="G186" s="150" t="s">
        <v>133</v>
      </c>
      <c r="H186" s="151">
        <v>1</v>
      </c>
      <c r="I186" s="151"/>
      <c r="J186" s="152">
        <f t="shared" si="18"/>
        <v>3450</v>
      </c>
      <c r="K186" s="152">
        <f t="shared" si="19"/>
        <v>3570</v>
      </c>
      <c r="L186" s="152">
        <f t="shared" si="20"/>
        <v>3572</v>
      </c>
      <c r="M186" s="153"/>
      <c r="N186" s="152">
        <f t="shared" si="21"/>
        <v>10588</v>
      </c>
      <c r="O186" s="152">
        <f t="shared" si="26"/>
        <v>3572</v>
      </c>
      <c r="P186" s="152">
        <f t="shared" si="22"/>
        <v>0</v>
      </c>
      <c r="Q186" s="152">
        <f t="shared" si="23"/>
        <v>893</v>
      </c>
      <c r="R186" s="152">
        <f t="shared" si="24"/>
        <v>15053</v>
      </c>
      <c r="S186" s="154">
        <f t="shared" si="25"/>
        <v>484</v>
      </c>
    </row>
    <row r="187" spans="1:19" x14ac:dyDescent="0.25">
      <c r="A187" s="149">
        <v>430</v>
      </c>
      <c r="B187" s="149">
        <v>430170620</v>
      </c>
      <c r="C187" s="150" t="s">
        <v>119</v>
      </c>
      <c r="D187" s="149">
        <v>170</v>
      </c>
      <c r="E187" s="150" t="s">
        <v>87</v>
      </c>
      <c r="F187" s="149">
        <v>620</v>
      </c>
      <c r="G187" s="150" t="s">
        <v>134</v>
      </c>
      <c r="H187" s="151">
        <v>10</v>
      </c>
      <c r="I187" s="151"/>
      <c r="J187" s="152">
        <f t="shared" si="18"/>
        <v>4618</v>
      </c>
      <c r="K187" s="152">
        <f t="shared" si="19"/>
        <v>4653</v>
      </c>
      <c r="L187" s="152">
        <f t="shared" si="20"/>
        <v>4653</v>
      </c>
      <c r="M187" s="153"/>
      <c r="N187" s="152">
        <f t="shared" si="21"/>
        <v>10848</v>
      </c>
      <c r="O187" s="152">
        <f t="shared" si="26"/>
        <v>4653</v>
      </c>
      <c r="P187" s="152">
        <f t="shared" si="22"/>
        <v>0</v>
      </c>
      <c r="Q187" s="152">
        <f t="shared" si="23"/>
        <v>893</v>
      </c>
      <c r="R187" s="152">
        <f t="shared" si="24"/>
        <v>16394</v>
      </c>
      <c r="S187" s="154">
        <f t="shared" si="25"/>
        <v>117</v>
      </c>
    </row>
    <row r="188" spans="1:19" x14ac:dyDescent="0.25">
      <c r="A188" s="149">
        <v>430</v>
      </c>
      <c r="B188" s="149">
        <v>430170695</v>
      </c>
      <c r="C188" s="150" t="s">
        <v>119</v>
      </c>
      <c r="D188" s="149">
        <v>170</v>
      </c>
      <c r="E188" s="150" t="s">
        <v>87</v>
      </c>
      <c r="F188" s="149">
        <v>695</v>
      </c>
      <c r="G188" s="150" t="s">
        <v>135</v>
      </c>
      <c r="H188" s="151">
        <v>1</v>
      </c>
      <c r="I188" s="151"/>
      <c r="J188" s="152">
        <f t="shared" si="18"/>
        <v>5771</v>
      </c>
      <c r="K188" s="152">
        <f t="shared" si="19"/>
        <v>5975</v>
      </c>
      <c r="L188" s="152">
        <f t="shared" si="20"/>
        <v>5975</v>
      </c>
      <c r="M188" s="153"/>
      <c r="N188" s="152">
        <f t="shared" si="21"/>
        <v>10588</v>
      </c>
      <c r="O188" s="152">
        <f t="shared" si="26"/>
        <v>5975</v>
      </c>
      <c r="P188" s="152">
        <f t="shared" si="22"/>
        <v>0</v>
      </c>
      <c r="Q188" s="152">
        <f t="shared" si="23"/>
        <v>893</v>
      </c>
      <c r="R188" s="152">
        <f t="shared" si="24"/>
        <v>17456</v>
      </c>
      <c r="S188" s="154">
        <f t="shared" si="25"/>
        <v>566</v>
      </c>
    </row>
    <row r="189" spans="1:19" x14ac:dyDescent="0.25">
      <c r="A189" s="149">
        <v>430</v>
      </c>
      <c r="B189" s="149">
        <v>430170710</v>
      </c>
      <c r="C189" s="150" t="s">
        <v>119</v>
      </c>
      <c r="D189" s="149">
        <v>170</v>
      </c>
      <c r="E189" s="150" t="s">
        <v>87</v>
      </c>
      <c r="F189" s="149">
        <v>710</v>
      </c>
      <c r="G189" s="150" t="s">
        <v>93</v>
      </c>
      <c r="H189" s="151">
        <v>5</v>
      </c>
      <c r="I189" s="151"/>
      <c r="J189" s="152">
        <f t="shared" si="18"/>
        <v>4620</v>
      </c>
      <c r="K189" s="152">
        <f t="shared" si="19"/>
        <v>4849</v>
      </c>
      <c r="L189" s="152">
        <f t="shared" si="20"/>
        <v>4849</v>
      </c>
      <c r="M189" s="153"/>
      <c r="N189" s="152">
        <f t="shared" si="21"/>
        <v>9987</v>
      </c>
      <c r="O189" s="152">
        <f t="shared" si="26"/>
        <v>4849</v>
      </c>
      <c r="P189" s="152">
        <f t="shared" si="22"/>
        <v>0</v>
      </c>
      <c r="Q189" s="152">
        <f t="shared" si="23"/>
        <v>893</v>
      </c>
      <c r="R189" s="152">
        <f t="shared" si="24"/>
        <v>15729</v>
      </c>
      <c r="S189" s="154">
        <f t="shared" si="25"/>
        <v>701</v>
      </c>
    </row>
    <row r="190" spans="1:19" x14ac:dyDescent="0.25">
      <c r="A190" s="149">
        <v>430</v>
      </c>
      <c r="B190" s="149">
        <v>430170725</v>
      </c>
      <c r="C190" s="150" t="s">
        <v>119</v>
      </c>
      <c r="D190" s="149">
        <v>170</v>
      </c>
      <c r="E190" s="150" t="s">
        <v>87</v>
      </c>
      <c r="F190" s="149">
        <v>725</v>
      </c>
      <c r="G190" s="150" t="s">
        <v>136</v>
      </c>
      <c r="H190" s="151">
        <v>13</v>
      </c>
      <c r="I190" s="151"/>
      <c r="J190" s="152">
        <f t="shared" si="18"/>
        <v>2934</v>
      </c>
      <c r="K190" s="152">
        <f t="shared" si="19"/>
        <v>2810</v>
      </c>
      <c r="L190" s="152">
        <f t="shared" si="20"/>
        <v>2810</v>
      </c>
      <c r="M190" s="153"/>
      <c r="N190" s="152">
        <f t="shared" si="21"/>
        <v>9791</v>
      </c>
      <c r="O190" s="152">
        <f t="shared" si="26"/>
        <v>2810</v>
      </c>
      <c r="P190" s="152">
        <f t="shared" si="22"/>
        <v>0</v>
      </c>
      <c r="Q190" s="152">
        <f t="shared" si="23"/>
        <v>893</v>
      </c>
      <c r="R190" s="152">
        <f t="shared" si="24"/>
        <v>13494</v>
      </c>
      <c r="S190" s="154">
        <f t="shared" si="25"/>
        <v>-559</v>
      </c>
    </row>
    <row r="191" spans="1:19" x14ac:dyDescent="0.25">
      <c r="A191" s="149">
        <v>430</v>
      </c>
      <c r="B191" s="149">
        <v>430170730</v>
      </c>
      <c r="C191" s="150" t="s">
        <v>119</v>
      </c>
      <c r="D191" s="149">
        <v>170</v>
      </c>
      <c r="E191" s="150" t="s">
        <v>87</v>
      </c>
      <c r="F191" s="149">
        <v>730</v>
      </c>
      <c r="G191" s="150" t="s">
        <v>137</v>
      </c>
      <c r="H191" s="151">
        <v>15</v>
      </c>
      <c r="I191" s="151"/>
      <c r="J191" s="152">
        <f t="shared" si="18"/>
        <v>3575</v>
      </c>
      <c r="K191" s="152">
        <f t="shared" si="19"/>
        <v>3701</v>
      </c>
      <c r="L191" s="152">
        <f t="shared" si="20"/>
        <v>3701</v>
      </c>
      <c r="M191" s="153"/>
      <c r="N191" s="152">
        <f t="shared" si="21"/>
        <v>10588</v>
      </c>
      <c r="O191" s="152">
        <f t="shared" si="26"/>
        <v>3701</v>
      </c>
      <c r="P191" s="152">
        <f t="shared" si="22"/>
        <v>0</v>
      </c>
      <c r="Q191" s="152">
        <f t="shared" si="23"/>
        <v>893</v>
      </c>
      <c r="R191" s="152">
        <f t="shared" si="24"/>
        <v>15182</v>
      </c>
      <c r="S191" s="154">
        <f t="shared" si="25"/>
        <v>488</v>
      </c>
    </row>
    <row r="192" spans="1:19" x14ac:dyDescent="0.25">
      <c r="A192" s="149">
        <v>430</v>
      </c>
      <c r="B192" s="149">
        <v>430170735</v>
      </c>
      <c r="C192" s="150" t="s">
        <v>119</v>
      </c>
      <c r="D192" s="149">
        <v>170</v>
      </c>
      <c r="E192" s="150" t="s">
        <v>87</v>
      </c>
      <c r="F192" s="149">
        <v>735</v>
      </c>
      <c r="G192" s="150" t="s">
        <v>138</v>
      </c>
      <c r="H192" s="151">
        <v>2</v>
      </c>
      <c r="I192" s="151"/>
      <c r="J192" s="152">
        <f t="shared" si="18"/>
        <v>3737</v>
      </c>
      <c r="K192" s="152">
        <f t="shared" si="19"/>
        <v>3997</v>
      </c>
      <c r="L192" s="152">
        <f t="shared" si="20"/>
        <v>3997</v>
      </c>
      <c r="M192" s="153"/>
      <c r="N192" s="152">
        <f t="shared" si="21"/>
        <v>9987</v>
      </c>
      <c r="O192" s="152">
        <f t="shared" si="26"/>
        <v>3997</v>
      </c>
      <c r="P192" s="152">
        <f t="shared" si="22"/>
        <v>0</v>
      </c>
      <c r="Q192" s="152">
        <f t="shared" si="23"/>
        <v>893</v>
      </c>
      <c r="R192" s="152">
        <f t="shared" si="24"/>
        <v>14877</v>
      </c>
      <c r="S192" s="154">
        <f t="shared" si="25"/>
        <v>910</v>
      </c>
    </row>
    <row r="193" spans="1:19" x14ac:dyDescent="0.25">
      <c r="A193" s="149">
        <v>430</v>
      </c>
      <c r="B193" s="149">
        <v>430170775</v>
      </c>
      <c r="C193" s="150" t="s">
        <v>119</v>
      </c>
      <c r="D193" s="149">
        <v>170</v>
      </c>
      <c r="E193" s="150" t="s">
        <v>87</v>
      </c>
      <c r="F193" s="149">
        <v>775</v>
      </c>
      <c r="G193" s="150" t="s">
        <v>77</v>
      </c>
      <c r="H193" s="151">
        <v>1</v>
      </c>
      <c r="I193" s="151"/>
      <c r="J193" s="152">
        <f t="shared" si="18"/>
        <v>1940</v>
      </c>
      <c r="K193" s="152">
        <f t="shared" si="19"/>
        <v>2008</v>
      </c>
      <c r="L193" s="152">
        <f t="shared" si="20"/>
        <v>2008</v>
      </c>
      <c r="M193" s="153"/>
      <c r="N193" s="152">
        <f t="shared" si="21"/>
        <v>10588</v>
      </c>
      <c r="O193" s="152">
        <f t="shared" si="26"/>
        <v>2008</v>
      </c>
      <c r="P193" s="152">
        <f t="shared" si="22"/>
        <v>0</v>
      </c>
      <c r="Q193" s="152">
        <f t="shared" si="23"/>
        <v>893</v>
      </c>
      <c r="R193" s="152">
        <f t="shared" si="24"/>
        <v>13489</v>
      </c>
      <c r="S193" s="154">
        <f t="shared" si="25"/>
        <v>430</v>
      </c>
    </row>
    <row r="194" spans="1:19" x14ac:dyDescent="0.25">
      <c r="A194" s="149">
        <v>431</v>
      </c>
      <c r="B194" s="149">
        <v>431149128</v>
      </c>
      <c r="C194" s="150" t="s">
        <v>139</v>
      </c>
      <c r="D194" s="149">
        <v>149</v>
      </c>
      <c r="E194" s="150" t="s">
        <v>103</v>
      </c>
      <c r="F194" s="149">
        <v>128</v>
      </c>
      <c r="G194" s="150" t="s">
        <v>110</v>
      </c>
      <c r="H194" s="151">
        <v>4</v>
      </c>
      <c r="I194" s="151"/>
      <c r="J194" s="152">
        <f t="shared" si="18"/>
        <v>430</v>
      </c>
      <c r="K194" s="152">
        <f t="shared" si="19"/>
        <v>436</v>
      </c>
      <c r="L194" s="152">
        <f t="shared" si="20"/>
        <v>437</v>
      </c>
      <c r="M194" s="153"/>
      <c r="N194" s="152">
        <f t="shared" si="21"/>
        <v>8580</v>
      </c>
      <c r="O194" s="152">
        <f t="shared" si="26"/>
        <v>437</v>
      </c>
      <c r="P194" s="152">
        <f t="shared" si="22"/>
        <v>0</v>
      </c>
      <c r="Q194" s="152">
        <f t="shared" si="23"/>
        <v>893</v>
      </c>
      <c r="R194" s="152">
        <f t="shared" si="24"/>
        <v>9910</v>
      </c>
      <c r="S194" s="154">
        <f t="shared" si="25"/>
        <v>137</v>
      </c>
    </row>
    <row r="195" spans="1:19" x14ac:dyDescent="0.25">
      <c r="A195" s="149">
        <v>431</v>
      </c>
      <c r="B195" s="149">
        <v>431149149</v>
      </c>
      <c r="C195" s="150" t="s">
        <v>139</v>
      </c>
      <c r="D195" s="149">
        <v>149</v>
      </c>
      <c r="E195" s="150" t="s">
        <v>103</v>
      </c>
      <c r="F195" s="149">
        <v>149</v>
      </c>
      <c r="G195" s="150" t="s">
        <v>103</v>
      </c>
      <c r="H195" s="151">
        <v>340</v>
      </c>
      <c r="I195" s="151"/>
      <c r="J195" s="152">
        <f t="shared" si="18"/>
        <v>14</v>
      </c>
      <c r="K195" s="152">
        <f t="shared" si="19"/>
        <v>15</v>
      </c>
      <c r="L195" s="152">
        <f t="shared" si="20"/>
        <v>14</v>
      </c>
      <c r="M195" s="153"/>
      <c r="N195" s="152">
        <f t="shared" si="21"/>
        <v>11658</v>
      </c>
      <c r="O195" s="152">
        <f t="shared" si="26"/>
        <v>14</v>
      </c>
      <c r="P195" s="152">
        <f t="shared" si="22"/>
        <v>674.15</v>
      </c>
      <c r="Q195" s="152">
        <f t="shared" si="23"/>
        <v>893</v>
      </c>
      <c r="R195" s="152">
        <f t="shared" si="24"/>
        <v>13239.15</v>
      </c>
      <c r="S195" s="154">
        <f t="shared" si="25"/>
        <v>-88.733889888690101</v>
      </c>
    </row>
    <row r="196" spans="1:19" x14ac:dyDescent="0.25">
      <c r="A196" s="149">
        <v>431</v>
      </c>
      <c r="B196" s="149">
        <v>431149181</v>
      </c>
      <c r="C196" s="150" t="s">
        <v>139</v>
      </c>
      <c r="D196" s="149">
        <v>149</v>
      </c>
      <c r="E196" s="150" t="s">
        <v>103</v>
      </c>
      <c r="F196" s="149">
        <v>181</v>
      </c>
      <c r="G196" s="150" t="s">
        <v>105</v>
      </c>
      <c r="H196" s="151">
        <v>16</v>
      </c>
      <c r="I196" s="151"/>
      <c r="J196" s="152">
        <f t="shared" si="18"/>
        <v>666</v>
      </c>
      <c r="K196" s="152">
        <f t="shared" si="19"/>
        <v>759</v>
      </c>
      <c r="L196" s="152">
        <f t="shared" si="20"/>
        <v>759</v>
      </c>
      <c r="M196" s="153"/>
      <c r="N196" s="152">
        <f t="shared" si="21"/>
        <v>11255</v>
      </c>
      <c r="O196" s="152">
        <f t="shared" si="26"/>
        <v>759</v>
      </c>
      <c r="P196" s="152">
        <f t="shared" si="22"/>
        <v>0</v>
      </c>
      <c r="Q196" s="152">
        <f t="shared" si="23"/>
        <v>893</v>
      </c>
      <c r="R196" s="152">
        <f t="shared" si="24"/>
        <v>12907</v>
      </c>
      <c r="S196" s="154">
        <f t="shared" si="25"/>
        <v>1472</v>
      </c>
    </row>
    <row r="197" spans="1:19" x14ac:dyDescent="0.25">
      <c r="A197" s="149">
        <v>432</v>
      </c>
      <c r="B197" s="149">
        <v>432712020</v>
      </c>
      <c r="C197" s="150" t="s">
        <v>140</v>
      </c>
      <c r="D197" s="149">
        <v>712</v>
      </c>
      <c r="E197" s="150" t="s">
        <v>141</v>
      </c>
      <c r="F197" s="149">
        <v>20</v>
      </c>
      <c r="G197" s="150" t="s">
        <v>142</v>
      </c>
      <c r="H197" s="151">
        <v>58</v>
      </c>
      <c r="I197" s="151"/>
      <c r="J197" s="152">
        <f t="shared" si="18"/>
        <v>2437</v>
      </c>
      <c r="K197" s="152">
        <f t="shared" si="19"/>
        <v>2557</v>
      </c>
      <c r="L197" s="152">
        <f t="shared" si="20"/>
        <v>2558</v>
      </c>
      <c r="M197" s="153"/>
      <c r="N197" s="152">
        <f t="shared" si="21"/>
        <v>8845</v>
      </c>
      <c r="O197" s="152">
        <f t="shared" si="26"/>
        <v>2558</v>
      </c>
      <c r="P197" s="152">
        <f t="shared" si="22"/>
        <v>0</v>
      </c>
      <c r="Q197" s="152">
        <f t="shared" si="23"/>
        <v>893</v>
      </c>
      <c r="R197" s="152">
        <f t="shared" si="24"/>
        <v>12296</v>
      </c>
      <c r="S197" s="154">
        <f t="shared" si="25"/>
        <v>539</v>
      </c>
    </row>
    <row r="198" spans="1:19" x14ac:dyDescent="0.25">
      <c r="A198" s="149">
        <v>432</v>
      </c>
      <c r="B198" s="149">
        <v>432712036</v>
      </c>
      <c r="C198" s="150" t="s">
        <v>140</v>
      </c>
      <c r="D198" s="149">
        <v>712</v>
      </c>
      <c r="E198" s="150" t="s">
        <v>141</v>
      </c>
      <c r="F198" s="149">
        <v>36</v>
      </c>
      <c r="G198" s="150" t="s">
        <v>143</v>
      </c>
      <c r="H198" s="151">
        <v>1</v>
      </c>
      <c r="I198" s="151"/>
      <c r="J198" s="152">
        <f t="shared" si="18"/>
        <v>3564</v>
      </c>
      <c r="K198" s="152">
        <f t="shared" si="19"/>
        <v>3700</v>
      </c>
      <c r="L198" s="152">
        <f t="shared" si="20"/>
        <v>3703</v>
      </c>
      <c r="M198" s="153"/>
      <c r="N198" s="152">
        <f t="shared" si="21"/>
        <v>8410</v>
      </c>
      <c r="O198" s="152">
        <f t="shared" si="26"/>
        <v>3703</v>
      </c>
      <c r="P198" s="152">
        <f t="shared" si="22"/>
        <v>0</v>
      </c>
      <c r="Q198" s="152">
        <f t="shared" si="23"/>
        <v>893</v>
      </c>
      <c r="R198" s="152">
        <f t="shared" si="24"/>
        <v>13006</v>
      </c>
      <c r="S198" s="154">
        <f t="shared" si="25"/>
        <v>455</v>
      </c>
    </row>
    <row r="199" spans="1:19" x14ac:dyDescent="0.25">
      <c r="A199" s="149">
        <v>432</v>
      </c>
      <c r="B199" s="149">
        <v>432712242</v>
      </c>
      <c r="C199" s="150" t="s">
        <v>140</v>
      </c>
      <c r="D199" s="149">
        <v>712</v>
      </c>
      <c r="E199" s="150" t="s">
        <v>141</v>
      </c>
      <c r="F199" s="149">
        <v>242</v>
      </c>
      <c r="G199" s="150" t="s">
        <v>145</v>
      </c>
      <c r="H199" s="151">
        <v>1</v>
      </c>
      <c r="I199" s="151"/>
      <c r="J199" s="152">
        <f t="shared" si="18"/>
        <v>30836</v>
      </c>
      <c r="K199" s="152">
        <f t="shared" si="19"/>
        <v>22885</v>
      </c>
      <c r="L199" s="152">
        <f t="shared" si="20"/>
        <v>22932</v>
      </c>
      <c r="M199" s="153"/>
      <c r="N199" s="152">
        <f t="shared" si="21"/>
        <v>8410</v>
      </c>
      <c r="O199" s="152">
        <f t="shared" si="26"/>
        <v>22932</v>
      </c>
      <c r="P199" s="152">
        <f t="shared" si="22"/>
        <v>0</v>
      </c>
      <c r="Q199" s="152">
        <f t="shared" si="23"/>
        <v>893</v>
      </c>
      <c r="R199" s="152">
        <f t="shared" si="24"/>
        <v>32235</v>
      </c>
      <c r="S199" s="154">
        <f t="shared" si="25"/>
        <v>-10803</v>
      </c>
    </row>
    <row r="200" spans="1:19" x14ac:dyDescent="0.25">
      <c r="A200" s="149">
        <v>432</v>
      </c>
      <c r="B200" s="149">
        <v>432712261</v>
      </c>
      <c r="C200" s="150" t="s">
        <v>140</v>
      </c>
      <c r="D200" s="149">
        <v>712</v>
      </c>
      <c r="E200" s="150" t="s">
        <v>141</v>
      </c>
      <c r="F200" s="149">
        <v>261</v>
      </c>
      <c r="G200" s="150" t="s">
        <v>146</v>
      </c>
      <c r="H200" s="151">
        <v>14</v>
      </c>
      <c r="I200" s="151"/>
      <c r="J200" s="152">
        <f t="shared" si="18"/>
        <v>4507</v>
      </c>
      <c r="K200" s="152">
        <f t="shared" si="19"/>
        <v>4732</v>
      </c>
      <c r="L200" s="152">
        <f t="shared" si="20"/>
        <v>4732</v>
      </c>
      <c r="M200" s="153"/>
      <c r="N200" s="152">
        <f t="shared" si="21"/>
        <v>8904</v>
      </c>
      <c r="O200" s="152">
        <f t="shared" si="26"/>
        <v>4732</v>
      </c>
      <c r="P200" s="152">
        <f t="shared" si="22"/>
        <v>0</v>
      </c>
      <c r="Q200" s="152">
        <f t="shared" si="23"/>
        <v>893</v>
      </c>
      <c r="R200" s="152">
        <f t="shared" si="24"/>
        <v>14529</v>
      </c>
      <c r="S200" s="154">
        <f t="shared" si="25"/>
        <v>649</v>
      </c>
    </row>
    <row r="201" spans="1:19" x14ac:dyDescent="0.25">
      <c r="A201" s="149">
        <v>432</v>
      </c>
      <c r="B201" s="149">
        <v>432712300</v>
      </c>
      <c r="C201" s="150" t="s">
        <v>140</v>
      </c>
      <c r="D201" s="149">
        <v>712</v>
      </c>
      <c r="E201" s="150" t="s">
        <v>141</v>
      </c>
      <c r="F201" s="149">
        <v>300</v>
      </c>
      <c r="G201" s="150" t="s">
        <v>147</v>
      </c>
      <c r="H201" s="151">
        <v>3</v>
      </c>
      <c r="I201" s="151"/>
      <c r="J201" s="152">
        <f t="shared" si="18"/>
        <v>18812</v>
      </c>
      <c r="K201" s="152">
        <f t="shared" si="19"/>
        <v>17387</v>
      </c>
      <c r="L201" s="152">
        <f t="shared" si="20"/>
        <v>17387</v>
      </c>
      <c r="M201" s="153"/>
      <c r="N201" s="152">
        <f t="shared" si="21"/>
        <v>8410</v>
      </c>
      <c r="O201" s="152">
        <f t="shared" si="26"/>
        <v>17387</v>
      </c>
      <c r="P201" s="152">
        <f t="shared" si="22"/>
        <v>0</v>
      </c>
      <c r="Q201" s="152">
        <f t="shared" si="23"/>
        <v>893</v>
      </c>
      <c r="R201" s="152">
        <f t="shared" si="24"/>
        <v>26690</v>
      </c>
      <c r="S201" s="154">
        <f t="shared" si="25"/>
        <v>-2114</v>
      </c>
    </row>
    <row r="202" spans="1:19" x14ac:dyDescent="0.25">
      <c r="A202" s="149">
        <v>432</v>
      </c>
      <c r="B202" s="149">
        <v>432712645</v>
      </c>
      <c r="C202" s="150" t="s">
        <v>140</v>
      </c>
      <c r="D202" s="149">
        <v>712</v>
      </c>
      <c r="E202" s="150" t="s">
        <v>141</v>
      </c>
      <c r="F202" s="149">
        <v>645</v>
      </c>
      <c r="G202" s="150" t="s">
        <v>148</v>
      </c>
      <c r="H202" s="151">
        <v>57</v>
      </c>
      <c r="I202" s="151"/>
      <c r="J202" s="152">
        <f t="shared" ref="J202:J265" si="27">IFERROR(VLOOKUP($B202,_18Q4,9,FALSE),"")</f>
        <v>3900</v>
      </c>
      <c r="K202" s="152">
        <f t="shared" ref="K202:K265" si="28">IFERROR(VLOOKUP($B202,_19Q1c,9,FALSE),"")</f>
        <v>4045</v>
      </c>
      <c r="L202" s="152">
        <f t="shared" ref="L202:L265" si="29">IFERROR(VLOOKUP($B202,_19Q1e,9,FALSE),"")</f>
        <v>4072</v>
      </c>
      <c r="M202" s="153"/>
      <c r="N202" s="152">
        <f t="shared" ref="N202:N265" si="30">IFERROR(VLOOKUP($B202,_19Q1e,8,FALSE),"")</f>
        <v>9608</v>
      </c>
      <c r="O202" s="152">
        <f t="shared" si="26"/>
        <v>4072</v>
      </c>
      <c r="P202" s="152">
        <f t="shared" ref="P202:P265" si="31">IFERROR(VLOOKUP($B202,_19Q1e,10,FALSE),"")</f>
        <v>0</v>
      </c>
      <c r="Q202" s="152">
        <f t="shared" ref="Q202:Q265" si="32">IFERROR(VLOOKUP($B202,_19Q1e,11,FALSE),"")</f>
        <v>893</v>
      </c>
      <c r="R202" s="152">
        <f t="shared" ref="R202:R265" si="33">IFERROR(VLOOKUP($B202,_19Q1e,12,FALSE),"")</f>
        <v>14573</v>
      </c>
      <c r="S202" s="154">
        <f t="shared" ref="S202:S265" si="34">IFERROR(R202-IFERROR(VLOOKUP($B202,_18Q4,12,FALSE),""),"")</f>
        <v>578</v>
      </c>
    </row>
    <row r="203" spans="1:19" x14ac:dyDescent="0.25">
      <c r="A203" s="149">
        <v>432</v>
      </c>
      <c r="B203" s="149">
        <v>432712660</v>
      </c>
      <c r="C203" s="150" t="s">
        <v>140</v>
      </c>
      <c r="D203" s="149">
        <v>712</v>
      </c>
      <c r="E203" s="150" t="s">
        <v>141</v>
      </c>
      <c r="F203" s="149">
        <v>660</v>
      </c>
      <c r="G203" s="150" t="s">
        <v>149</v>
      </c>
      <c r="H203" s="151">
        <v>63</v>
      </c>
      <c r="I203" s="151"/>
      <c r="J203" s="152">
        <f t="shared" si="27"/>
        <v>7635</v>
      </c>
      <c r="K203" s="152">
        <f t="shared" si="28"/>
        <v>8574</v>
      </c>
      <c r="L203" s="152">
        <f t="shared" si="29"/>
        <v>8575</v>
      </c>
      <c r="M203" s="153"/>
      <c r="N203" s="152">
        <f t="shared" si="30"/>
        <v>9362</v>
      </c>
      <c r="O203" s="152">
        <f t="shared" ref="O203:O266" si="35">L203</f>
        <v>8575</v>
      </c>
      <c r="P203" s="152">
        <f t="shared" si="31"/>
        <v>0</v>
      </c>
      <c r="Q203" s="152">
        <f t="shared" si="32"/>
        <v>893</v>
      </c>
      <c r="R203" s="152">
        <f t="shared" si="33"/>
        <v>18830</v>
      </c>
      <c r="S203" s="154">
        <f t="shared" si="34"/>
        <v>1967</v>
      </c>
    </row>
    <row r="204" spans="1:19" x14ac:dyDescent="0.25">
      <c r="A204" s="149">
        <v>432</v>
      </c>
      <c r="B204" s="149">
        <v>432712712</v>
      </c>
      <c r="C204" s="150" t="s">
        <v>140</v>
      </c>
      <c r="D204" s="149">
        <v>712</v>
      </c>
      <c r="E204" s="150" t="s">
        <v>141</v>
      </c>
      <c r="F204" s="149">
        <v>712</v>
      </c>
      <c r="G204" s="150" t="s">
        <v>141</v>
      </c>
      <c r="H204" s="151">
        <v>35</v>
      </c>
      <c r="I204" s="151"/>
      <c r="J204" s="152">
        <f t="shared" si="27"/>
        <v>6701</v>
      </c>
      <c r="K204" s="152">
        <f t="shared" si="28"/>
        <v>6800</v>
      </c>
      <c r="L204" s="152">
        <f t="shared" si="29"/>
        <v>6800</v>
      </c>
      <c r="M204" s="153"/>
      <c r="N204" s="152">
        <f t="shared" si="30"/>
        <v>9330</v>
      </c>
      <c r="O204" s="152">
        <f t="shared" si="35"/>
        <v>6800</v>
      </c>
      <c r="P204" s="152">
        <f t="shared" si="31"/>
        <v>0</v>
      </c>
      <c r="Q204" s="152">
        <f t="shared" si="32"/>
        <v>893</v>
      </c>
      <c r="R204" s="152">
        <f t="shared" si="33"/>
        <v>17023</v>
      </c>
      <c r="S204" s="154">
        <f t="shared" si="34"/>
        <v>235</v>
      </c>
    </row>
    <row r="205" spans="1:19" x14ac:dyDescent="0.25">
      <c r="A205" s="149">
        <v>435</v>
      </c>
      <c r="B205" s="149">
        <v>435301031</v>
      </c>
      <c r="C205" s="150" t="s">
        <v>150</v>
      </c>
      <c r="D205" s="149">
        <v>301</v>
      </c>
      <c r="E205" s="150" t="s">
        <v>151</v>
      </c>
      <c r="F205" s="149">
        <v>31</v>
      </c>
      <c r="G205" s="150" t="s">
        <v>101</v>
      </c>
      <c r="H205" s="151">
        <v>124</v>
      </c>
      <c r="I205" s="151"/>
      <c r="J205" s="152">
        <f t="shared" si="27"/>
        <v>4391</v>
      </c>
      <c r="K205" s="152">
        <f t="shared" si="28"/>
        <v>4528</v>
      </c>
      <c r="L205" s="152">
        <f t="shared" si="29"/>
        <v>4532</v>
      </c>
      <c r="M205" s="153"/>
      <c r="N205" s="152">
        <f t="shared" si="30"/>
        <v>9769</v>
      </c>
      <c r="O205" s="152">
        <f t="shared" si="35"/>
        <v>4532</v>
      </c>
      <c r="P205" s="152">
        <f t="shared" si="31"/>
        <v>0</v>
      </c>
      <c r="Q205" s="152">
        <f t="shared" si="32"/>
        <v>893</v>
      </c>
      <c r="R205" s="152">
        <f t="shared" si="33"/>
        <v>15194</v>
      </c>
      <c r="S205" s="154">
        <f t="shared" si="34"/>
        <v>444</v>
      </c>
    </row>
    <row r="206" spans="1:19" x14ac:dyDescent="0.25">
      <c r="A206" s="149">
        <v>435</v>
      </c>
      <c r="B206" s="149">
        <v>435301048</v>
      </c>
      <c r="C206" s="150" t="s">
        <v>150</v>
      </c>
      <c r="D206" s="149">
        <v>301</v>
      </c>
      <c r="E206" s="150" t="s">
        <v>151</v>
      </c>
      <c r="F206" s="149">
        <v>48</v>
      </c>
      <c r="G206" s="150" t="s">
        <v>152</v>
      </c>
      <c r="H206" s="151">
        <v>2</v>
      </c>
      <c r="I206" s="151"/>
      <c r="J206" s="152">
        <f t="shared" si="27"/>
        <v>7783</v>
      </c>
      <c r="K206" s="152">
        <f t="shared" si="28"/>
        <v>8048</v>
      </c>
      <c r="L206" s="152">
        <f t="shared" si="29"/>
        <v>8048</v>
      </c>
      <c r="M206" s="153"/>
      <c r="N206" s="152">
        <f t="shared" si="30"/>
        <v>10127</v>
      </c>
      <c r="O206" s="152">
        <f t="shared" si="35"/>
        <v>8048</v>
      </c>
      <c r="P206" s="152">
        <f t="shared" si="31"/>
        <v>0</v>
      </c>
      <c r="Q206" s="152">
        <f t="shared" si="32"/>
        <v>893</v>
      </c>
      <c r="R206" s="152">
        <f t="shared" si="33"/>
        <v>19068</v>
      </c>
      <c r="S206" s="154">
        <f t="shared" si="34"/>
        <v>598</v>
      </c>
    </row>
    <row r="207" spans="1:19" x14ac:dyDescent="0.25">
      <c r="A207" s="149">
        <v>435</v>
      </c>
      <c r="B207" s="149">
        <v>435301056</v>
      </c>
      <c r="C207" s="150" t="s">
        <v>150</v>
      </c>
      <c r="D207" s="149">
        <v>301</v>
      </c>
      <c r="E207" s="150" t="s">
        <v>151</v>
      </c>
      <c r="F207" s="149">
        <v>56</v>
      </c>
      <c r="G207" s="150" t="s">
        <v>153</v>
      </c>
      <c r="H207" s="151">
        <v>109</v>
      </c>
      <c r="I207" s="151"/>
      <c r="J207" s="152">
        <f t="shared" si="27"/>
        <v>3558</v>
      </c>
      <c r="K207" s="152">
        <f t="shared" si="28"/>
        <v>3709</v>
      </c>
      <c r="L207" s="152">
        <f t="shared" si="29"/>
        <v>3709</v>
      </c>
      <c r="M207" s="153"/>
      <c r="N207" s="152">
        <f t="shared" si="30"/>
        <v>9548</v>
      </c>
      <c r="O207" s="152">
        <f t="shared" si="35"/>
        <v>3709</v>
      </c>
      <c r="P207" s="152">
        <f t="shared" si="31"/>
        <v>0</v>
      </c>
      <c r="Q207" s="152">
        <f t="shared" si="32"/>
        <v>893</v>
      </c>
      <c r="R207" s="152">
        <f t="shared" si="33"/>
        <v>14150</v>
      </c>
      <c r="S207" s="154">
        <f t="shared" si="34"/>
        <v>541</v>
      </c>
    </row>
    <row r="208" spans="1:19" x14ac:dyDescent="0.25">
      <c r="A208" s="149">
        <v>435</v>
      </c>
      <c r="B208" s="149">
        <v>435301079</v>
      </c>
      <c r="C208" s="150" t="s">
        <v>150</v>
      </c>
      <c r="D208" s="149">
        <v>301</v>
      </c>
      <c r="E208" s="150" t="s">
        <v>151</v>
      </c>
      <c r="F208" s="149">
        <v>79</v>
      </c>
      <c r="G208" s="150" t="s">
        <v>109</v>
      </c>
      <c r="H208" s="151">
        <v>159</v>
      </c>
      <c r="I208" s="151"/>
      <c r="J208" s="152">
        <f t="shared" si="27"/>
        <v>930</v>
      </c>
      <c r="K208" s="152">
        <f t="shared" si="28"/>
        <v>977</v>
      </c>
      <c r="L208" s="152">
        <f t="shared" si="29"/>
        <v>978</v>
      </c>
      <c r="M208" s="153"/>
      <c r="N208" s="152">
        <f t="shared" si="30"/>
        <v>9651</v>
      </c>
      <c r="O208" s="152">
        <f t="shared" si="35"/>
        <v>978</v>
      </c>
      <c r="P208" s="152">
        <f t="shared" si="31"/>
        <v>0</v>
      </c>
      <c r="Q208" s="152">
        <f t="shared" si="32"/>
        <v>893</v>
      </c>
      <c r="R208" s="152">
        <f t="shared" si="33"/>
        <v>11522</v>
      </c>
      <c r="S208" s="154">
        <f t="shared" si="34"/>
        <v>517</v>
      </c>
    </row>
    <row r="209" spans="1:19" x14ac:dyDescent="0.25">
      <c r="A209" s="149">
        <v>435</v>
      </c>
      <c r="B209" s="149">
        <v>435301128</v>
      </c>
      <c r="C209" s="150" t="s">
        <v>150</v>
      </c>
      <c r="D209" s="149">
        <v>301</v>
      </c>
      <c r="E209" s="150" t="s">
        <v>151</v>
      </c>
      <c r="F209" s="149">
        <v>128</v>
      </c>
      <c r="G209" s="150" t="s">
        <v>110</v>
      </c>
      <c r="H209" s="151">
        <v>1</v>
      </c>
      <c r="I209" s="151"/>
      <c r="J209" s="152">
        <f t="shared" si="27"/>
        <v>561</v>
      </c>
      <c r="K209" s="152">
        <f t="shared" si="28"/>
        <v>515</v>
      </c>
      <c r="L209" s="152">
        <f t="shared" si="29"/>
        <v>515</v>
      </c>
      <c r="M209" s="153"/>
      <c r="N209" s="152">
        <f t="shared" si="30"/>
        <v>10127</v>
      </c>
      <c r="O209" s="152">
        <f t="shared" si="35"/>
        <v>515</v>
      </c>
      <c r="P209" s="152">
        <f t="shared" si="31"/>
        <v>0</v>
      </c>
      <c r="Q209" s="152">
        <f t="shared" si="32"/>
        <v>893</v>
      </c>
      <c r="R209" s="152">
        <f t="shared" si="33"/>
        <v>11535</v>
      </c>
      <c r="S209" s="154">
        <f t="shared" si="34"/>
        <v>-942</v>
      </c>
    </row>
    <row r="210" spans="1:19" x14ac:dyDescent="0.25">
      <c r="A210" s="149">
        <v>435</v>
      </c>
      <c r="B210" s="149">
        <v>435301160</v>
      </c>
      <c r="C210" s="150" t="s">
        <v>150</v>
      </c>
      <c r="D210" s="149">
        <v>301</v>
      </c>
      <c r="E210" s="150" t="s">
        <v>151</v>
      </c>
      <c r="F210" s="149">
        <v>160</v>
      </c>
      <c r="G210" s="150" t="s">
        <v>104</v>
      </c>
      <c r="H210" s="151">
        <v>240</v>
      </c>
      <c r="I210" s="151"/>
      <c r="J210" s="152">
        <f t="shared" si="27"/>
        <v>290</v>
      </c>
      <c r="K210" s="152">
        <f t="shared" si="28"/>
        <v>319</v>
      </c>
      <c r="L210" s="152">
        <f t="shared" si="29"/>
        <v>299</v>
      </c>
      <c r="M210" s="153"/>
      <c r="N210" s="152">
        <f t="shared" si="30"/>
        <v>10166</v>
      </c>
      <c r="O210" s="152">
        <f t="shared" si="35"/>
        <v>299</v>
      </c>
      <c r="P210" s="152">
        <f t="shared" si="31"/>
        <v>0</v>
      </c>
      <c r="Q210" s="152">
        <f t="shared" si="32"/>
        <v>893</v>
      </c>
      <c r="R210" s="152">
        <f t="shared" si="33"/>
        <v>11358</v>
      </c>
      <c r="S210" s="154">
        <f t="shared" si="34"/>
        <v>310</v>
      </c>
    </row>
    <row r="211" spans="1:19" x14ac:dyDescent="0.25">
      <c r="A211" s="149">
        <v>435</v>
      </c>
      <c r="B211" s="149">
        <v>435301181</v>
      </c>
      <c r="C211" s="150" t="s">
        <v>150</v>
      </c>
      <c r="D211" s="149">
        <v>301</v>
      </c>
      <c r="E211" s="150" t="s">
        <v>151</v>
      </c>
      <c r="F211" s="149">
        <v>181</v>
      </c>
      <c r="G211" s="150" t="s">
        <v>105</v>
      </c>
      <c r="H211" s="151">
        <v>1</v>
      </c>
      <c r="I211" s="151"/>
      <c r="J211" s="152">
        <f t="shared" si="27"/>
        <v>661</v>
      </c>
      <c r="K211" s="152">
        <f t="shared" si="28"/>
        <v>686</v>
      </c>
      <c r="L211" s="152">
        <f t="shared" si="29"/>
        <v>683</v>
      </c>
      <c r="M211" s="153"/>
      <c r="N211" s="152">
        <f t="shared" si="30"/>
        <v>10127</v>
      </c>
      <c r="O211" s="152">
        <f t="shared" si="35"/>
        <v>683</v>
      </c>
      <c r="P211" s="152">
        <f t="shared" si="31"/>
        <v>0</v>
      </c>
      <c r="Q211" s="152">
        <f t="shared" si="32"/>
        <v>893</v>
      </c>
      <c r="R211" s="152">
        <f t="shared" si="33"/>
        <v>11703</v>
      </c>
      <c r="S211" s="154">
        <f t="shared" si="34"/>
        <v>355</v>
      </c>
    </row>
    <row r="212" spans="1:19" x14ac:dyDescent="0.25">
      <c r="A212" s="149">
        <v>435</v>
      </c>
      <c r="B212" s="149">
        <v>435301211</v>
      </c>
      <c r="C212" s="150" t="s">
        <v>150</v>
      </c>
      <c r="D212" s="149">
        <v>301</v>
      </c>
      <c r="E212" s="150" t="s">
        <v>151</v>
      </c>
      <c r="F212" s="149">
        <v>211</v>
      </c>
      <c r="G212" s="150" t="s">
        <v>80</v>
      </c>
      <c r="H212" s="151">
        <v>2</v>
      </c>
      <c r="I212" s="151"/>
      <c r="J212" s="152">
        <f t="shared" si="27"/>
        <v>1452</v>
      </c>
      <c r="K212" s="152">
        <f t="shared" si="28"/>
        <v>2019</v>
      </c>
      <c r="L212" s="152">
        <f t="shared" si="29"/>
        <v>2019</v>
      </c>
      <c r="M212" s="153"/>
      <c r="N212" s="152">
        <f t="shared" si="30"/>
        <v>11259</v>
      </c>
      <c r="O212" s="152">
        <f t="shared" si="35"/>
        <v>2019</v>
      </c>
      <c r="P212" s="152">
        <f t="shared" si="31"/>
        <v>0</v>
      </c>
      <c r="Q212" s="152">
        <f t="shared" si="32"/>
        <v>893</v>
      </c>
      <c r="R212" s="152">
        <f t="shared" si="33"/>
        <v>14171</v>
      </c>
      <c r="S212" s="154">
        <f t="shared" si="34"/>
        <v>3732</v>
      </c>
    </row>
    <row r="213" spans="1:19" x14ac:dyDescent="0.25">
      <c r="A213" s="149">
        <v>435</v>
      </c>
      <c r="B213" s="149">
        <v>435301295</v>
      </c>
      <c r="C213" s="150" t="s">
        <v>150</v>
      </c>
      <c r="D213" s="149">
        <v>301</v>
      </c>
      <c r="E213" s="150" t="s">
        <v>151</v>
      </c>
      <c r="F213" s="149">
        <v>295</v>
      </c>
      <c r="G213" s="150" t="s">
        <v>155</v>
      </c>
      <c r="H213" s="151">
        <v>69</v>
      </c>
      <c r="I213" s="151"/>
      <c r="J213" s="152">
        <f t="shared" si="27"/>
        <v>4401</v>
      </c>
      <c r="K213" s="152">
        <f t="shared" si="28"/>
        <v>4591</v>
      </c>
      <c r="L213" s="152">
        <f t="shared" si="29"/>
        <v>4591</v>
      </c>
      <c r="M213" s="153"/>
      <c r="N213" s="152">
        <f t="shared" si="30"/>
        <v>9600</v>
      </c>
      <c r="O213" s="152">
        <f t="shared" si="35"/>
        <v>4591</v>
      </c>
      <c r="P213" s="152">
        <f t="shared" si="31"/>
        <v>0</v>
      </c>
      <c r="Q213" s="152">
        <f t="shared" si="32"/>
        <v>893</v>
      </c>
      <c r="R213" s="152">
        <f t="shared" si="33"/>
        <v>15084</v>
      </c>
      <c r="S213" s="154">
        <f t="shared" si="34"/>
        <v>587</v>
      </c>
    </row>
    <row r="214" spans="1:19" x14ac:dyDescent="0.25">
      <c r="A214" s="149">
        <v>435</v>
      </c>
      <c r="B214" s="149">
        <v>435301301</v>
      </c>
      <c r="C214" s="150" t="s">
        <v>150</v>
      </c>
      <c r="D214" s="149">
        <v>301</v>
      </c>
      <c r="E214" s="150" t="s">
        <v>151</v>
      </c>
      <c r="F214" s="149">
        <v>301</v>
      </c>
      <c r="G214" s="150" t="s">
        <v>151</v>
      </c>
      <c r="H214" s="151">
        <v>64</v>
      </c>
      <c r="I214" s="151"/>
      <c r="J214" s="152">
        <f t="shared" si="27"/>
        <v>3496</v>
      </c>
      <c r="K214" s="152">
        <f t="shared" si="28"/>
        <v>3515</v>
      </c>
      <c r="L214" s="152">
        <f t="shared" si="29"/>
        <v>3527</v>
      </c>
      <c r="M214" s="153"/>
      <c r="N214" s="152">
        <f t="shared" si="30"/>
        <v>9778</v>
      </c>
      <c r="O214" s="152">
        <f t="shared" si="35"/>
        <v>3527</v>
      </c>
      <c r="P214" s="152">
        <f t="shared" si="31"/>
        <v>0</v>
      </c>
      <c r="Q214" s="152">
        <f t="shared" si="32"/>
        <v>893</v>
      </c>
      <c r="R214" s="152">
        <f t="shared" si="33"/>
        <v>14198</v>
      </c>
      <c r="S214" s="154">
        <f t="shared" si="34"/>
        <v>118</v>
      </c>
    </row>
    <row r="215" spans="1:19" x14ac:dyDescent="0.25">
      <c r="A215" s="149">
        <v>435</v>
      </c>
      <c r="B215" s="149">
        <v>435301326</v>
      </c>
      <c r="C215" s="150" t="s">
        <v>150</v>
      </c>
      <c r="D215" s="149">
        <v>301</v>
      </c>
      <c r="E215" s="150" t="s">
        <v>151</v>
      </c>
      <c r="F215" s="149">
        <v>326</v>
      </c>
      <c r="G215" s="150" t="s">
        <v>156</v>
      </c>
      <c r="H215" s="151">
        <v>8</v>
      </c>
      <c r="I215" s="151"/>
      <c r="J215" s="152">
        <f t="shared" si="27"/>
        <v>3823</v>
      </c>
      <c r="K215" s="152">
        <f t="shared" si="28"/>
        <v>3644</v>
      </c>
      <c r="L215" s="152">
        <f t="shared" si="29"/>
        <v>3644</v>
      </c>
      <c r="M215" s="153"/>
      <c r="N215" s="152">
        <f t="shared" si="30"/>
        <v>9630</v>
      </c>
      <c r="O215" s="152">
        <f t="shared" si="35"/>
        <v>3644</v>
      </c>
      <c r="P215" s="152">
        <f t="shared" si="31"/>
        <v>0</v>
      </c>
      <c r="Q215" s="152">
        <f t="shared" si="32"/>
        <v>893</v>
      </c>
      <c r="R215" s="152">
        <f t="shared" si="33"/>
        <v>14167</v>
      </c>
      <c r="S215" s="154">
        <f t="shared" si="34"/>
        <v>-654</v>
      </c>
    </row>
    <row r="216" spans="1:19" x14ac:dyDescent="0.25">
      <c r="A216" s="149">
        <v>435</v>
      </c>
      <c r="B216" s="149">
        <v>435301673</v>
      </c>
      <c r="C216" s="150" t="s">
        <v>150</v>
      </c>
      <c r="D216" s="149">
        <v>301</v>
      </c>
      <c r="E216" s="150" t="s">
        <v>151</v>
      </c>
      <c r="F216" s="149">
        <v>673</v>
      </c>
      <c r="G216" s="150" t="s">
        <v>159</v>
      </c>
      <c r="H216" s="151">
        <v>17</v>
      </c>
      <c r="I216" s="151"/>
      <c r="J216" s="152">
        <f t="shared" si="27"/>
        <v>4244</v>
      </c>
      <c r="K216" s="152">
        <f t="shared" si="28"/>
        <v>4448</v>
      </c>
      <c r="L216" s="152">
        <f t="shared" si="29"/>
        <v>4448</v>
      </c>
      <c r="M216" s="153"/>
      <c r="N216" s="152">
        <f t="shared" si="30"/>
        <v>9370</v>
      </c>
      <c r="O216" s="152">
        <f t="shared" si="35"/>
        <v>4448</v>
      </c>
      <c r="P216" s="152">
        <f t="shared" si="31"/>
        <v>0</v>
      </c>
      <c r="Q216" s="152">
        <f t="shared" si="32"/>
        <v>893</v>
      </c>
      <c r="R216" s="152">
        <f t="shared" si="33"/>
        <v>14711</v>
      </c>
      <c r="S216" s="154">
        <f t="shared" si="34"/>
        <v>634</v>
      </c>
    </row>
    <row r="217" spans="1:19" x14ac:dyDescent="0.25">
      <c r="A217" s="149">
        <v>435</v>
      </c>
      <c r="B217" s="149">
        <v>435301725</v>
      </c>
      <c r="C217" s="150" t="s">
        <v>150</v>
      </c>
      <c r="D217" s="149">
        <v>301</v>
      </c>
      <c r="E217" s="150" t="s">
        <v>151</v>
      </c>
      <c r="F217" s="149">
        <v>725</v>
      </c>
      <c r="G217" s="150" t="s">
        <v>136</v>
      </c>
      <c r="H217" s="151">
        <v>1</v>
      </c>
      <c r="I217" s="151"/>
      <c r="J217" s="152">
        <f t="shared" si="27"/>
        <v>2785</v>
      </c>
      <c r="K217" s="152">
        <f t="shared" si="28"/>
        <v>2511</v>
      </c>
      <c r="L217" s="152">
        <f t="shared" si="29"/>
        <v>2511</v>
      </c>
      <c r="M217" s="153"/>
      <c r="N217" s="152">
        <f t="shared" si="30"/>
        <v>8749</v>
      </c>
      <c r="O217" s="152">
        <f t="shared" si="35"/>
        <v>2511</v>
      </c>
      <c r="P217" s="152">
        <f t="shared" si="31"/>
        <v>0</v>
      </c>
      <c r="Q217" s="152">
        <f t="shared" si="32"/>
        <v>893</v>
      </c>
      <c r="R217" s="152">
        <f t="shared" si="33"/>
        <v>12153</v>
      </c>
      <c r="S217" s="154">
        <f t="shared" si="34"/>
        <v>-1229</v>
      </c>
    </row>
    <row r="218" spans="1:19" x14ac:dyDescent="0.25">
      <c r="A218" s="149">
        <v>435</v>
      </c>
      <c r="B218" s="149">
        <v>435301735</v>
      </c>
      <c r="C218" s="150" t="s">
        <v>150</v>
      </c>
      <c r="D218" s="149">
        <v>301</v>
      </c>
      <c r="E218" s="150" t="s">
        <v>151</v>
      </c>
      <c r="F218" s="149">
        <v>735</v>
      </c>
      <c r="G218" s="150" t="s">
        <v>138</v>
      </c>
      <c r="H218" s="151">
        <v>3</v>
      </c>
      <c r="I218" s="151"/>
      <c r="J218" s="152">
        <f t="shared" si="27"/>
        <v>3806</v>
      </c>
      <c r="K218" s="152">
        <f t="shared" si="28"/>
        <v>3824</v>
      </c>
      <c r="L218" s="152">
        <f t="shared" si="29"/>
        <v>3824</v>
      </c>
      <c r="M218" s="153"/>
      <c r="N218" s="152">
        <f t="shared" si="30"/>
        <v>9555</v>
      </c>
      <c r="O218" s="152">
        <f t="shared" si="35"/>
        <v>3824</v>
      </c>
      <c r="P218" s="152">
        <f t="shared" si="31"/>
        <v>0</v>
      </c>
      <c r="Q218" s="152">
        <f t="shared" si="32"/>
        <v>893</v>
      </c>
      <c r="R218" s="152">
        <f t="shared" si="33"/>
        <v>14272</v>
      </c>
      <c r="S218" s="154">
        <f t="shared" si="34"/>
        <v>63</v>
      </c>
    </row>
    <row r="219" spans="1:19" x14ac:dyDescent="0.25">
      <c r="A219" s="149">
        <v>436</v>
      </c>
      <c r="B219" s="149">
        <v>436049001</v>
      </c>
      <c r="C219" s="150" t="s">
        <v>160</v>
      </c>
      <c r="D219" s="149">
        <v>49</v>
      </c>
      <c r="E219" s="150" t="s">
        <v>96</v>
      </c>
      <c r="F219" s="149">
        <v>1</v>
      </c>
      <c r="G219" s="150" t="s">
        <v>161</v>
      </c>
      <c r="H219" s="151">
        <v>1</v>
      </c>
      <c r="I219" s="151"/>
      <c r="J219" s="152">
        <f t="shared" si="27"/>
        <v>3000</v>
      </c>
      <c r="K219" s="152">
        <f t="shared" si="28"/>
        <v>2806</v>
      </c>
      <c r="L219" s="152">
        <f t="shared" si="29"/>
        <v>3094</v>
      </c>
      <c r="M219" s="153"/>
      <c r="N219" s="152">
        <f t="shared" si="30"/>
        <v>10922</v>
      </c>
      <c r="O219" s="152">
        <f t="shared" si="35"/>
        <v>3094</v>
      </c>
      <c r="P219" s="152">
        <f t="shared" si="31"/>
        <v>0</v>
      </c>
      <c r="Q219" s="152">
        <f t="shared" si="32"/>
        <v>893</v>
      </c>
      <c r="R219" s="152">
        <f t="shared" si="33"/>
        <v>14909</v>
      </c>
      <c r="S219" s="154">
        <f t="shared" si="34"/>
        <v>423</v>
      </c>
    </row>
    <row r="220" spans="1:19" x14ac:dyDescent="0.25">
      <c r="A220" s="149">
        <v>436</v>
      </c>
      <c r="B220" s="149">
        <v>436049010</v>
      </c>
      <c r="C220" s="150" t="s">
        <v>160</v>
      </c>
      <c r="D220" s="149">
        <v>49</v>
      </c>
      <c r="E220" s="150" t="s">
        <v>96</v>
      </c>
      <c r="F220" s="149">
        <v>10</v>
      </c>
      <c r="G220" s="150" t="s">
        <v>99</v>
      </c>
      <c r="H220" s="151">
        <v>6</v>
      </c>
      <c r="I220" s="151"/>
      <c r="J220" s="152">
        <f t="shared" si="27"/>
        <v>2691</v>
      </c>
      <c r="K220" s="152">
        <f t="shared" si="28"/>
        <v>3644</v>
      </c>
      <c r="L220" s="152">
        <f t="shared" si="29"/>
        <v>3644</v>
      </c>
      <c r="M220" s="153"/>
      <c r="N220" s="152">
        <f t="shared" si="30"/>
        <v>11845</v>
      </c>
      <c r="O220" s="152">
        <f t="shared" si="35"/>
        <v>3644</v>
      </c>
      <c r="P220" s="152">
        <f t="shared" si="31"/>
        <v>0</v>
      </c>
      <c r="Q220" s="152">
        <f t="shared" si="32"/>
        <v>893</v>
      </c>
      <c r="R220" s="152">
        <f t="shared" si="33"/>
        <v>16382</v>
      </c>
      <c r="S220" s="154">
        <f t="shared" si="34"/>
        <v>4051</v>
      </c>
    </row>
    <row r="221" spans="1:19" x14ac:dyDescent="0.25">
      <c r="A221" s="149">
        <v>436</v>
      </c>
      <c r="B221" s="149">
        <v>436049035</v>
      </c>
      <c r="C221" s="150" t="s">
        <v>160</v>
      </c>
      <c r="D221" s="149">
        <v>49</v>
      </c>
      <c r="E221" s="150" t="s">
        <v>96</v>
      </c>
      <c r="F221" s="149">
        <v>35</v>
      </c>
      <c r="G221" s="150" t="s">
        <v>22</v>
      </c>
      <c r="H221" s="151">
        <v>55</v>
      </c>
      <c r="I221" s="151"/>
      <c r="J221" s="152">
        <f t="shared" si="27"/>
        <v>4200</v>
      </c>
      <c r="K221" s="152">
        <f t="shared" si="28"/>
        <v>4308</v>
      </c>
      <c r="L221" s="152">
        <f t="shared" si="29"/>
        <v>4314</v>
      </c>
      <c r="M221" s="153"/>
      <c r="N221" s="152">
        <f t="shared" si="30"/>
        <v>12272</v>
      </c>
      <c r="O221" s="152">
        <f t="shared" si="35"/>
        <v>4314</v>
      </c>
      <c r="P221" s="152">
        <f t="shared" si="31"/>
        <v>0</v>
      </c>
      <c r="Q221" s="152">
        <f t="shared" si="32"/>
        <v>893</v>
      </c>
      <c r="R221" s="152">
        <f t="shared" si="33"/>
        <v>17479</v>
      </c>
      <c r="S221" s="154">
        <f t="shared" si="34"/>
        <v>438</v>
      </c>
    </row>
    <row r="222" spans="1:19" x14ac:dyDescent="0.25">
      <c r="A222" s="149">
        <v>436</v>
      </c>
      <c r="B222" s="149">
        <v>436049044</v>
      </c>
      <c r="C222" s="150" t="s">
        <v>160</v>
      </c>
      <c r="D222" s="149">
        <v>49</v>
      </c>
      <c r="E222" s="150" t="s">
        <v>96</v>
      </c>
      <c r="F222" s="149">
        <v>44</v>
      </c>
      <c r="G222" s="150" t="s">
        <v>35</v>
      </c>
      <c r="H222" s="151">
        <v>2</v>
      </c>
      <c r="I222" s="151"/>
      <c r="J222" s="152">
        <f t="shared" si="27"/>
        <v>243</v>
      </c>
      <c r="K222" s="152">
        <f t="shared" si="28"/>
        <v>319</v>
      </c>
      <c r="L222" s="152">
        <f t="shared" si="29"/>
        <v>314</v>
      </c>
      <c r="M222" s="153"/>
      <c r="N222" s="152">
        <f t="shared" si="30"/>
        <v>13702</v>
      </c>
      <c r="O222" s="152">
        <f t="shared" si="35"/>
        <v>314</v>
      </c>
      <c r="P222" s="152">
        <f t="shared" si="31"/>
        <v>0</v>
      </c>
      <c r="Q222" s="152">
        <f t="shared" si="32"/>
        <v>893</v>
      </c>
      <c r="R222" s="152">
        <f t="shared" si="33"/>
        <v>14909</v>
      </c>
      <c r="S222" s="154">
        <f t="shared" si="34"/>
        <v>3180</v>
      </c>
    </row>
    <row r="223" spans="1:19" x14ac:dyDescent="0.25">
      <c r="A223" s="149">
        <v>436</v>
      </c>
      <c r="B223" s="149">
        <v>436049049</v>
      </c>
      <c r="C223" s="150" t="s">
        <v>160</v>
      </c>
      <c r="D223" s="149">
        <v>49</v>
      </c>
      <c r="E223" s="150" t="s">
        <v>96</v>
      </c>
      <c r="F223" s="149">
        <v>49</v>
      </c>
      <c r="G223" s="150" t="s">
        <v>96</v>
      </c>
      <c r="H223" s="151">
        <v>223</v>
      </c>
      <c r="I223" s="151"/>
      <c r="J223" s="152">
        <f t="shared" si="27"/>
        <v>15632</v>
      </c>
      <c r="K223" s="152">
        <f t="shared" si="28"/>
        <v>15536</v>
      </c>
      <c r="L223" s="152">
        <f t="shared" si="29"/>
        <v>15564</v>
      </c>
      <c r="M223" s="153"/>
      <c r="N223" s="152">
        <f t="shared" si="30"/>
        <v>12298</v>
      </c>
      <c r="O223" s="152">
        <f t="shared" si="35"/>
        <v>15564</v>
      </c>
      <c r="P223" s="152">
        <f t="shared" si="31"/>
        <v>0</v>
      </c>
      <c r="Q223" s="152">
        <f t="shared" si="32"/>
        <v>893</v>
      </c>
      <c r="R223" s="152">
        <f t="shared" si="33"/>
        <v>28755</v>
      </c>
      <c r="S223" s="154">
        <f t="shared" si="34"/>
        <v>-122</v>
      </c>
    </row>
    <row r="224" spans="1:19" x14ac:dyDescent="0.25">
      <c r="A224" s="149">
        <v>436</v>
      </c>
      <c r="B224" s="149">
        <v>436049057</v>
      </c>
      <c r="C224" s="150" t="s">
        <v>160</v>
      </c>
      <c r="D224" s="149">
        <v>49</v>
      </c>
      <c r="E224" s="150" t="s">
        <v>96</v>
      </c>
      <c r="F224" s="149">
        <v>57</v>
      </c>
      <c r="G224" s="150" t="s">
        <v>23</v>
      </c>
      <c r="H224" s="151">
        <v>5</v>
      </c>
      <c r="I224" s="151"/>
      <c r="J224" s="152">
        <f t="shared" si="27"/>
        <v>706</v>
      </c>
      <c r="K224" s="152">
        <f t="shared" si="28"/>
        <v>542</v>
      </c>
      <c r="L224" s="152">
        <f t="shared" si="29"/>
        <v>544</v>
      </c>
      <c r="M224" s="153"/>
      <c r="N224" s="152">
        <f t="shared" si="30"/>
        <v>10686</v>
      </c>
      <c r="O224" s="152">
        <f t="shared" si="35"/>
        <v>544</v>
      </c>
      <c r="P224" s="152">
        <f t="shared" si="31"/>
        <v>0</v>
      </c>
      <c r="Q224" s="152">
        <f t="shared" si="32"/>
        <v>893</v>
      </c>
      <c r="R224" s="152">
        <f t="shared" si="33"/>
        <v>12123</v>
      </c>
      <c r="S224" s="154">
        <f t="shared" si="34"/>
        <v>-3346</v>
      </c>
    </row>
    <row r="225" spans="1:19" x14ac:dyDescent="0.25">
      <c r="A225" s="149">
        <v>436</v>
      </c>
      <c r="B225" s="149">
        <v>436049093</v>
      </c>
      <c r="C225" s="150" t="s">
        <v>160</v>
      </c>
      <c r="D225" s="149">
        <v>49</v>
      </c>
      <c r="E225" s="150" t="s">
        <v>96</v>
      </c>
      <c r="F225" s="149">
        <v>93</v>
      </c>
      <c r="G225" s="150" t="s">
        <v>25</v>
      </c>
      <c r="H225" s="151">
        <v>10</v>
      </c>
      <c r="I225" s="151"/>
      <c r="J225" s="152">
        <f t="shared" si="27"/>
        <v>302</v>
      </c>
      <c r="K225" s="152">
        <f t="shared" si="28"/>
        <v>343</v>
      </c>
      <c r="L225" s="152">
        <f t="shared" si="29"/>
        <v>346</v>
      </c>
      <c r="M225" s="153"/>
      <c r="N225" s="152">
        <f t="shared" si="30"/>
        <v>12087</v>
      </c>
      <c r="O225" s="152">
        <f t="shared" si="35"/>
        <v>346</v>
      </c>
      <c r="P225" s="152">
        <f t="shared" si="31"/>
        <v>0</v>
      </c>
      <c r="Q225" s="152">
        <f t="shared" si="32"/>
        <v>893</v>
      </c>
      <c r="R225" s="152">
        <f t="shared" si="33"/>
        <v>13326</v>
      </c>
      <c r="S225" s="154">
        <f t="shared" si="34"/>
        <v>1586</v>
      </c>
    </row>
    <row r="226" spans="1:19" x14ac:dyDescent="0.25">
      <c r="A226" s="149">
        <v>436</v>
      </c>
      <c r="B226" s="149">
        <v>436049133</v>
      </c>
      <c r="C226" s="150" t="s">
        <v>160</v>
      </c>
      <c r="D226" s="149">
        <v>49</v>
      </c>
      <c r="E226" s="150" t="s">
        <v>96</v>
      </c>
      <c r="F226" s="149">
        <v>133</v>
      </c>
      <c r="G226" s="150" t="s">
        <v>73</v>
      </c>
      <c r="H226" s="151">
        <v>2</v>
      </c>
      <c r="I226" s="151"/>
      <c r="J226" s="152">
        <f t="shared" si="27"/>
        <v>2741</v>
      </c>
      <c r="K226" s="152">
        <f t="shared" si="28"/>
        <v>3422</v>
      </c>
      <c r="L226" s="152">
        <f t="shared" si="29"/>
        <v>3423</v>
      </c>
      <c r="M226" s="153"/>
      <c r="N226" s="152">
        <f t="shared" si="30"/>
        <v>10922</v>
      </c>
      <c r="O226" s="152">
        <f t="shared" si="35"/>
        <v>3423</v>
      </c>
      <c r="P226" s="152">
        <f t="shared" si="31"/>
        <v>0</v>
      </c>
      <c r="Q226" s="152">
        <f t="shared" si="32"/>
        <v>893</v>
      </c>
      <c r="R226" s="152">
        <f t="shared" si="33"/>
        <v>15238</v>
      </c>
      <c r="S226" s="154">
        <f t="shared" si="34"/>
        <v>2857</v>
      </c>
    </row>
    <row r="227" spans="1:19" x14ac:dyDescent="0.25">
      <c r="A227" s="149">
        <v>436</v>
      </c>
      <c r="B227" s="149">
        <v>436049149</v>
      </c>
      <c r="C227" s="150" t="s">
        <v>160</v>
      </c>
      <c r="D227" s="149">
        <v>49</v>
      </c>
      <c r="E227" s="150" t="s">
        <v>96</v>
      </c>
      <c r="F227" s="149">
        <v>149</v>
      </c>
      <c r="G227" s="150" t="s">
        <v>103</v>
      </c>
      <c r="H227" s="151">
        <v>2</v>
      </c>
      <c r="I227" s="151"/>
      <c r="J227" s="152">
        <f t="shared" si="27"/>
        <v>12</v>
      </c>
      <c r="K227" s="152">
        <f t="shared" si="28"/>
        <v>13</v>
      </c>
      <c r="L227" s="152">
        <f t="shared" si="29"/>
        <v>12</v>
      </c>
      <c r="M227" s="153"/>
      <c r="N227" s="152">
        <f t="shared" si="30"/>
        <v>9991</v>
      </c>
      <c r="O227" s="152">
        <f t="shared" si="35"/>
        <v>12</v>
      </c>
      <c r="P227" s="152">
        <f t="shared" si="31"/>
        <v>0</v>
      </c>
      <c r="Q227" s="152">
        <f t="shared" si="32"/>
        <v>893</v>
      </c>
      <c r="R227" s="152">
        <f t="shared" si="33"/>
        <v>10896</v>
      </c>
      <c r="S227" s="154">
        <f t="shared" si="34"/>
        <v>321</v>
      </c>
    </row>
    <row r="228" spans="1:19" x14ac:dyDescent="0.25">
      <c r="A228" s="149">
        <v>436</v>
      </c>
      <c r="B228" s="149">
        <v>436049163</v>
      </c>
      <c r="C228" s="150" t="s">
        <v>160</v>
      </c>
      <c r="D228" s="149">
        <v>49</v>
      </c>
      <c r="E228" s="150" t="s">
        <v>96</v>
      </c>
      <c r="F228" s="149">
        <v>163</v>
      </c>
      <c r="G228" s="150" t="s">
        <v>27</v>
      </c>
      <c r="H228" s="151">
        <v>2</v>
      </c>
      <c r="I228" s="151"/>
      <c r="J228" s="152">
        <f t="shared" si="27"/>
        <v>505</v>
      </c>
      <c r="K228" s="152">
        <f t="shared" si="28"/>
        <v>237</v>
      </c>
      <c r="L228" s="152">
        <f t="shared" si="29"/>
        <v>513</v>
      </c>
      <c r="M228" s="153"/>
      <c r="N228" s="152">
        <f t="shared" si="30"/>
        <v>12155</v>
      </c>
      <c r="O228" s="152">
        <f t="shared" si="35"/>
        <v>513</v>
      </c>
      <c r="P228" s="152">
        <f t="shared" si="31"/>
        <v>0</v>
      </c>
      <c r="Q228" s="152">
        <f t="shared" si="32"/>
        <v>893</v>
      </c>
      <c r="R228" s="152">
        <f t="shared" si="33"/>
        <v>13561</v>
      </c>
      <c r="S228" s="154">
        <f t="shared" si="34"/>
        <v>203</v>
      </c>
    </row>
    <row r="229" spans="1:19" x14ac:dyDescent="0.25">
      <c r="A229" s="149">
        <v>436</v>
      </c>
      <c r="B229" s="149">
        <v>436049165</v>
      </c>
      <c r="C229" s="150" t="s">
        <v>160</v>
      </c>
      <c r="D229" s="149">
        <v>49</v>
      </c>
      <c r="E229" s="150" t="s">
        <v>96</v>
      </c>
      <c r="F229" s="149">
        <v>165</v>
      </c>
      <c r="G229" s="150" t="s">
        <v>28</v>
      </c>
      <c r="H229" s="151">
        <v>30</v>
      </c>
      <c r="I229" s="151"/>
      <c r="J229" s="152">
        <f t="shared" si="27"/>
        <v>602</v>
      </c>
      <c r="K229" s="152">
        <f t="shared" si="28"/>
        <v>608</v>
      </c>
      <c r="L229" s="152">
        <f t="shared" si="29"/>
        <v>610</v>
      </c>
      <c r="M229" s="153"/>
      <c r="N229" s="152">
        <f t="shared" si="30"/>
        <v>11193</v>
      </c>
      <c r="O229" s="152">
        <f t="shared" si="35"/>
        <v>610</v>
      </c>
      <c r="P229" s="152">
        <f t="shared" si="31"/>
        <v>0</v>
      </c>
      <c r="Q229" s="152">
        <f t="shared" si="32"/>
        <v>893</v>
      </c>
      <c r="R229" s="152">
        <f t="shared" si="33"/>
        <v>12696</v>
      </c>
      <c r="S229" s="154">
        <f t="shared" si="34"/>
        <v>156</v>
      </c>
    </row>
    <row r="230" spans="1:19" x14ac:dyDescent="0.25">
      <c r="A230" s="149">
        <v>436</v>
      </c>
      <c r="B230" s="149">
        <v>436049176</v>
      </c>
      <c r="C230" s="150" t="s">
        <v>160</v>
      </c>
      <c r="D230" s="149">
        <v>49</v>
      </c>
      <c r="E230" s="150" t="s">
        <v>96</v>
      </c>
      <c r="F230" s="149">
        <v>176</v>
      </c>
      <c r="G230" s="150" t="s">
        <v>29</v>
      </c>
      <c r="H230" s="151">
        <v>12</v>
      </c>
      <c r="I230" s="151"/>
      <c r="J230" s="152">
        <f t="shared" si="27"/>
        <v>3597</v>
      </c>
      <c r="K230" s="152">
        <f t="shared" si="28"/>
        <v>3719</v>
      </c>
      <c r="L230" s="152">
        <f t="shared" si="29"/>
        <v>3720</v>
      </c>
      <c r="M230" s="153"/>
      <c r="N230" s="152">
        <f t="shared" si="30"/>
        <v>11263</v>
      </c>
      <c r="O230" s="152">
        <f t="shared" si="35"/>
        <v>3720</v>
      </c>
      <c r="P230" s="152">
        <f t="shared" si="31"/>
        <v>0</v>
      </c>
      <c r="Q230" s="152">
        <f t="shared" si="32"/>
        <v>893</v>
      </c>
      <c r="R230" s="152">
        <f t="shared" si="33"/>
        <v>15876</v>
      </c>
      <c r="S230" s="154">
        <f t="shared" si="34"/>
        <v>495</v>
      </c>
    </row>
    <row r="231" spans="1:19" x14ac:dyDescent="0.25">
      <c r="A231" s="149">
        <v>436</v>
      </c>
      <c r="B231" s="149">
        <v>436049199</v>
      </c>
      <c r="C231" s="150" t="s">
        <v>160</v>
      </c>
      <c r="D231" s="149">
        <v>49</v>
      </c>
      <c r="E231" s="150" t="s">
        <v>96</v>
      </c>
      <c r="F231" s="149">
        <v>199</v>
      </c>
      <c r="G231" s="150" t="s">
        <v>162</v>
      </c>
      <c r="H231" s="151">
        <v>1</v>
      </c>
      <c r="I231" s="151"/>
      <c r="J231" s="152">
        <f t="shared" si="27"/>
        <v>6359</v>
      </c>
      <c r="K231" s="152">
        <f t="shared" si="28"/>
        <v>8587</v>
      </c>
      <c r="L231" s="152">
        <f t="shared" si="29"/>
        <v>8587</v>
      </c>
      <c r="M231" s="153"/>
      <c r="N231" s="152">
        <f t="shared" si="30"/>
        <v>13387</v>
      </c>
      <c r="O231" s="152">
        <f t="shared" si="35"/>
        <v>8587</v>
      </c>
      <c r="P231" s="152">
        <f t="shared" si="31"/>
        <v>0</v>
      </c>
      <c r="Q231" s="152">
        <f t="shared" si="32"/>
        <v>893</v>
      </c>
      <c r="R231" s="152">
        <f t="shared" si="33"/>
        <v>22867</v>
      </c>
      <c r="S231" s="154">
        <f t="shared" si="34"/>
        <v>5701</v>
      </c>
    </row>
    <row r="232" spans="1:19" x14ac:dyDescent="0.25">
      <c r="A232" s="149">
        <v>436</v>
      </c>
      <c r="B232" s="149">
        <v>436049244</v>
      </c>
      <c r="C232" s="150" t="s">
        <v>160</v>
      </c>
      <c r="D232" s="149">
        <v>49</v>
      </c>
      <c r="E232" s="150" t="s">
        <v>96</v>
      </c>
      <c r="F232" s="149">
        <v>244</v>
      </c>
      <c r="G232" s="150" t="s">
        <v>43</v>
      </c>
      <c r="H232" s="151">
        <v>9</v>
      </c>
      <c r="I232" s="151"/>
      <c r="J232" s="152">
        <f t="shared" si="27"/>
        <v>4698</v>
      </c>
      <c r="K232" s="152">
        <f t="shared" si="28"/>
        <v>4868</v>
      </c>
      <c r="L232" s="152">
        <f t="shared" si="29"/>
        <v>4872</v>
      </c>
      <c r="M232" s="153"/>
      <c r="N232" s="152">
        <f t="shared" si="30"/>
        <v>12023</v>
      </c>
      <c r="O232" s="152">
        <f t="shared" si="35"/>
        <v>4872</v>
      </c>
      <c r="P232" s="152">
        <f t="shared" si="31"/>
        <v>0</v>
      </c>
      <c r="Q232" s="152">
        <f t="shared" si="32"/>
        <v>893</v>
      </c>
      <c r="R232" s="152">
        <f t="shared" si="33"/>
        <v>17788</v>
      </c>
      <c r="S232" s="154">
        <f t="shared" si="34"/>
        <v>603</v>
      </c>
    </row>
    <row r="233" spans="1:19" x14ac:dyDescent="0.25">
      <c r="A233" s="149">
        <v>436</v>
      </c>
      <c r="B233" s="149">
        <v>436049248</v>
      </c>
      <c r="C233" s="150" t="s">
        <v>160</v>
      </c>
      <c r="D233" s="149">
        <v>49</v>
      </c>
      <c r="E233" s="150" t="s">
        <v>96</v>
      </c>
      <c r="F233" s="149">
        <v>248</v>
      </c>
      <c r="G233" s="150" t="s">
        <v>30</v>
      </c>
      <c r="H233" s="151">
        <v>5</v>
      </c>
      <c r="I233" s="151"/>
      <c r="J233" s="152">
        <f t="shared" si="27"/>
        <v>1096</v>
      </c>
      <c r="K233" s="152">
        <f t="shared" si="28"/>
        <v>1081</v>
      </c>
      <c r="L233" s="152">
        <f t="shared" si="29"/>
        <v>1089</v>
      </c>
      <c r="M233" s="153"/>
      <c r="N233" s="152">
        <f t="shared" si="30"/>
        <v>11019</v>
      </c>
      <c r="O233" s="152">
        <f t="shared" si="35"/>
        <v>1089</v>
      </c>
      <c r="P233" s="152">
        <f t="shared" si="31"/>
        <v>0</v>
      </c>
      <c r="Q233" s="152">
        <f t="shared" si="32"/>
        <v>893</v>
      </c>
      <c r="R233" s="152">
        <f t="shared" si="33"/>
        <v>13001</v>
      </c>
      <c r="S233" s="154">
        <f t="shared" si="34"/>
        <v>-79</v>
      </c>
    </row>
    <row r="234" spans="1:19" x14ac:dyDescent="0.25">
      <c r="A234" s="149">
        <v>436</v>
      </c>
      <c r="B234" s="149">
        <v>436049262</v>
      </c>
      <c r="C234" s="150" t="s">
        <v>160</v>
      </c>
      <c r="D234" s="149">
        <v>49</v>
      </c>
      <c r="E234" s="150" t="s">
        <v>96</v>
      </c>
      <c r="F234" s="149">
        <v>262</v>
      </c>
      <c r="G234" s="150" t="s">
        <v>31</v>
      </c>
      <c r="H234" s="151">
        <v>1</v>
      </c>
      <c r="I234" s="151"/>
      <c r="J234" s="152">
        <f t="shared" si="27"/>
        <v>5509</v>
      </c>
      <c r="K234" s="152">
        <f t="shared" si="28"/>
        <v>5604</v>
      </c>
      <c r="L234" s="152">
        <f t="shared" si="29"/>
        <v>5604</v>
      </c>
      <c r="M234" s="153"/>
      <c r="N234" s="152">
        <f t="shared" si="30"/>
        <v>12155</v>
      </c>
      <c r="O234" s="152">
        <f t="shared" si="35"/>
        <v>5604</v>
      </c>
      <c r="P234" s="152">
        <f t="shared" si="31"/>
        <v>0</v>
      </c>
      <c r="Q234" s="152">
        <f t="shared" si="32"/>
        <v>893</v>
      </c>
      <c r="R234" s="152">
        <f t="shared" si="33"/>
        <v>18652</v>
      </c>
      <c r="S234" s="154">
        <f t="shared" si="34"/>
        <v>301</v>
      </c>
    </row>
    <row r="235" spans="1:19" x14ac:dyDescent="0.25">
      <c r="A235" s="149">
        <v>436</v>
      </c>
      <c r="B235" s="149">
        <v>436049274</v>
      </c>
      <c r="C235" s="150" t="s">
        <v>160</v>
      </c>
      <c r="D235" s="149">
        <v>49</v>
      </c>
      <c r="E235" s="150" t="s">
        <v>96</v>
      </c>
      <c r="F235" s="149">
        <v>274</v>
      </c>
      <c r="G235" s="150" t="s">
        <v>81</v>
      </c>
      <c r="H235" s="151">
        <v>6</v>
      </c>
      <c r="I235" s="151"/>
      <c r="J235" s="152">
        <f t="shared" si="27"/>
        <v>4452</v>
      </c>
      <c r="K235" s="152">
        <f t="shared" si="28"/>
        <v>5524</v>
      </c>
      <c r="L235" s="152">
        <f t="shared" si="29"/>
        <v>5525</v>
      </c>
      <c r="M235" s="153"/>
      <c r="N235" s="152">
        <f t="shared" si="30"/>
        <v>11428</v>
      </c>
      <c r="O235" s="152">
        <f t="shared" si="35"/>
        <v>5525</v>
      </c>
      <c r="P235" s="152">
        <f t="shared" si="31"/>
        <v>0</v>
      </c>
      <c r="Q235" s="152">
        <f t="shared" si="32"/>
        <v>893</v>
      </c>
      <c r="R235" s="152">
        <f t="shared" si="33"/>
        <v>17846</v>
      </c>
      <c r="S235" s="154">
        <f t="shared" si="34"/>
        <v>3292</v>
      </c>
    </row>
    <row r="236" spans="1:19" x14ac:dyDescent="0.25">
      <c r="A236" s="149">
        <v>436</v>
      </c>
      <c r="B236" s="149">
        <v>436049284</v>
      </c>
      <c r="C236" s="150" t="s">
        <v>160</v>
      </c>
      <c r="D236" s="149">
        <v>49</v>
      </c>
      <c r="E236" s="150" t="s">
        <v>96</v>
      </c>
      <c r="F236" s="149">
        <v>284</v>
      </c>
      <c r="G236" s="150" t="s">
        <v>163</v>
      </c>
      <c r="H236" s="151">
        <v>1</v>
      </c>
      <c r="I236" s="151"/>
      <c r="J236" s="152">
        <f t="shared" si="27"/>
        <v>3606</v>
      </c>
      <c r="K236" s="152">
        <f t="shared" si="28"/>
        <v>3718</v>
      </c>
      <c r="L236" s="152">
        <f t="shared" si="29"/>
        <v>3718</v>
      </c>
      <c r="M236" s="153"/>
      <c r="N236" s="152">
        <f t="shared" si="30"/>
        <v>10922</v>
      </c>
      <c r="O236" s="152">
        <f t="shared" si="35"/>
        <v>3718</v>
      </c>
      <c r="P236" s="152">
        <f t="shared" si="31"/>
        <v>0</v>
      </c>
      <c r="Q236" s="152">
        <f t="shared" si="32"/>
        <v>893</v>
      </c>
      <c r="R236" s="152">
        <f t="shared" si="33"/>
        <v>15533</v>
      </c>
      <c r="S236" s="154">
        <f t="shared" si="34"/>
        <v>441</v>
      </c>
    </row>
    <row r="237" spans="1:19" x14ac:dyDescent="0.25">
      <c r="A237" s="149">
        <v>436</v>
      </c>
      <c r="B237" s="149">
        <v>436049308</v>
      </c>
      <c r="C237" s="150" t="s">
        <v>160</v>
      </c>
      <c r="D237" s="149">
        <v>49</v>
      </c>
      <c r="E237" s="150" t="s">
        <v>96</v>
      </c>
      <c r="F237" s="149">
        <v>308</v>
      </c>
      <c r="G237" s="150" t="s">
        <v>32</v>
      </c>
      <c r="H237" s="151">
        <v>3</v>
      </c>
      <c r="I237" s="151"/>
      <c r="J237" s="152">
        <f t="shared" si="27"/>
        <v>6515</v>
      </c>
      <c r="K237" s="152">
        <f t="shared" si="28"/>
        <v>7324</v>
      </c>
      <c r="L237" s="152">
        <f t="shared" si="29"/>
        <v>7324</v>
      </c>
      <c r="M237" s="153"/>
      <c r="N237" s="152">
        <f t="shared" si="30"/>
        <v>12621</v>
      </c>
      <c r="O237" s="152">
        <f t="shared" si="35"/>
        <v>7324</v>
      </c>
      <c r="P237" s="152">
        <f t="shared" si="31"/>
        <v>0</v>
      </c>
      <c r="Q237" s="152">
        <f t="shared" si="32"/>
        <v>893</v>
      </c>
      <c r="R237" s="152">
        <f t="shared" si="33"/>
        <v>20838</v>
      </c>
      <c r="S237" s="154">
        <f t="shared" si="34"/>
        <v>2203</v>
      </c>
    </row>
    <row r="238" spans="1:19" x14ac:dyDescent="0.25">
      <c r="A238" s="149">
        <v>436</v>
      </c>
      <c r="B238" s="149">
        <v>436049336</v>
      </c>
      <c r="C238" s="150" t="s">
        <v>160</v>
      </c>
      <c r="D238" s="149">
        <v>49</v>
      </c>
      <c r="E238" s="150" t="s">
        <v>96</v>
      </c>
      <c r="F238" s="149">
        <v>336</v>
      </c>
      <c r="G238" s="150" t="s">
        <v>48</v>
      </c>
      <c r="H238" s="151">
        <v>2</v>
      </c>
      <c r="I238" s="151"/>
      <c r="J238" s="152">
        <f t="shared" si="27"/>
        <v>2000</v>
      </c>
      <c r="K238" s="152">
        <f t="shared" si="28"/>
        <v>1880</v>
      </c>
      <c r="L238" s="152">
        <f t="shared" si="29"/>
        <v>1886</v>
      </c>
      <c r="M238" s="153"/>
      <c r="N238" s="152">
        <f t="shared" si="30"/>
        <v>9991</v>
      </c>
      <c r="O238" s="152">
        <f t="shared" si="35"/>
        <v>1886</v>
      </c>
      <c r="P238" s="152">
        <f t="shared" si="31"/>
        <v>0</v>
      </c>
      <c r="Q238" s="152">
        <f t="shared" si="32"/>
        <v>893</v>
      </c>
      <c r="R238" s="152">
        <f t="shared" si="33"/>
        <v>12770</v>
      </c>
      <c r="S238" s="154">
        <f t="shared" si="34"/>
        <v>-716</v>
      </c>
    </row>
    <row r="239" spans="1:19" x14ac:dyDescent="0.25">
      <c r="A239" s="149">
        <v>436</v>
      </c>
      <c r="B239" s="149">
        <v>436049346</v>
      </c>
      <c r="C239" s="150" t="s">
        <v>160</v>
      </c>
      <c r="D239" s="149">
        <v>49</v>
      </c>
      <c r="E239" s="150" t="s">
        <v>96</v>
      </c>
      <c r="F239" s="149">
        <v>346</v>
      </c>
      <c r="G239" s="150" t="s">
        <v>33</v>
      </c>
      <c r="H239" s="151">
        <v>1</v>
      </c>
      <c r="I239" s="151"/>
      <c r="J239" s="152">
        <f t="shared" si="27"/>
        <v>1179</v>
      </c>
      <c r="K239" s="152">
        <f t="shared" si="28"/>
        <v>1215</v>
      </c>
      <c r="L239" s="152">
        <f t="shared" si="29"/>
        <v>1215</v>
      </c>
      <c r="M239" s="153"/>
      <c r="N239" s="152">
        <f t="shared" si="30"/>
        <v>10922</v>
      </c>
      <c r="O239" s="152">
        <f t="shared" si="35"/>
        <v>1215</v>
      </c>
      <c r="P239" s="152">
        <f t="shared" si="31"/>
        <v>0</v>
      </c>
      <c r="Q239" s="152">
        <f t="shared" si="32"/>
        <v>893</v>
      </c>
      <c r="R239" s="152">
        <f t="shared" si="33"/>
        <v>13030</v>
      </c>
      <c r="S239" s="154">
        <f t="shared" si="34"/>
        <v>365</v>
      </c>
    </row>
    <row r="240" spans="1:19" x14ac:dyDescent="0.25">
      <c r="A240" s="149">
        <v>436</v>
      </c>
      <c r="B240" s="149">
        <v>436049347</v>
      </c>
      <c r="C240" s="150" t="s">
        <v>160</v>
      </c>
      <c r="D240" s="149">
        <v>49</v>
      </c>
      <c r="E240" s="150" t="s">
        <v>96</v>
      </c>
      <c r="F240" s="149">
        <v>347</v>
      </c>
      <c r="G240" s="150" t="s">
        <v>106</v>
      </c>
      <c r="H240" s="151">
        <v>1</v>
      </c>
      <c r="I240" s="151"/>
      <c r="J240" s="152">
        <f t="shared" si="27"/>
        <v>4659</v>
      </c>
      <c r="K240" s="152">
        <f t="shared" si="28"/>
        <v>3925</v>
      </c>
      <c r="L240" s="152">
        <f t="shared" si="29"/>
        <v>3925</v>
      </c>
      <c r="M240" s="153"/>
      <c r="N240" s="152">
        <f t="shared" si="30"/>
        <v>9060</v>
      </c>
      <c r="O240" s="152">
        <f t="shared" si="35"/>
        <v>3925</v>
      </c>
      <c r="P240" s="152">
        <f t="shared" si="31"/>
        <v>0</v>
      </c>
      <c r="Q240" s="152">
        <f t="shared" si="32"/>
        <v>893</v>
      </c>
      <c r="R240" s="152">
        <f t="shared" si="33"/>
        <v>13878</v>
      </c>
      <c r="S240" s="154">
        <f t="shared" si="34"/>
        <v>-2428</v>
      </c>
    </row>
    <row r="241" spans="1:19" x14ac:dyDescent="0.25">
      <c r="A241" s="149">
        <v>437</v>
      </c>
      <c r="B241" s="149">
        <v>437035035</v>
      </c>
      <c r="C241" s="150" t="s">
        <v>164</v>
      </c>
      <c r="D241" s="149">
        <v>35</v>
      </c>
      <c r="E241" s="150" t="s">
        <v>22</v>
      </c>
      <c r="F241" s="149">
        <v>35</v>
      </c>
      <c r="G241" s="150" t="s">
        <v>22</v>
      </c>
      <c r="H241" s="151">
        <v>274</v>
      </c>
      <c r="I241" s="151"/>
      <c r="J241" s="152">
        <f t="shared" si="27"/>
        <v>4663</v>
      </c>
      <c r="K241" s="152">
        <f t="shared" si="28"/>
        <v>4776</v>
      </c>
      <c r="L241" s="152">
        <f t="shared" si="29"/>
        <v>4841</v>
      </c>
      <c r="M241" s="153"/>
      <c r="N241" s="152">
        <f t="shared" si="30"/>
        <v>13770</v>
      </c>
      <c r="O241" s="152">
        <f t="shared" si="35"/>
        <v>4841</v>
      </c>
      <c r="P241" s="152">
        <f t="shared" si="31"/>
        <v>682.42335766423355</v>
      </c>
      <c r="Q241" s="152">
        <f t="shared" si="32"/>
        <v>893</v>
      </c>
      <c r="R241" s="152">
        <f t="shared" si="33"/>
        <v>20186.423357664233</v>
      </c>
      <c r="S241" s="154">
        <f t="shared" si="34"/>
        <v>679.12180425187762</v>
      </c>
    </row>
    <row r="242" spans="1:19" x14ac:dyDescent="0.25">
      <c r="A242" s="149">
        <v>437</v>
      </c>
      <c r="B242" s="149">
        <v>437035044</v>
      </c>
      <c r="C242" s="150" t="s">
        <v>164</v>
      </c>
      <c r="D242" s="149">
        <v>35</v>
      </c>
      <c r="E242" s="150" t="s">
        <v>22</v>
      </c>
      <c r="F242" s="149">
        <v>44</v>
      </c>
      <c r="G242" s="150" t="s">
        <v>35</v>
      </c>
      <c r="H242" s="151">
        <v>1</v>
      </c>
      <c r="I242" s="151"/>
      <c r="J242" s="152" t="str">
        <f t="shared" si="27"/>
        <v/>
      </c>
      <c r="K242" s="152">
        <f t="shared" si="28"/>
        <v>284</v>
      </c>
      <c r="L242" s="152">
        <f t="shared" si="29"/>
        <v>281</v>
      </c>
      <c r="M242" s="153"/>
      <c r="N242" s="152">
        <f t="shared" si="30"/>
        <v>12284.372571797174</v>
      </c>
      <c r="O242" s="152">
        <f t="shared" si="35"/>
        <v>281</v>
      </c>
      <c r="P242" s="152">
        <f t="shared" si="31"/>
        <v>0</v>
      </c>
      <c r="Q242" s="152">
        <f t="shared" si="32"/>
        <v>893</v>
      </c>
      <c r="R242" s="152">
        <f t="shared" si="33"/>
        <v>13458.372571797174</v>
      </c>
      <c r="S242" s="154" t="str">
        <f t="shared" si="34"/>
        <v/>
      </c>
    </row>
    <row r="243" spans="1:19" x14ac:dyDescent="0.25">
      <c r="A243" s="149">
        <v>437</v>
      </c>
      <c r="B243" s="149">
        <v>437035093</v>
      </c>
      <c r="C243" s="150" t="s">
        <v>164</v>
      </c>
      <c r="D243" s="149">
        <v>35</v>
      </c>
      <c r="E243" s="150" t="s">
        <v>22</v>
      </c>
      <c r="F243" s="149">
        <v>93</v>
      </c>
      <c r="G243" s="150" t="s">
        <v>25</v>
      </c>
      <c r="H243" s="151">
        <v>1</v>
      </c>
      <c r="I243" s="151"/>
      <c r="J243" s="152">
        <f t="shared" si="27"/>
        <v>340</v>
      </c>
      <c r="K243" s="152">
        <f t="shared" si="28"/>
        <v>351</v>
      </c>
      <c r="L243" s="152">
        <f t="shared" si="29"/>
        <v>356</v>
      </c>
      <c r="M243" s="153"/>
      <c r="N243" s="152">
        <f t="shared" si="30"/>
        <v>12450.756626890934</v>
      </c>
      <c r="O243" s="152">
        <f t="shared" si="35"/>
        <v>356</v>
      </c>
      <c r="P243" s="152">
        <f t="shared" si="31"/>
        <v>0</v>
      </c>
      <c r="Q243" s="152">
        <f t="shared" si="32"/>
        <v>893</v>
      </c>
      <c r="R243" s="152">
        <f t="shared" si="33"/>
        <v>13699.756626890934</v>
      </c>
      <c r="S243" s="154">
        <f t="shared" si="34"/>
        <v>605.75662689093406</v>
      </c>
    </row>
    <row r="244" spans="1:19" x14ac:dyDescent="0.25">
      <c r="A244" s="149">
        <v>437</v>
      </c>
      <c r="B244" s="149">
        <v>437035100</v>
      </c>
      <c r="C244" s="150" t="s">
        <v>164</v>
      </c>
      <c r="D244" s="149">
        <v>35</v>
      </c>
      <c r="E244" s="150" t="s">
        <v>22</v>
      </c>
      <c r="F244" s="149">
        <v>100</v>
      </c>
      <c r="G244" s="150" t="s">
        <v>79</v>
      </c>
      <c r="H244" s="151">
        <v>1</v>
      </c>
      <c r="I244" s="151"/>
      <c r="J244" s="152">
        <f t="shared" si="27"/>
        <v>7669</v>
      </c>
      <c r="K244" s="152">
        <f t="shared" si="28"/>
        <v>7731</v>
      </c>
      <c r="L244" s="152">
        <f t="shared" si="29"/>
        <v>7732</v>
      </c>
      <c r="M244" s="153"/>
      <c r="N244" s="152">
        <f t="shared" si="30"/>
        <v>15045</v>
      </c>
      <c r="O244" s="152">
        <f t="shared" si="35"/>
        <v>7732</v>
      </c>
      <c r="P244" s="152">
        <f t="shared" si="31"/>
        <v>0</v>
      </c>
      <c r="Q244" s="152">
        <f t="shared" si="32"/>
        <v>893</v>
      </c>
      <c r="R244" s="152">
        <f t="shared" si="33"/>
        <v>23670</v>
      </c>
      <c r="S244" s="154">
        <f t="shared" si="34"/>
        <v>185</v>
      </c>
    </row>
    <row r="245" spans="1:19" x14ac:dyDescent="0.25">
      <c r="A245" s="149">
        <v>437</v>
      </c>
      <c r="B245" s="149">
        <v>437035189</v>
      </c>
      <c r="C245" s="150" t="s">
        <v>164</v>
      </c>
      <c r="D245" s="149">
        <v>35</v>
      </c>
      <c r="E245" s="150" t="s">
        <v>22</v>
      </c>
      <c r="F245" s="149">
        <v>189</v>
      </c>
      <c r="G245" s="150" t="s">
        <v>38</v>
      </c>
      <c r="H245" s="151">
        <v>1</v>
      </c>
      <c r="I245" s="151"/>
      <c r="J245" s="152">
        <f t="shared" si="27"/>
        <v>3886</v>
      </c>
      <c r="K245" s="152">
        <f t="shared" si="28"/>
        <v>6028</v>
      </c>
      <c r="L245" s="152">
        <f t="shared" si="29"/>
        <v>6028</v>
      </c>
      <c r="M245" s="153"/>
      <c r="N245" s="152">
        <f t="shared" si="30"/>
        <v>15045</v>
      </c>
      <c r="O245" s="152">
        <f t="shared" si="35"/>
        <v>6028</v>
      </c>
      <c r="P245" s="152">
        <f t="shared" si="31"/>
        <v>0</v>
      </c>
      <c r="Q245" s="152">
        <f t="shared" si="32"/>
        <v>893</v>
      </c>
      <c r="R245" s="152">
        <f t="shared" si="33"/>
        <v>21966</v>
      </c>
      <c r="S245" s="154">
        <f t="shared" si="34"/>
        <v>7488</v>
      </c>
    </row>
    <row r="246" spans="1:19" x14ac:dyDescent="0.25">
      <c r="A246" s="149">
        <v>437</v>
      </c>
      <c r="B246" s="149">
        <v>437035244</v>
      </c>
      <c r="C246" s="150" t="s">
        <v>164</v>
      </c>
      <c r="D246" s="149">
        <v>35</v>
      </c>
      <c r="E246" s="150" t="s">
        <v>22</v>
      </c>
      <c r="F246" s="149">
        <v>244</v>
      </c>
      <c r="G246" s="150" t="s">
        <v>43</v>
      </c>
      <c r="H246" s="151">
        <v>2</v>
      </c>
      <c r="I246" s="151"/>
      <c r="J246" s="152">
        <f t="shared" si="27"/>
        <v>6047</v>
      </c>
      <c r="K246" s="152">
        <f t="shared" si="28"/>
        <v>6091</v>
      </c>
      <c r="L246" s="152">
        <f t="shared" si="29"/>
        <v>6096</v>
      </c>
      <c r="M246" s="153"/>
      <c r="N246" s="152">
        <f t="shared" si="30"/>
        <v>15045</v>
      </c>
      <c r="O246" s="152">
        <f t="shared" si="35"/>
        <v>6096</v>
      </c>
      <c r="P246" s="152">
        <f t="shared" si="31"/>
        <v>0</v>
      </c>
      <c r="Q246" s="152">
        <f t="shared" si="32"/>
        <v>893</v>
      </c>
      <c r="R246" s="152">
        <f t="shared" si="33"/>
        <v>22034</v>
      </c>
      <c r="S246" s="154">
        <f t="shared" si="34"/>
        <v>171</v>
      </c>
    </row>
    <row r="247" spans="1:19" x14ac:dyDescent="0.25">
      <c r="A247" s="149">
        <v>438</v>
      </c>
      <c r="B247" s="149">
        <v>438035018</v>
      </c>
      <c r="C247" s="150" t="s">
        <v>165</v>
      </c>
      <c r="D247" s="149">
        <v>35</v>
      </c>
      <c r="E247" s="150" t="s">
        <v>22</v>
      </c>
      <c r="F247" s="149">
        <v>18</v>
      </c>
      <c r="G247" s="150" t="s">
        <v>188</v>
      </c>
      <c r="H247" s="151">
        <v>1</v>
      </c>
      <c r="I247" s="151"/>
      <c r="J247" s="152">
        <f t="shared" si="27"/>
        <v>9957</v>
      </c>
      <c r="K247" s="152">
        <f t="shared" si="28"/>
        <v>10475</v>
      </c>
      <c r="L247" s="152">
        <f t="shared" si="29"/>
        <v>10497</v>
      </c>
      <c r="M247" s="153"/>
      <c r="N247" s="152">
        <f t="shared" si="30"/>
        <v>11040.81823529412</v>
      </c>
      <c r="O247" s="152">
        <f t="shared" si="35"/>
        <v>10497</v>
      </c>
      <c r="P247" s="152">
        <f t="shared" si="31"/>
        <v>0</v>
      </c>
      <c r="Q247" s="152">
        <f t="shared" si="32"/>
        <v>893</v>
      </c>
      <c r="R247" s="152">
        <f t="shared" si="33"/>
        <v>22430.818235294122</v>
      </c>
      <c r="S247" s="154">
        <f t="shared" si="34"/>
        <v>1107.8182352941221</v>
      </c>
    </row>
    <row r="248" spans="1:19" x14ac:dyDescent="0.25">
      <c r="A248" s="149">
        <v>438</v>
      </c>
      <c r="B248" s="149">
        <v>438035035</v>
      </c>
      <c r="C248" s="150" t="s">
        <v>165</v>
      </c>
      <c r="D248" s="149">
        <v>35</v>
      </c>
      <c r="E248" s="150" t="s">
        <v>22</v>
      </c>
      <c r="F248" s="149">
        <v>35</v>
      </c>
      <c r="G248" s="150" t="s">
        <v>22</v>
      </c>
      <c r="H248" s="151">
        <v>328</v>
      </c>
      <c r="I248" s="151"/>
      <c r="J248" s="152">
        <f t="shared" si="27"/>
        <v>4302</v>
      </c>
      <c r="K248" s="152">
        <f t="shared" si="28"/>
        <v>4417</v>
      </c>
      <c r="L248" s="152">
        <f t="shared" si="29"/>
        <v>4433</v>
      </c>
      <c r="M248" s="153"/>
      <c r="N248" s="152">
        <f t="shared" si="30"/>
        <v>12611</v>
      </c>
      <c r="O248" s="152">
        <f t="shared" si="35"/>
        <v>4433</v>
      </c>
      <c r="P248" s="152">
        <f t="shared" si="31"/>
        <v>112.59146341463415</v>
      </c>
      <c r="Q248" s="152">
        <f t="shared" si="32"/>
        <v>893</v>
      </c>
      <c r="R248" s="152">
        <f t="shared" si="33"/>
        <v>18049.591463414636</v>
      </c>
      <c r="S248" s="154">
        <f t="shared" si="34"/>
        <v>507.76378200295585</v>
      </c>
    </row>
    <row r="249" spans="1:19" x14ac:dyDescent="0.25">
      <c r="A249" s="149">
        <v>438</v>
      </c>
      <c r="B249" s="149">
        <v>438035057</v>
      </c>
      <c r="C249" s="150" t="s">
        <v>165</v>
      </c>
      <c r="D249" s="149">
        <v>35</v>
      </c>
      <c r="E249" s="150" t="s">
        <v>22</v>
      </c>
      <c r="F249" s="149">
        <v>57</v>
      </c>
      <c r="G249" s="150" t="s">
        <v>23</v>
      </c>
      <c r="H249" s="151">
        <v>3</v>
      </c>
      <c r="I249" s="151"/>
      <c r="J249" s="152">
        <f t="shared" si="27"/>
        <v>202</v>
      </c>
      <c r="K249" s="152">
        <f t="shared" si="28"/>
        <v>462</v>
      </c>
      <c r="L249" s="152">
        <f t="shared" si="29"/>
        <v>463</v>
      </c>
      <c r="M249" s="153"/>
      <c r="N249" s="152">
        <f t="shared" si="30"/>
        <v>9103</v>
      </c>
      <c r="O249" s="152">
        <f t="shared" si="35"/>
        <v>463</v>
      </c>
      <c r="P249" s="152">
        <f t="shared" si="31"/>
        <v>0</v>
      </c>
      <c r="Q249" s="152">
        <f t="shared" si="32"/>
        <v>893</v>
      </c>
      <c r="R249" s="152">
        <f t="shared" si="33"/>
        <v>10459</v>
      </c>
      <c r="S249" s="154">
        <f t="shared" si="34"/>
        <v>5399</v>
      </c>
    </row>
    <row r="250" spans="1:19" x14ac:dyDescent="0.25">
      <c r="A250" s="149">
        <v>438</v>
      </c>
      <c r="B250" s="149">
        <v>438035244</v>
      </c>
      <c r="C250" s="150" t="s">
        <v>165</v>
      </c>
      <c r="D250" s="149">
        <v>35</v>
      </c>
      <c r="E250" s="150" t="s">
        <v>22</v>
      </c>
      <c r="F250" s="149">
        <v>244</v>
      </c>
      <c r="G250" s="150" t="s">
        <v>43</v>
      </c>
      <c r="H250" s="151">
        <v>9</v>
      </c>
      <c r="I250" s="151"/>
      <c r="J250" s="152">
        <f t="shared" si="27"/>
        <v>4725</v>
      </c>
      <c r="K250" s="152">
        <f t="shared" si="28"/>
        <v>3859</v>
      </c>
      <c r="L250" s="152">
        <f t="shared" si="29"/>
        <v>3862</v>
      </c>
      <c r="M250" s="153"/>
      <c r="N250" s="152">
        <f t="shared" si="30"/>
        <v>9532</v>
      </c>
      <c r="O250" s="152">
        <f t="shared" si="35"/>
        <v>3862</v>
      </c>
      <c r="P250" s="152">
        <f t="shared" si="31"/>
        <v>0</v>
      </c>
      <c r="Q250" s="152">
        <f t="shared" si="32"/>
        <v>893</v>
      </c>
      <c r="R250" s="152">
        <f t="shared" si="33"/>
        <v>14287</v>
      </c>
      <c r="S250" s="154">
        <f t="shared" si="34"/>
        <v>-2993</v>
      </c>
    </row>
    <row r="251" spans="1:19" x14ac:dyDescent="0.25">
      <c r="A251" s="149">
        <v>438</v>
      </c>
      <c r="B251" s="149">
        <v>438035248</v>
      </c>
      <c r="C251" s="150" t="s">
        <v>165</v>
      </c>
      <c r="D251" s="149">
        <v>35</v>
      </c>
      <c r="E251" s="150" t="s">
        <v>22</v>
      </c>
      <c r="F251" s="149">
        <v>248</v>
      </c>
      <c r="G251" s="150" t="s">
        <v>30</v>
      </c>
      <c r="H251" s="151">
        <v>3</v>
      </c>
      <c r="I251" s="151"/>
      <c r="J251" s="152">
        <f t="shared" si="27"/>
        <v>890</v>
      </c>
      <c r="K251" s="152">
        <f t="shared" si="28"/>
        <v>913</v>
      </c>
      <c r="L251" s="152">
        <f t="shared" si="29"/>
        <v>920</v>
      </c>
      <c r="M251" s="153"/>
      <c r="N251" s="152">
        <f t="shared" si="30"/>
        <v>9311</v>
      </c>
      <c r="O251" s="152">
        <f t="shared" si="35"/>
        <v>920</v>
      </c>
      <c r="P251" s="152">
        <f t="shared" si="31"/>
        <v>0</v>
      </c>
      <c r="Q251" s="152">
        <f t="shared" si="32"/>
        <v>893</v>
      </c>
      <c r="R251" s="152">
        <f t="shared" si="33"/>
        <v>11124</v>
      </c>
      <c r="S251" s="154">
        <f t="shared" si="34"/>
        <v>337</v>
      </c>
    </row>
    <row r="252" spans="1:19" x14ac:dyDescent="0.25">
      <c r="A252" s="149">
        <v>438</v>
      </c>
      <c r="B252" s="149">
        <v>438035336</v>
      </c>
      <c r="C252" s="150" t="s">
        <v>165</v>
      </c>
      <c r="D252" s="149">
        <v>35</v>
      </c>
      <c r="E252" s="150" t="s">
        <v>22</v>
      </c>
      <c r="F252" s="149">
        <v>336</v>
      </c>
      <c r="G252" s="150" t="s">
        <v>48</v>
      </c>
      <c r="H252" s="151">
        <v>1</v>
      </c>
      <c r="I252" s="151"/>
      <c r="J252" s="152">
        <f t="shared" si="27"/>
        <v>1700</v>
      </c>
      <c r="K252" s="152">
        <f t="shared" si="28"/>
        <v>1752</v>
      </c>
      <c r="L252" s="152">
        <f t="shared" si="29"/>
        <v>1758</v>
      </c>
      <c r="M252" s="153"/>
      <c r="N252" s="152">
        <f t="shared" si="30"/>
        <v>9311</v>
      </c>
      <c r="O252" s="152">
        <f t="shared" si="35"/>
        <v>1758</v>
      </c>
      <c r="P252" s="152">
        <f t="shared" si="31"/>
        <v>0</v>
      </c>
      <c r="Q252" s="152">
        <f t="shared" si="32"/>
        <v>893</v>
      </c>
      <c r="R252" s="152">
        <f t="shared" si="33"/>
        <v>11962</v>
      </c>
      <c r="S252" s="154">
        <f t="shared" si="34"/>
        <v>365</v>
      </c>
    </row>
    <row r="253" spans="1:19" x14ac:dyDescent="0.25">
      <c r="A253" s="149">
        <v>439</v>
      </c>
      <c r="B253" s="149">
        <v>439035035</v>
      </c>
      <c r="C253" s="150" t="s">
        <v>166</v>
      </c>
      <c r="D253" s="149">
        <v>35</v>
      </c>
      <c r="E253" s="150" t="s">
        <v>22</v>
      </c>
      <c r="F253" s="149">
        <v>35</v>
      </c>
      <c r="G253" s="150" t="s">
        <v>22</v>
      </c>
      <c r="H253" s="151">
        <v>444</v>
      </c>
      <c r="I253" s="151"/>
      <c r="J253" s="152">
        <f t="shared" si="27"/>
        <v>3965</v>
      </c>
      <c r="K253" s="152">
        <f t="shared" si="28"/>
        <v>4095</v>
      </c>
      <c r="L253" s="152">
        <f t="shared" si="29"/>
        <v>4111</v>
      </c>
      <c r="M253" s="153"/>
      <c r="N253" s="152">
        <f t="shared" si="30"/>
        <v>11693</v>
      </c>
      <c r="O253" s="152">
        <f t="shared" si="35"/>
        <v>4111</v>
      </c>
      <c r="P253" s="152">
        <f t="shared" si="31"/>
        <v>0</v>
      </c>
      <c r="Q253" s="152">
        <f t="shared" si="32"/>
        <v>893</v>
      </c>
      <c r="R253" s="152">
        <f t="shared" si="33"/>
        <v>16697</v>
      </c>
      <c r="S253" s="154">
        <f t="shared" si="34"/>
        <v>560</v>
      </c>
    </row>
    <row r="254" spans="1:19" x14ac:dyDescent="0.25">
      <c r="A254" s="149">
        <v>440</v>
      </c>
      <c r="B254" s="149">
        <v>440149009</v>
      </c>
      <c r="C254" s="150" t="s">
        <v>167</v>
      </c>
      <c r="D254" s="149">
        <v>149</v>
      </c>
      <c r="E254" s="150" t="s">
        <v>103</v>
      </c>
      <c r="F254" s="149">
        <v>9</v>
      </c>
      <c r="G254" s="150" t="s">
        <v>108</v>
      </c>
      <c r="H254" s="151">
        <v>2</v>
      </c>
      <c r="I254" s="151"/>
      <c r="J254" s="152">
        <f t="shared" si="27"/>
        <v>5675</v>
      </c>
      <c r="K254" s="152">
        <f t="shared" si="28"/>
        <v>7114</v>
      </c>
      <c r="L254" s="152">
        <f t="shared" si="29"/>
        <v>7114</v>
      </c>
      <c r="M254" s="153"/>
      <c r="N254" s="152">
        <f t="shared" si="30"/>
        <v>12559</v>
      </c>
      <c r="O254" s="152">
        <f t="shared" si="35"/>
        <v>7114</v>
      </c>
      <c r="P254" s="152">
        <f t="shared" si="31"/>
        <v>0</v>
      </c>
      <c r="Q254" s="152">
        <f t="shared" si="32"/>
        <v>893</v>
      </c>
      <c r="R254" s="152">
        <f t="shared" si="33"/>
        <v>20566</v>
      </c>
      <c r="S254" s="154">
        <f t="shared" si="34"/>
        <v>3980</v>
      </c>
    </row>
    <row r="255" spans="1:19" x14ac:dyDescent="0.25">
      <c r="A255" s="149">
        <v>440</v>
      </c>
      <c r="B255" s="149">
        <v>440149149</v>
      </c>
      <c r="C255" s="150" t="s">
        <v>167</v>
      </c>
      <c r="D255" s="149">
        <v>149</v>
      </c>
      <c r="E255" s="150" t="s">
        <v>103</v>
      </c>
      <c r="F255" s="149">
        <v>149</v>
      </c>
      <c r="G255" s="150" t="s">
        <v>103</v>
      </c>
      <c r="H255" s="151">
        <v>377</v>
      </c>
      <c r="I255" s="151"/>
      <c r="J255" s="152">
        <f t="shared" si="27"/>
        <v>14</v>
      </c>
      <c r="K255" s="152">
        <f t="shared" si="28"/>
        <v>15</v>
      </c>
      <c r="L255" s="152">
        <f t="shared" si="29"/>
        <v>14</v>
      </c>
      <c r="M255" s="153"/>
      <c r="N255" s="152">
        <f t="shared" si="30"/>
        <v>11907</v>
      </c>
      <c r="O255" s="152">
        <f t="shared" si="35"/>
        <v>14</v>
      </c>
      <c r="P255" s="152">
        <f t="shared" si="31"/>
        <v>289.15915119363393</v>
      </c>
      <c r="Q255" s="152">
        <f t="shared" si="32"/>
        <v>893</v>
      </c>
      <c r="R255" s="152">
        <f t="shared" si="33"/>
        <v>13103.159151193633</v>
      </c>
      <c r="S255" s="154">
        <f t="shared" si="34"/>
        <v>373.69628966575692</v>
      </c>
    </row>
    <row r="256" spans="1:19" x14ac:dyDescent="0.25">
      <c r="A256" s="149">
        <v>440</v>
      </c>
      <c r="B256" s="149">
        <v>440149160</v>
      </c>
      <c r="C256" s="150" t="s">
        <v>167</v>
      </c>
      <c r="D256" s="149">
        <v>149</v>
      </c>
      <c r="E256" s="150" t="s">
        <v>103</v>
      </c>
      <c r="F256" s="149">
        <v>160</v>
      </c>
      <c r="G256" s="150" t="s">
        <v>104</v>
      </c>
      <c r="H256" s="151">
        <v>1</v>
      </c>
      <c r="I256" s="151"/>
      <c r="J256" s="152">
        <f t="shared" si="27"/>
        <v>348</v>
      </c>
      <c r="K256" s="152">
        <f t="shared" si="28"/>
        <v>384</v>
      </c>
      <c r="L256" s="152">
        <f t="shared" si="29"/>
        <v>360</v>
      </c>
      <c r="M256" s="153"/>
      <c r="N256" s="152">
        <f t="shared" si="30"/>
        <v>12255.087011245676</v>
      </c>
      <c r="O256" s="152">
        <f t="shared" si="35"/>
        <v>360</v>
      </c>
      <c r="P256" s="152">
        <f t="shared" si="31"/>
        <v>0</v>
      </c>
      <c r="Q256" s="152">
        <f t="shared" si="32"/>
        <v>893</v>
      </c>
      <c r="R256" s="152">
        <f t="shared" si="33"/>
        <v>13508.087011245676</v>
      </c>
      <c r="S256" s="154">
        <f t="shared" si="34"/>
        <v>417.08701124567597</v>
      </c>
    </row>
    <row r="257" spans="1:19" x14ac:dyDescent="0.25">
      <c r="A257" s="149">
        <v>440</v>
      </c>
      <c r="B257" s="149">
        <v>440149181</v>
      </c>
      <c r="C257" s="150" t="s">
        <v>167</v>
      </c>
      <c r="D257" s="149">
        <v>149</v>
      </c>
      <c r="E257" s="150" t="s">
        <v>103</v>
      </c>
      <c r="F257" s="149">
        <v>181</v>
      </c>
      <c r="G257" s="150" t="s">
        <v>105</v>
      </c>
      <c r="H257" s="151">
        <v>19</v>
      </c>
      <c r="I257" s="151"/>
      <c r="J257" s="152">
        <f t="shared" si="27"/>
        <v>678</v>
      </c>
      <c r="K257" s="152">
        <f t="shared" si="28"/>
        <v>722</v>
      </c>
      <c r="L257" s="152">
        <f t="shared" si="29"/>
        <v>722</v>
      </c>
      <c r="M257" s="153"/>
      <c r="N257" s="152">
        <f t="shared" si="30"/>
        <v>10710</v>
      </c>
      <c r="O257" s="152">
        <f t="shared" si="35"/>
        <v>722</v>
      </c>
      <c r="P257" s="152">
        <f t="shared" si="31"/>
        <v>0</v>
      </c>
      <c r="Q257" s="152">
        <f t="shared" si="32"/>
        <v>893</v>
      </c>
      <c r="R257" s="152">
        <f t="shared" si="33"/>
        <v>12325</v>
      </c>
      <c r="S257" s="154">
        <f t="shared" si="34"/>
        <v>696</v>
      </c>
    </row>
    <row r="258" spans="1:19" x14ac:dyDescent="0.25">
      <c r="A258" s="149">
        <v>440</v>
      </c>
      <c r="B258" s="149">
        <v>440149211</v>
      </c>
      <c r="C258" s="150" t="s">
        <v>167</v>
      </c>
      <c r="D258" s="149">
        <v>149</v>
      </c>
      <c r="E258" s="150" t="s">
        <v>103</v>
      </c>
      <c r="F258" s="149">
        <v>211</v>
      </c>
      <c r="G258" s="150" t="s">
        <v>80</v>
      </c>
      <c r="H258" s="151">
        <v>1</v>
      </c>
      <c r="I258" s="151"/>
      <c r="J258" s="152">
        <f t="shared" si="27"/>
        <v>668</v>
      </c>
      <c r="K258" s="152">
        <f t="shared" si="28"/>
        <v>1924</v>
      </c>
      <c r="L258" s="152">
        <f t="shared" si="29"/>
        <v>1964</v>
      </c>
      <c r="M258" s="153"/>
      <c r="N258" s="152">
        <f t="shared" si="30"/>
        <v>10952</v>
      </c>
      <c r="O258" s="152">
        <f t="shared" si="35"/>
        <v>1964</v>
      </c>
      <c r="P258" s="152">
        <f t="shared" si="31"/>
        <v>0</v>
      </c>
      <c r="Q258" s="152">
        <f t="shared" si="32"/>
        <v>893</v>
      </c>
      <c r="R258" s="152">
        <f t="shared" si="33"/>
        <v>13809</v>
      </c>
      <c r="S258" s="154">
        <f t="shared" si="34"/>
        <v>8525</v>
      </c>
    </row>
    <row r="259" spans="1:19" x14ac:dyDescent="0.25">
      <c r="A259" s="149">
        <v>441</v>
      </c>
      <c r="B259" s="149">
        <v>441281005</v>
      </c>
      <c r="C259" s="150" t="s">
        <v>168</v>
      </c>
      <c r="D259" s="149">
        <v>281</v>
      </c>
      <c r="E259" s="150" t="s">
        <v>169</v>
      </c>
      <c r="F259" s="149">
        <v>5</v>
      </c>
      <c r="G259" s="150" t="s">
        <v>219</v>
      </c>
      <c r="H259" s="151">
        <v>2</v>
      </c>
      <c r="I259" s="151"/>
      <c r="J259" s="152">
        <f t="shared" si="27"/>
        <v>3941</v>
      </c>
      <c r="K259" s="152">
        <f t="shared" si="28"/>
        <v>4401</v>
      </c>
      <c r="L259" s="152">
        <f t="shared" si="29"/>
        <v>4408</v>
      </c>
      <c r="M259" s="153"/>
      <c r="N259" s="152">
        <f t="shared" si="30"/>
        <v>10953.106366286775</v>
      </c>
      <c r="O259" s="152">
        <f t="shared" si="35"/>
        <v>4408</v>
      </c>
      <c r="P259" s="152">
        <f t="shared" si="31"/>
        <v>0</v>
      </c>
      <c r="Q259" s="152">
        <f t="shared" si="32"/>
        <v>893</v>
      </c>
      <c r="R259" s="152">
        <f t="shared" si="33"/>
        <v>16254.106366286775</v>
      </c>
      <c r="S259" s="154">
        <f t="shared" si="34"/>
        <v>1626.1063662867746</v>
      </c>
    </row>
    <row r="260" spans="1:19" x14ac:dyDescent="0.25">
      <c r="A260" s="149">
        <v>441</v>
      </c>
      <c r="B260" s="149">
        <v>441281061</v>
      </c>
      <c r="C260" s="150" t="s">
        <v>168</v>
      </c>
      <c r="D260" s="149">
        <v>281</v>
      </c>
      <c r="E260" s="150" t="s">
        <v>169</v>
      </c>
      <c r="F260" s="149">
        <v>61</v>
      </c>
      <c r="G260" s="150" t="s">
        <v>170</v>
      </c>
      <c r="H260" s="151">
        <v>2</v>
      </c>
      <c r="I260" s="151"/>
      <c r="J260" s="152">
        <f t="shared" si="27"/>
        <v>410</v>
      </c>
      <c r="K260" s="152">
        <f t="shared" si="28"/>
        <v>449</v>
      </c>
      <c r="L260" s="152">
        <f t="shared" si="29"/>
        <v>449</v>
      </c>
      <c r="M260" s="153"/>
      <c r="N260" s="152">
        <f t="shared" si="30"/>
        <v>10739</v>
      </c>
      <c r="O260" s="152">
        <f t="shared" si="35"/>
        <v>449</v>
      </c>
      <c r="P260" s="152">
        <f t="shared" si="31"/>
        <v>0</v>
      </c>
      <c r="Q260" s="152">
        <f t="shared" si="32"/>
        <v>893</v>
      </c>
      <c r="R260" s="152">
        <f t="shared" si="33"/>
        <v>12081</v>
      </c>
      <c r="S260" s="154">
        <f t="shared" si="34"/>
        <v>961</v>
      </c>
    </row>
    <row r="261" spans="1:19" x14ac:dyDescent="0.25">
      <c r="A261" s="149">
        <v>441</v>
      </c>
      <c r="B261" s="149">
        <v>441281087</v>
      </c>
      <c r="C261" s="150" t="s">
        <v>168</v>
      </c>
      <c r="D261" s="149">
        <v>281</v>
      </c>
      <c r="E261" s="150" t="s">
        <v>169</v>
      </c>
      <c r="F261" s="149">
        <v>87</v>
      </c>
      <c r="G261" s="150" t="s">
        <v>171</v>
      </c>
      <c r="H261" s="151">
        <v>2</v>
      </c>
      <c r="I261" s="151"/>
      <c r="J261" s="152">
        <f t="shared" si="27"/>
        <v>3578</v>
      </c>
      <c r="K261" s="152">
        <f t="shared" si="28"/>
        <v>4195</v>
      </c>
      <c r="L261" s="152">
        <f t="shared" si="29"/>
        <v>4195</v>
      </c>
      <c r="M261" s="153"/>
      <c r="N261" s="152">
        <f t="shared" si="30"/>
        <v>10955</v>
      </c>
      <c r="O261" s="152">
        <f t="shared" si="35"/>
        <v>4195</v>
      </c>
      <c r="P261" s="152">
        <f t="shared" si="31"/>
        <v>0</v>
      </c>
      <c r="Q261" s="152">
        <f t="shared" si="32"/>
        <v>893</v>
      </c>
      <c r="R261" s="152">
        <f t="shared" si="33"/>
        <v>16043</v>
      </c>
      <c r="S261" s="154">
        <f t="shared" si="34"/>
        <v>2226</v>
      </c>
    </row>
    <row r="262" spans="1:19" x14ac:dyDescent="0.25">
      <c r="A262" s="149">
        <v>441</v>
      </c>
      <c r="B262" s="149">
        <v>441281137</v>
      </c>
      <c r="C262" s="150" t="s">
        <v>168</v>
      </c>
      <c r="D262" s="149">
        <v>281</v>
      </c>
      <c r="E262" s="150" t="s">
        <v>169</v>
      </c>
      <c r="F262" s="149">
        <v>137</v>
      </c>
      <c r="G262" s="150" t="s">
        <v>210</v>
      </c>
      <c r="H262" s="151">
        <v>1</v>
      </c>
      <c r="I262" s="151"/>
      <c r="J262" s="152">
        <f t="shared" si="27"/>
        <v>21</v>
      </c>
      <c r="K262" s="152">
        <f t="shared" si="28"/>
        <v>238</v>
      </c>
      <c r="L262" s="152">
        <f t="shared" si="29"/>
        <v>22</v>
      </c>
      <c r="M262" s="153"/>
      <c r="N262" s="152">
        <f t="shared" si="30"/>
        <v>13005.842612954186</v>
      </c>
      <c r="O262" s="152">
        <f t="shared" si="35"/>
        <v>22</v>
      </c>
      <c r="P262" s="152">
        <f t="shared" si="31"/>
        <v>0</v>
      </c>
      <c r="Q262" s="152">
        <f t="shared" si="32"/>
        <v>893</v>
      </c>
      <c r="R262" s="152">
        <f t="shared" si="33"/>
        <v>13920.842612954186</v>
      </c>
      <c r="S262" s="154">
        <f t="shared" si="34"/>
        <v>321.84261295418582</v>
      </c>
    </row>
    <row r="263" spans="1:19" x14ac:dyDescent="0.25">
      <c r="A263" s="149">
        <v>441</v>
      </c>
      <c r="B263" s="149">
        <v>441281159</v>
      </c>
      <c r="C263" s="150" t="s">
        <v>168</v>
      </c>
      <c r="D263" s="149">
        <v>281</v>
      </c>
      <c r="E263" s="150" t="s">
        <v>169</v>
      </c>
      <c r="F263" s="149">
        <v>159</v>
      </c>
      <c r="G263" s="150" t="s">
        <v>172</v>
      </c>
      <c r="H263" s="151">
        <v>1</v>
      </c>
      <c r="I263" s="151"/>
      <c r="J263" s="152">
        <f t="shared" si="27"/>
        <v>5971</v>
      </c>
      <c r="K263" s="152">
        <f t="shared" si="28"/>
        <v>5857</v>
      </c>
      <c r="L263" s="152">
        <f t="shared" si="29"/>
        <v>5857</v>
      </c>
      <c r="M263" s="153"/>
      <c r="N263" s="152">
        <f t="shared" si="30"/>
        <v>12390</v>
      </c>
      <c r="O263" s="152">
        <f t="shared" si="35"/>
        <v>5857</v>
      </c>
      <c r="P263" s="152">
        <f t="shared" si="31"/>
        <v>0</v>
      </c>
      <c r="Q263" s="152">
        <f t="shared" si="32"/>
        <v>893</v>
      </c>
      <c r="R263" s="152">
        <f t="shared" si="33"/>
        <v>19140</v>
      </c>
      <c r="S263" s="154">
        <f t="shared" si="34"/>
        <v>-355</v>
      </c>
    </row>
    <row r="264" spans="1:19" x14ac:dyDescent="0.25">
      <c r="A264" s="149">
        <v>441</v>
      </c>
      <c r="B264" s="149">
        <v>441281161</v>
      </c>
      <c r="C264" s="150" t="s">
        <v>168</v>
      </c>
      <c r="D264" s="149">
        <v>281</v>
      </c>
      <c r="E264" s="150" t="s">
        <v>169</v>
      </c>
      <c r="F264" s="149">
        <v>161</v>
      </c>
      <c r="G264" s="150" t="s">
        <v>173</v>
      </c>
      <c r="H264" s="151">
        <v>3</v>
      </c>
      <c r="I264" s="151"/>
      <c r="J264" s="152">
        <f t="shared" si="27"/>
        <v>5389</v>
      </c>
      <c r="K264" s="152">
        <f t="shared" si="28"/>
        <v>5430</v>
      </c>
      <c r="L264" s="152">
        <f t="shared" si="29"/>
        <v>5430</v>
      </c>
      <c r="M264" s="153"/>
      <c r="N264" s="152">
        <f t="shared" si="30"/>
        <v>12729</v>
      </c>
      <c r="O264" s="152">
        <f t="shared" si="35"/>
        <v>5430</v>
      </c>
      <c r="P264" s="152">
        <f t="shared" si="31"/>
        <v>0</v>
      </c>
      <c r="Q264" s="152">
        <f t="shared" si="32"/>
        <v>893</v>
      </c>
      <c r="R264" s="152">
        <f t="shared" si="33"/>
        <v>19052</v>
      </c>
      <c r="S264" s="154">
        <f t="shared" si="34"/>
        <v>139</v>
      </c>
    </row>
    <row r="265" spans="1:19" x14ac:dyDescent="0.25">
      <c r="A265" s="149">
        <v>441</v>
      </c>
      <c r="B265" s="149">
        <v>441281281</v>
      </c>
      <c r="C265" s="150" t="s">
        <v>168</v>
      </c>
      <c r="D265" s="149">
        <v>281</v>
      </c>
      <c r="E265" s="150" t="s">
        <v>169</v>
      </c>
      <c r="F265" s="149">
        <v>281</v>
      </c>
      <c r="G265" s="150" t="s">
        <v>169</v>
      </c>
      <c r="H265" s="151">
        <v>1561</v>
      </c>
      <c r="I265" s="151"/>
      <c r="J265" s="152">
        <f t="shared" si="27"/>
        <v>17</v>
      </c>
      <c r="K265" s="152">
        <f t="shared" si="28"/>
        <v>16</v>
      </c>
      <c r="L265" s="152">
        <f t="shared" si="29"/>
        <v>17</v>
      </c>
      <c r="M265" s="153"/>
      <c r="N265" s="152">
        <f t="shared" si="30"/>
        <v>10930</v>
      </c>
      <c r="O265" s="152">
        <f t="shared" si="35"/>
        <v>17</v>
      </c>
      <c r="P265" s="152">
        <f t="shared" si="31"/>
        <v>0</v>
      </c>
      <c r="Q265" s="152">
        <f t="shared" si="32"/>
        <v>893</v>
      </c>
      <c r="R265" s="152">
        <f t="shared" si="33"/>
        <v>11840</v>
      </c>
      <c r="S265" s="154">
        <f t="shared" si="34"/>
        <v>328</v>
      </c>
    </row>
    <row r="266" spans="1:19" x14ac:dyDescent="0.25">
      <c r="A266" s="149">
        <v>441</v>
      </c>
      <c r="B266" s="149">
        <v>441281332</v>
      </c>
      <c r="C266" s="150" t="s">
        <v>168</v>
      </c>
      <c r="D266" s="149">
        <v>281</v>
      </c>
      <c r="E266" s="150" t="s">
        <v>169</v>
      </c>
      <c r="F266" s="149">
        <v>332</v>
      </c>
      <c r="G266" s="150" t="s">
        <v>221</v>
      </c>
      <c r="H266" s="151">
        <v>1</v>
      </c>
      <c r="I266" s="151"/>
      <c r="J266" s="152" t="str">
        <f t="shared" ref="J266:J329" si="36">IFERROR(VLOOKUP($B266,_18Q4,9,FALSE),"")</f>
        <v/>
      </c>
      <c r="K266" s="152">
        <f t="shared" ref="K266:K329" si="37">IFERROR(VLOOKUP($B266,_19Q1c,9,FALSE),"")</f>
        <v>1073</v>
      </c>
      <c r="L266" s="152">
        <f t="shared" ref="L266:L329" si="38">IFERROR(VLOOKUP($B266,_19Q1e,9,FALSE),"")</f>
        <v>1077</v>
      </c>
      <c r="M266" s="153"/>
      <c r="N266" s="152">
        <f t="shared" ref="N266:N329" si="39">IFERROR(VLOOKUP($B266,_19Q1e,8,FALSE),"")</f>
        <v>11778.006631758404</v>
      </c>
      <c r="O266" s="152">
        <f t="shared" si="35"/>
        <v>1077</v>
      </c>
      <c r="P266" s="152">
        <f t="shared" ref="P266:P329" si="40">IFERROR(VLOOKUP($B266,_19Q1e,10,FALSE),"")</f>
        <v>0</v>
      </c>
      <c r="Q266" s="152">
        <f t="shared" ref="Q266:Q329" si="41">IFERROR(VLOOKUP($B266,_19Q1e,11,FALSE),"")</f>
        <v>893</v>
      </c>
      <c r="R266" s="152">
        <f t="shared" ref="R266:R329" si="42">IFERROR(VLOOKUP($B266,_19Q1e,12,FALSE),"")</f>
        <v>13748.006631758404</v>
      </c>
      <c r="S266" s="154" t="str">
        <f t="shared" ref="S266:S329" si="43">IFERROR(R266-IFERROR(VLOOKUP($B266,_18Q4,12,FALSE),""),"")</f>
        <v/>
      </c>
    </row>
    <row r="267" spans="1:19" x14ac:dyDescent="0.25">
      <c r="A267" s="149">
        <v>441</v>
      </c>
      <c r="B267" s="149">
        <v>441281680</v>
      </c>
      <c r="C267" s="150" t="s">
        <v>168</v>
      </c>
      <c r="D267" s="149">
        <v>281</v>
      </c>
      <c r="E267" s="150" t="s">
        <v>169</v>
      </c>
      <c r="F267" s="149">
        <v>680</v>
      </c>
      <c r="G267" s="150" t="s">
        <v>174</v>
      </c>
      <c r="H267" s="151">
        <v>1</v>
      </c>
      <c r="I267" s="151"/>
      <c r="J267" s="152">
        <f t="shared" si="36"/>
        <v>4400</v>
      </c>
      <c r="K267" s="152">
        <f t="shared" si="37"/>
        <v>4434</v>
      </c>
      <c r="L267" s="152">
        <f t="shared" si="38"/>
        <v>4434</v>
      </c>
      <c r="M267" s="153"/>
      <c r="N267" s="152">
        <f t="shared" si="39"/>
        <v>12729</v>
      </c>
      <c r="O267" s="152">
        <f t="shared" ref="O267:O330" si="44">L267</f>
        <v>4434</v>
      </c>
      <c r="P267" s="152">
        <f t="shared" si="40"/>
        <v>0</v>
      </c>
      <c r="Q267" s="152">
        <f t="shared" si="41"/>
        <v>893</v>
      </c>
      <c r="R267" s="152">
        <f t="shared" si="42"/>
        <v>18056</v>
      </c>
      <c r="S267" s="154">
        <f t="shared" si="43"/>
        <v>132</v>
      </c>
    </row>
    <row r="268" spans="1:19" x14ac:dyDescent="0.25">
      <c r="A268" s="149">
        <v>444</v>
      </c>
      <c r="B268" s="149">
        <v>444035001</v>
      </c>
      <c r="C268" s="150" t="s">
        <v>175</v>
      </c>
      <c r="D268" s="149">
        <v>35</v>
      </c>
      <c r="E268" s="150" t="s">
        <v>22</v>
      </c>
      <c r="F268" s="149">
        <v>1</v>
      </c>
      <c r="G268" s="150" t="s">
        <v>161</v>
      </c>
      <c r="H268" s="151">
        <v>1</v>
      </c>
      <c r="I268" s="151"/>
      <c r="J268" s="152">
        <f t="shared" si="36"/>
        <v>2550</v>
      </c>
      <c r="K268" s="152">
        <f t="shared" si="37"/>
        <v>2297</v>
      </c>
      <c r="L268" s="152">
        <f t="shared" si="38"/>
        <v>2533</v>
      </c>
      <c r="M268" s="153"/>
      <c r="N268" s="152">
        <f t="shared" si="39"/>
        <v>8944</v>
      </c>
      <c r="O268" s="152">
        <f t="shared" si="44"/>
        <v>2533</v>
      </c>
      <c r="P268" s="152">
        <f t="shared" si="40"/>
        <v>0</v>
      </c>
      <c r="Q268" s="152">
        <f t="shared" si="41"/>
        <v>893</v>
      </c>
      <c r="R268" s="152">
        <f t="shared" si="42"/>
        <v>12370</v>
      </c>
      <c r="S268" s="154">
        <f t="shared" si="43"/>
        <v>-77</v>
      </c>
    </row>
    <row r="269" spans="1:19" x14ac:dyDescent="0.25">
      <c r="A269" s="149">
        <v>444</v>
      </c>
      <c r="B269" s="149">
        <v>444035035</v>
      </c>
      <c r="C269" s="150" t="s">
        <v>175</v>
      </c>
      <c r="D269" s="149">
        <v>35</v>
      </c>
      <c r="E269" s="150" t="s">
        <v>22</v>
      </c>
      <c r="F269" s="149">
        <v>35</v>
      </c>
      <c r="G269" s="150" t="s">
        <v>22</v>
      </c>
      <c r="H269" s="151">
        <v>643</v>
      </c>
      <c r="I269" s="151"/>
      <c r="J269" s="152">
        <f t="shared" si="36"/>
        <v>3776</v>
      </c>
      <c r="K269" s="152">
        <f t="shared" si="37"/>
        <v>3973</v>
      </c>
      <c r="L269" s="152">
        <f t="shared" si="38"/>
        <v>3986</v>
      </c>
      <c r="M269" s="153"/>
      <c r="N269" s="152">
        <f t="shared" si="39"/>
        <v>11338</v>
      </c>
      <c r="O269" s="152">
        <f t="shared" si="44"/>
        <v>3986</v>
      </c>
      <c r="P269" s="152">
        <f t="shared" si="40"/>
        <v>0</v>
      </c>
      <c r="Q269" s="152">
        <f t="shared" si="41"/>
        <v>893</v>
      </c>
      <c r="R269" s="152">
        <f t="shared" si="42"/>
        <v>16217</v>
      </c>
      <c r="S269" s="154">
        <f t="shared" si="43"/>
        <v>807</v>
      </c>
    </row>
    <row r="270" spans="1:19" x14ac:dyDescent="0.25">
      <c r="A270" s="149">
        <v>444</v>
      </c>
      <c r="B270" s="149">
        <v>444035044</v>
      </c>
      <c r="C270" s="150" t="s">
        <v>175</v>
      </c>
      <c r="D270" s="149">
        <v>35</v>
      </c>
      <c r="E270" s="150" t="s">
        <v>22</v>
      </c>
      <c r="F270" s="149">
        <v>44</v>
      </c>
      <c r="G270" s="150" t="s">
        <v>35</v>
      </c>
      <c r="H270" s="151">
        <v>4</v>
      </c>
      <c r="I270" s="151"/>
      <c r="J270" s="152">
        <f t="shared" si="36"/>
        <v>256</v>
      </c>
      <c r="K270" s="152">
        <f t="shared" si="37"/>
        <v>240</v>
      </c>
      <c r="L270" s="152">
        <f t="shared" si="38"/>
        <v>236</v>
      </c>
      <c r="M270" s="153"/>
      <c r="N270" s="152">
        <f t="shared" si="39"/>
        <v>10323</v>
      </c>
      <c r="O270" s="152">
        <f t="shared" si="44"/>
        <v>236</v>
      </c>
      <c r="P270" s="152">
        <f t="shared" si="40"/>
        <v>0</v>
      </c>
      <c r="Q270" s="152">
        <f t="shared" si="41"/>
        <v>893</v>
      </c>
      <c r="R270" s="152">
        <f t="shared" si="42"/>
        <v>11452</v>
      </c>
      <c r="S270" s="154">
        <f t="shared" si="43"/>
        <v>-869</v>
      </c>
    </row>
    <row r="271" spans="1:19" x14ac:dyDescent="0.25">
      <c r="A271" s="149">
        <v>444</v>
      </c>
      <c r="B271" s="149">
        <v>444035220</v>
      </c>
      <c r="C271" s="150" t="s">
        <v>175</v>
      </c>
      <c r="D271" s="149">
        <v>35</v>
      </c>
      <c r="E271" s="150" t="s">
        <v>22</v>
      </c>
      <c r="F271" s="149">
        <v>220</v>
      </c>
      <c r="G271" s="150" t="s">
        <v>42</v>
      </c>
      <c r="H271" s="151">
        <v>1</v>
      </c>
      <c r="I271" s="151"/>
      <c r="J271" s="152" t="str">
        <f t="shared" si="36"/>
        <v/>
      </c>
      <c r="K271" s="152">
        <f t="shared" si="37"/>
        <v>4496</v>
      </c>
      <c r="L271" s="152">
        <f t="shared" si="38"/>
        <v>4516</v>
      </c>
      <c r="M271" s="153"/>
      <c r="N271" s="152">
        <f t="shared" si="39"/>
        <v>11093.762837015447</v>
      </c>
      <c r="O271" s="152">
        <f t="shared" si="44"/>
        <v>4516</v>
      </c>
      <c r="P271" s="152">
        <f t="shared" si="40"/>
        <v>0</v>
      </c>
      <c r="Q271" s="152">
        <f t="shared" si="41"/>
        <v>893</v>
      </c>
      <c r="R271" s="152">
        <f t="shared" si="42"/>
        <v>16502.762837015449</v>
      </c>
      <c r="S271" s="154" t="str">
        <f t="shared" si="43"/>
        <v/>
      </c>
    </row>
    <row r="272" spans="1:19" x14ac:dyDescent="0.25">
      <c r="A272" s="149">
        <v>444</v>
      </c>
      <c r="B272" s="149">
        <v>444035244</v>
      </c>
      <c r="C272" s="150" t="s">
        <v>175</v>
      </c>
      <c r="D272" s="149">
        <v>35</v>
      </c>
      <c r="E272" s="150" t="s">
        <v>22</v>
      </c>
      <c r="F272" s="149">
        <v>244</v>
      </c>
      <c r="G272" s="150" t="s">
        <v>43</v>
      </c>
      <c r="H272" s="151">
        <v>4</v>
      </c>
      <c r="I272" s="151"/>
      <c r="J272" s="152">
        <f t="shared" si="36"/>
        <v>3648</v>
      </c>
      <c r="K272" s="152">
        <f t="shared" si="37"/>
        <v>4321</v>
      </c>
      <c r="L272" s="152">
        <f t="shared" si="38"/>
        <v>4325</v>
      </c>
      <c r="M272" s="153"/>
      <c r="N272" s="152">
        <f t="shared" si="39"/>
        <v>10673</v>
      </c>
      <c r="O272" s="152">
        <f t="shared" si="44"/>
        <v>4325</v>
      </c>
      <c r="P272" s="152">
        <f t="shared" si="40"/>
        <v>0</v>
      </c>
      <c r="Q272" s="152">
        <f t="shared" si="41"/>
        <v>893</v>
      </c>
      <c r="R272" s="152">
        <f t="shared" si="42"/>
        <v>15891</v>
      </c>
      <c r="S272" s="154">
        <f t="shared" si="43"/>
        <v>2346</v>
      </c>
    </row>
    <row r="273" spans="1:19" x14ac:dyDescent="0.25">
      <c r="A273" s="149">
        <v>444</v>
      </c>
      <c r="B273" s="149">
        <v>444035285</v>
      </c>
      <c r="C273" s="150" t="s">
        <v>175</v>
      </c>
      <c r="D273" s="149">
        <v>35</v>
      </c>
      <c r="E273" s="150" t="s">
        <v>22</v>
      </c>
      <c r="F273" s="149">
        <v>285</v>
      </c>
      <c r="G273" s="150" t="s">
        <v>44</v>
      </c>
      <c r="H273" s="151">
        <v>1</v>
      </c>
      <c r="I273" s="151"/>
      <c r="J273" s="152">
        <f t="shared" si="36"/>
        <v>3258</v>
      </c>
      <c r="K273" s="152">
        <f t="shared" si="37"/>
        <v>2739</v>
      </c>
      <c r="L273" s="152">
        <f t="shared" si="38"/>
        <v>2739</v>
      </c>
      <c r="M273" s="153"/>
      <c r="N273" s="152">
        <f t="shared" si="39"/>
        <v>8944</v>
      </c>
      <c r="O273" s="152">
        <f t="shared" si="44"/>
        <v>2739</v>
      </c>
      <c r="P273" s="152">
        <f t="shared" si="40"/>
        <v>0</v>
      </c>
      <c r="Q273" s="152">
        <f t="shared" si="41"/>
        <v>893</v>
      </c>
      <c r="R273" s="152">
        <f t="shared" si="42"/>
        <v>12576</v>
      </c>
      <c r="S273" s="154">
        <f t="shared" si="43"/>
        <v>-2211</v>
      </c>
    </row>
    <row r="274" spans="1:19" x14ac:dyDescent="0.25">
      <c r="A274" s="149">
        <v>444</v>
      </c>
      <c r="B274" s="149">
        <v>444035336</v>
      </c>
      <c r="C274" s="150" t="s">
        <v>175</v>
      </c>
      <c r="D274" s="149">
        <v>35</v>
      </c>
      <c r="E274" s="150" t="s">
        <v>22</v>
      </c>
      <c r="F274" s="149">
        <v>336</v>
      </c>
      <c r="G274" s="150" t="s">
        <v>48</v>
      </c>
      <c r="H274" s="151">
        <v>2</v>
      </c>
      <c r="I274" s="151"/>
      <c r="J274" s="152">
        <f t="shared" si="36"/>
        <v>1898</v>
      </c>
      <c r="K274" s="152">
        <f t="shared" si="37"/>
        <v>1917</v>
      </c>
      <c r="L274" s="152">
        <f t="shared" si="38"/>
        <v>1948</v>
      </c>
      <c r="M274" s="153"/>
      <c r="N274" s="152">
        <f t="shared" si="39"/>
        <v>10317</v>
      </c>
      <c r="O274" s="152">
        <f t="shared" si="44"/>
        <v>1948</v>
      </c>
      <c r="P274" s="152">
        <f t="shared" si="40"/>
        <v>0</v>
      </c>
      <c r="Q274" s="152">
        <f t="shared" si="41"/>
        <v>893</v>
      </c>
      <c r="R274" s="152">
        <f t="shared" si="42"/>
        <v>13158</v>
      </c>
      <c r="S274" s="154">
        <f t="shared" si="43"/>
        <v>311</v>
      </c>
    </row>
    <row r="275" spans="1:19" x14ac:dyDescent="0.25">
      <c r="A275" s="149">
        <v>445</v>
      </c>
      <c r="B275" s="149">
        <v>445348017</v>
      </c>
      <c r="C275" s="150" t="s">
        <v>176</v>
      </c>
      <c r="D275" s="149">
        <v>348</v>
      </c>
      <c r="E275" s="150" t="s">
        <v>132</v>
      </c>
      <c r="F275" s="149">
        <v>17</v>
      </c>
      <c r="G275" s="150" t="s">
        <v>177</v>
      </c>
      <c r="H275" s="151">
        <v>15</v>
      </c>
      <c r="I275" s="151"/>
      <c r="J275" s="152">
        <f t="shared" si="36"/>
        <v>3095</v>
      </c>
      <c r="K275" s="152">
        <f t="shared" si="37"/>
        <v>3217</v>
      </c>
      <c r="L275" s="152">
        <f t="shared" si="38"/>
        <v>3217</v>
      </c>
      <c r="M275" s="153"/>
      <c r="N275" s="152">
        <f t="shared" si="39"/>
        <v>11172</v>
      </c>
      <c r="O275" s="152">
        <f t="shared" si="44"/>
        <v>3217</v>
      </c>
      <c r="P275" s="152">
        <f t="shared" si="40"/>
        <v>0</v>
      </c>
      <c r="Q275" s="152">
        <f t="shared" si="41"/>
        <v>893</v>
      </c>
      <c r="R275" s="152">
        <f t="shared" si="42"/>
        <v>15282</v>
      </c>
      <c r="S275" s="154">
        <f t="shared" si="43"/>
        <v>545</v>
      </c>
    </row>
    <row r="276" spans="1:19" x14ac:dyDescent="0.25">
      <c r="A276" s="149">
        <v>445</v>
      </c>
      <c r="B276" s="149">
        <v>445348064</v>
      </c>
      <c r="C276" s="150" t="s">
        <v>176</v>
      </c>
      <c r="D276" s="149">
        <v>348</v>
      </c>
      <c r="E276" s="150" t="s">
        <v>132</v>
      </c>
      <c r="F276" s="149">
        <v>64</v>
      </c>
      <c r="G276" s="150" t="s">
        <v>121</v>
      </c>
      <c r="H276" s="151">
        <v>2</v>
      </c>
      <c r="I276" s="151"/>
      <c r="J276" s="152">
        <f t="shared" si="36"/>
        <v>1427</v>
      </c>
      <c r="K276" s="152">
        <f t="shared" si="37"/>
        <v>1479</v>
      </c>
      <c r="L276" s="152">
        <f t="shared" si="38"/>
        <v>1479</v>
      </c>
      <c r="M276" s="153"/>
      <c r="N276" s="152">
        <f t="shared" si="39"/>
        <v>9269</v>
      </c>
      <c r="O276" s="152">
        <f t="shared" si="44"/>
        <v>1479</v>
      </c>
      <c r="P276" s="152">
        <f t="shared" si="40"/>
        <v>0</v>
      </c>
      <c r="Q276" s="152">
        <f t="shared" si="41"/>
        <v>893</v>
      </c>
      <c r="R276" s="152">
        <f t="shared" si="42"/>
        <v>11641</v>
      </c>
      <c r="S276" s="154">
        <f t="shared" si="43"/>
        <v>377</v>
      </c>
    </row>
    <row r="277" spans="1:19" x14ac:dyDescent="0.25">
      <c r="A277" s="149">
        <v>445</v>
      </c>
      <c r="B277" s="149">
        <v>445348110</v>
      </c>
      <c r="C277" s="150" t="s">
        <v>176</v>
      </c>
      <c r="D277" s="149">
        <v>348</v>
      </c>
      <c r="E277" s="150" t="s">
        <v>132</v>
      </c>
      <c r="F277" s="149">
        <v>110</v>
      </c>
      <c r="G277" s="150" t="s">
        <v>122</v>
      </c>
      <c r="H277" s="151">
        <v>4</v>
      </c>
      <c r="I277" s="151"/>
      <c r="J277" s="152">
        <f t="shared" si="36"/>
        <v>1768</v>
      </c>
      <c r="K277" s="152">
        <f t="shared" si="37"/>
        <v>1622</v>
      </c>
      <c r="L277" s="152">
        <f t="shared" si="38"/>
        <v>1624</v>
      </c>
      <c r="M277" s="153"/>
      <c r="N277" s="152">
        <f t="shared" si="39"/>
        <v>8749</v>
      </c>
      <c r="O277" s="152">
        <f t="shared" si="44"/>
        <v>1624</v>
      </c>
      <c r="P277" s="152">
        <f t="shared" si="40"/>
        <v>0</v>
      </c>
      <c r="Q277" s="152">
        <f t="shared" si="41"/>
        <v>893</v>
      </c>
      <c r="R277" s="152">
        <f t="shared" si="42"/>
        <v>11266</v>
      </c>
      <c r="S277" s="154">
        <f t="shared" si="43"/>
        <v>-918</v>
      </c>
    </row>
    <row r="278" spans="1:19" x14ac:dyDescent="0.25">
      <c r="A278" s="149">
        <v>445</v>
      </c>
      <c r="B278" s="149">
        <v>445348151</v>
      </c>
      <c r="C278" s="150" t="s">
        <v>176</v>
      </c>
      <c r="D278" s="149">
        <v>348</v>
      </c>
      <c r="E278" s="150" t="s">
        <v>132</v>
      </c>
      <c r="F278" s="149">
        <v>151</v>
      </c>
      <c r="G278" s="150" t="s">
        <v>178</v>
      </c>
      <c r="H278" s="151">
        <v>9</v>
      </c>
      <c r="I278" s="151"/>
      <c r="J278" s="152">
        <f t="shared" si="36"/>
        <v>2099</v>
      </c>
      <c r="K278" s="152">
        <f t="shared" si="37"/>
        <v>2318</v>
      </c>
      <c r="L278" s="152">
        <f t="shared" si="38"/>
        <v>2318</v>
      </c>
      <c r="M278" s="153"/>
      <c r="N278" s="152">
        <f t="shared" si="39"/>
        <v>10838</v>
      </c>
      <c r="O278" s="152">
        <f t="shared" si="44"/>
        <v>2318</v>
      </c>
      <c r="P278" s="152">
        <f t="shared" si="40"/>
        <v>0</v>
      </c>
      <c r="Q278" s="152">
        <f t="shared" si="41"/>
        <v>893</v>
      </c>
      <c r="R278" s="152">
        <f t="shared" si="42"/>
        <v>14049</v>
      </c>
      <c r="S278" s="154">
        <f t="shared" si="43"/>
        <v>1244</v>
      </c>
    </row>
    <row r="279" spans="1:19" x14ac:dyDescent="0.25">
      <c r="A279" s="149">
        <v>445</v>
      </c>
      <c r="B279" s="149">
        <v>445348153</v>
      </c>
      <c r="C279" s="150" t="s">
        <v>176</v>
      </c>
      <c r="D279" s="149">
        <v>348</v>
      </c>
      <c r="E279" s="150" t="s">
        <v>132</v>
      </c>
      <c r="F279" s="149">
        <v>153</v>
      </c>
      <c r="G279" s="150" t="s">
        <v>124</v>
      </c>
      <c r="H279" s="151">
        <v>1</v>
      </c>
      <c r="I279" s="151"/>
      <c r="J279" s="152">
        <f t="shared" si="36"/>
        <v>473</v>
      </c>
      <c r="K279" s="152">
        <f t="shared" si="37"/>
        <v>444</v>
      </c>
      <c r="L279" s="152">
        <f t="shared" si="38"/>
        <v>445</v>
      </c>
      <c r="M279" s="153"/>
      <c r="N279" s="152">
        <f t="shared" si="39"/>
        <v>8410</v>
      </c>
      <c r="O279" s="152">
        <f t="shared" si="44"/>
        <v>445</v>
      </c>
      <c r="P279" s="152">
        <f t="shared" si="40"/>
        <v>0</v>
      </c>
      <c r="Q279" s="152">
        <f t="shared" si="41"/>
        <v>893</v>
      </c>
      <c r="R279" s="152">
        <f t="shared" si="42"/>
        <v>9748</v>
      </c>
      <c r="S279" s="154">
        <f t="shared" si="43"/>
        <v>-562</v>
      </c>
    </row>
    <row r="280" spans="1:19" x14ac:dyDescent="0.25">
      <c r="A280" s="149">
        <v>445</v>
      </c>
      <c r="B280" s="149">
        <v>445348186</v>
      </c>
      <c r="C280" s="150" t="s">
        <v>176</v>
      </c>
      <c r="D280" s="149">
        <v>348</v>
      </c>
      <c r="E280" s="150" t="s">
        <v>132</v>
      </c>
      <c r="F280" s="149">
        <v>186</v>
      </c>
      <c r="G280" s="150" t="s">
        <v>180</v>
      </c>
      <c r="H280" s="151">
        <v>4</v>
      </c>
      <c r="I280" s="151"/>
      <c r="J280" s="152">
        <f t="shared" si="36"/>
        <v>4279</v>
      </c>
      <c r="K280" s="152">
        <f t="shared" si="37"/>
        <v>4527</v>
      </c>
      <c r="L280" s="152">
        <f t="shared" si="38"/>
        <v>4527</v>
      </c>
      <c r="M280" s="153"/>
      <c r="N280" s="152">
        <f t="shared" si="39"/>
        <v>10361</v>
      </c>
      <c r="O280" s="152">
        <f t="shared" si="44"/>
        <v>4527</v>
      </c>
      <c r="P280" s="152">
        <f t="shared" si="40"/>
        <v>0</v>
      </c>
      <c r="Q280" s="152">
        <f t="shared" si="41"/>
        <v>893</v>
      </c>
      <c r="R280" s="152">
        <f t="shared" si="42"/>
        <v>15781</v>
      </c>
      <c r="S280" s="154">
        <f t="shared" si="43"/>
        <v>815</v>
      </c>
    </row>
    <row r="281" spans="1:19" x14ac:dyDescent="0.25">
      <c r="A281" s="149">
        <v>445</v>
      </c>
      <c r="B281" s="149">
        <v>445348214</v>
      </c>
      <c r="C281" s="150" t="s">
        <v>176</v>
      </c>
      <c r="D281" s="149">
        <v>348</v>
      </c>
      <c r="E281" s="150" t="s">
        <v>132</v>
      </c>
      <c r="F281" s="149">
        <v>214</v>
      </c>
      <c r="G281" s="150" t="s">
        <v>203</v>
      </c>
      <c r="H281" s="151">
        <v>2</v>
      </c>
      <c r="I281" s="151"/>
      <c r="J281" s="152" t="str">
        <f t="shared" si="36"/>
        <v/>
      </c>
      <c r="K281" s="152">
        <f t="shared" si="37"/>
        <v>1943</v>
      </c>
      <c r="L281" s="152">
        <f t="shared" si="38"/>
        <v>1945</v>
      </c>
      <c r="M281" s="153"/>
      <c r="N281" s="152">
        <f t="shared" si="39"/>
        <v>10575.507690582961</v>
      </c>
      <c r="O281" s="152">
        <f t="shared" si="44"/>
        <v>1945</v>
      </c>
      <c r="P281" s="152">
        <f t="shared" si="40"/>
        <v>0</v>
      </c>
      <c r="Q281" s="152">
        <f t="shared" si="41"/>
        <v>893</v>
      </c>
      <c r="R281" s="152">
        <f t="shared" si="42"/>
        <v>13413.507690582961</v>
      </c>
      <c r="S281" s="154" t="str">
        <f t="shared" si="43"/>
        <v/>
      </c>
    </row>
    <row r="282" spans="1:19" x14ac:dyDescent="0.25">
      <c r="A282" s="149">
        <v>445</v>
      </c>
      <c r="B282" s="149">
        <v>445348226</v>
      </c>
      <c r="C282" s="150" t="s">
        <v>176</v>
      </c>
      <c r="D282" s="149">
        <v>348</v>
      </c>
      <c r="E282" s="150" t="s">
        <v>132</v>
      </c>
      <c r="F282" s="149">
        <v>226</v>
      </c>
      <c r="G282" s="150" t="s">
        <v>181</v>
      </c>
      <c r="H282" s="151">
        <v>18</v>
      </c>
      <c r="I282" s="151"/>
      <c r="J282" s="152">
        <f t="shared" si="36"/>
        <v>647</v>
      </c>
      <c r="K282" s="152">
        <f t="shared" si="37"/>
        <v>663</v>
      </c>
      <c r="L282" s="152">
        <f t="shared" si="38"/>
        <v>662</v>
      </c>
      <c r="M282" s="153"/>
      <c r="N282" s="152">
        <f t="shared" si="39"/>
        <v>10768</v>
      </c>
      <c r="O282" s="152">
        <f t="shared" si="44"/>
        <v>662</v>
      </c>
      <c r="P282" s="152">
        <f t="shared" si="40"/>
        <v>0</v>
      </c>
      <c r="Q282" s="152">
        <f t="shared" si="41"/>
        <v>893</v>
      </c>
      <c r="R282" s="152">
        <f t="shared" si="42"/>
        <v>12323</v>
      </c>
      <c r="S282" s="154">
        <f t="shared" si="43"/>
        <v>247</v>
      </c>
    </row>
    <row r="283" spans="1:19" x14ac:dyDescent="0.25">
      <c r="A283" s="149">
        <v>445</v>
      </c>
      <c r="B283" s="149">
        <v>445348316</v>
      </c>
      <c r="C283" s="150" t="s">
        <v>176</v>
      </c>
      <c r="D283" s="149">
        <v>348</v>
      </c>
      <c r="E283" s="150" t="s">
        <v>132</v>
      </c>
      <c r="F283" s="149">
        <v>316</v>
      </c>
      <c r="G283" s="150" t="s">
        <v>182</v>
      </c>
      <c r="H283" s="151">
        <v>5</v>
      </c>
      <c r="I283" s="151"/>
      <c r="J283" s="152">
        <f t="shared" si="36"/>
        <v>1392</v>
      </c>
      <c r="K283" s="152">
        <f t="shared" si="37"/>
        <v>1432</v>
      </c>
      <c r="L283" s="152">
        <f t="shared" si="38"/>
        <v>1432</v>
      </c>
      <c r="M283" s="153"/>
      <c r="N283" s="152">
        <f t="shared" si="39"/>
        <v>10458</v>
      </c>
      <c r="O283" s="152">
        <f t="shared" si="44"/>
        <v>1432</v>
      </c>
      <c r="P283" s="152">
        <f t="shared" si="40"/>
        <v>0</v>
      </c>
      <c r="Q283" s="152">
        <f t="shared" si="41"/>
        <v>893</v>
      </c>
      <c r="R283" s="152">
        <f t="shared" si="42"/>
        <v>12783</v>
      </c>
      <c r="S283" s="154">
        <f t="shared" si="43"/>
        <v>331</v>
      </c>
    </row>
    <row r="284" spans="1:19" x14ac:dyDescent="0.25">
      <c r="A284" s="149">
        <v>445</v>
      </c>
      <c r="B284" s="149">
        <v>445348322</v>
      </c>
      <c r="C284" s="150" t="s">
        <v>176</v>
      </c>
      <c r="D284" s="149">
        <v>348</v>
      </c>
      <c r="E284" s="150" t="s">
        <v>132</v>
      </c>
      <c r="F284" s="149">
        <v>322</v>
      </c>
      <c r="G284" s="150" t="s">
        <v>131</v>
      </c>
      <c r="H284" s="151">
        <v>4</v>
      </c>
      <c r="I284" s="151"/>
      <c r="J284" s="152">
        <f t="shared" si="36"/>
        <v>4548</v>
      </c>
      <c r="K284" s="152">
        <f t="shared" si="37"/>
        <v>4304</v>
      </c>
      <c r="L284" s="152">
        <f t="shared" si="38"/>
        <v>4303</v>
      </c>
      <c r="M284" s="153"/>
      <c r="N284" s="152">
        <f t="shared" si="39"/>
        <v>8749</v>
      </c>
      <c r="O284" s="152">
        <f t="shared" si="44"/>
        <v>4303</v>
      </c>
      <c r="P284" s="152">
        <f t="shared" si="40"/>
        <v>0</v>
      </c>
      <c r="Q284" s="152">
        <f t="shared" si="41"/>
        <v>893</v>
      </c>
      <c r="R284" s="152">
        <f t="shared" si="42"/>
        <v>13945</v>
      </c>
      <c r="S284" s="154">
        <f t="shared" si="43"/>
        <v>-744</v>
      </c>
    </row>
    <row r="285" spans="1:19" x14ac:dyDescent="0.25">
      <c r="A285" s="149">
        <v>445</v>
      </c>
      <c r="B285" s="149">
        <v>445348348</v>
      </c>
      <c r="C285" s="150" t="s">
        <v>176</v>
      </c>
      <c r="D285" s="149">
        <v>348</v>
      </c>
      <c r="E285" s="150" t="s">
        <v>132</v>
      </c>
      <c r="F285" s="149">
        <v>348</v>
      </c>
      <c r="G285" s="150" t="s">
        <v>132</v>
      </c>
      <c r="H285" s="151">
        <v>1342</v>
      </c>
      <c r="I285" s="151"/>
      <c r="J285" s="152">
        <f t="shared" si="36"/>
        <v>89</v>
      </c>
      <c r="K285" s="152">
        <f t="shared" si="37"/>
        <v>90</v>
      </c>
      <c r="L285" s="152">
        <f t="shared" si="38"/>
        <v>93</v>
      </c>
      <c r="M285" s="153"/>
      <c r="N285" s="152">
        <f t="shared" si="39"/>
        <v>11141</v>
      </c>
      <c r="O285" s="152">
        <f t="shared" si="44"/>
        <v>93</v>
      </c>
      <c r="P285" s="152">
        <f t="shared" si="40"/>
        <v>688.10059612518626</v>
      </c>
      <c r="Q285" s="152">
        <f t="shared" si="41"/>
        <v>893</v>
      </c>
      <c r="R285" s="152">
        <f t="shared" si="42"/>
        <v>12815.100596125187</v>
      </c>
      <c r="S285" s="154">
        <f t="shared" si="43"/>
        <v>380.17763098690557</v>
      </c>
    </row>
    <row r="286" spans="1:19" x14ac:dyDescent="0.25">
      <c r="A286" s="149">
        <v>445</v>
      </c>
      <c r="B286" s="149">
        <v>445348658</v>
      </c>
      <c r="C286" s="150" t="s">
        <v>176</v>
      </c>
      <c r="D286" s="149">
        <v>348</v>
      </c>
      <c r="E286" s="150" t="s">
        <v>132</v>
      </c>
      <c r="F286" s="149">
        <v>658</v>
      </c>
      <c r="G286" s="150" t="s">
        <v>183</v>
      </c>
      <c r="H286" s="151">
        <v>2</v>
      </c>
      <c r="I286" s="151"/>
      <c r="J286" s="152">
        <f t="shared" si="36"/>
        <v>1251</v>
      </c>
      <c r="K286" s="152">
        <f t="shared" si="37"/>
        <v>1103</v>
      </c>
      <c r="L286" s="152">
        <f t="shared" si="38"/>
        <v>1103</v>
      </c>
      <c r="M286" s="153"/>
      <c r="N286" s="152">
        <f t="shared" si="39"/>
        <v>8749</v>
      </c>
      <c r="O286" s="152">
        <f t="shared" si="44"/>
        <v>1103</v>
      </c>
      <c r="P286" s="152">
        <f t="shared" si="40"/>
        <v>0</v>
      </c>
      <c r="Q286" s="152">
        <f t="shared" si="41"/>
        <v>893</v>
      </c>
      <c r="R286" s="152">
        <f t="shared" si="42"/>
        <v>10745</v>
      </c>
      <c r="S286" s="154">
        <f t="shared" si="43"/>
        <v>-1320</v>
      </c>
    </row>
    <row r="287" spans="1:19" x14ac:dyDescent="0.25">
      <c r="A287" s="149">
        <v>445</v>
      </c>
      <c r="B287" s="149">
        <v>445348753</v>
      </c>
      <c r="C287" s="150" t="s">
        <v>176</v>
      </c>
      <c r="D287" s="149">
        <v>348</v>
      </c>
      <c r="E287" s="150" t="s">
        <v>132</v>
      </c>
      <c r="F287" s="149">
        <v>753</v>
      </c>
      <c r="G287" s="150" t="s">
        <v>248</v>
      </c>
      <c r="H287" s="151">
        <v>2</v>
      </c>
      <c r="I287" s="151"/>
      <c r="J287" s="152">
        <f t="shared" si="36"/>
        <v>3994</v>
      </c>
      <c r="K287" s="152">
        <f t="shared" si="37"/>
        <v>4132</v>
      </c>
      <c r="L287" s="152">
        <f t="shared" si="38"/>
        <v>4132</v>
      </c>
      <c r="M287" s="153"/>
      <c r="N287" s="152">
        <f t="shared" si="39"/>
        <v>10576.332244208495</v>
      </c>
      <c r="O287" s="152">
        <f t="shared" si="44"/>
        <v>4132</v>
      </c>
      <c r="P287" s="152">
        <f t="shared" si="40"/>
        <v>0</v>
      </c>
      <c r="Q287" s="152">
        <f t="shared" si="41"/>
        <v>893</v>
      </c>
      <c r="R287" s="152">
        <f t="shared" si="42"/>
        <v>15601.332244208495</v>
      </c>
      <c r="S287" s="154">
        <f t="shared" si="43"/>
        <v>490.33224420849547</v>
      </c>
    </row>
    <row r="288" spans="1:19" x14ac:dyDescent="0.25">
      <c r="A288" s="149">
        <v>445</v>
      </c>
      <c r="B288" s="149">
        <v>445348767</v>
      </c>
      <c r="C288" s="150" t="s">
        <v>176</v>
      </c>
      <c r="D288" s="149">
        <v>348</v>
      </c>
      <c r="E288" s="150" t="s">
        <v>132</v>
      </c>
      <c r="F288" s="149">
        <v>767</v>
      </c>
      <c r="G288" s="150" t="s">
        <v>184</v>
      </c>
      <c r="H288" s="151">
        <v>3</v>
      </c>
      <c r="I288" s="151"/>
      <c r="J288" s="152">
        <f t="shared" si="36"/>
        <v>2051</v>
      </c>
      <c r="K288" s="152">
        <f t="shared" si="37"/>
        <v>2064</v>
      </c>
      <c r="L288" s="152">
        <f t="shared" si="38"/>
        <v>2080</v>
      </c>
      <c r="M288" s="153"/>
      <c r="N288" s="152">
        <f t="shared" si="39"/>
        <v>9009</v>
      </c>
      <c r="O288" s="152">
        <f t="shared" si="44"/>
        <v>2080</v>
      </c>
      <c r="P288" s="152">
        <f t="shared" si="40"/>
        <v>0</v>
      </c>
      <c r="Q288" s="152">
        <f t="shared" si="41"/>
        <v>893</v>
      </c>
      <c r="R288" s="152">
        <f t="shared" si="42"/>
        <v>11982</v>
      </c>
      <c r="S288" s="154">
        <f t="shared" si="43"/>
        <v>155</v>
      </c>
    </row>
    <row r="289" spans="1:19" x14ac:dyDescent="0.25">
      <c r="A289" s="149">
        <v>445</v>
      </c>
      <c r="B289" s="149">
        <v>445348775</v>
      </c>
      <c r="C289" s="150" t="s">
        <v>176</v>
      </c>
      <c r="D289" s="149">
        <v>348</v>
      </c>
      <c r="E289" s="150" t="s">
        <v>132</v>
      </c>
      <c r="F289" s="149">
        <v>775</v>
      </c>
      <c r="G289" s="150" t="s">
        <v>77</v>
      </c>
      <c r="H289" s="151">
        <v>13</v>
      </c>
      <c r="I289" s="151"/>
      <c r="J289" s="152">
        <f t="shared" si="36"/>
        <v>1866</v>
      </c>
      <c r="K289" s="152">
        <f t="shared" si="37"/>
        <v>1902</v>
      </c>
      <c r="L289" s="152">
        <f t="shared" si="38"/>
        <v>1906</v>
      </c>
      <c r="M289" s="153"/>
      <c r="N289" s="152">
        <f t="shared" si="39"/>
        <v>10048</v>
      </c>
      <c r="O289" s="152">
        <f t="shared" si="44"/>
        <v>1906</v>
      </c>
      <c r="P289" s="152">
        <f t="shared" si="40"/>
        <v>0</v>
      </c>
      <c r="Q289" s="152">
        <f t="shared" si="41"/>
        <v>893</v>
      </c>
      <c r="R289" s="152">
        <f t="shared" si="42"/>
        <v>12847</v>
      </c>
      <c r="S289" s="154">
        <f t="shared" si="43"/>
        <v>249</v>
      </c>
    </row>
    <row r="290" spans="1:19" x14ac:dyDescent="0.25">
      <c r="A290" s="149">
        <v>446</v>
      </c>
      <c r="B290" s="149">
        <v>446099016</v>
      </c>
      <c r="C290" s="150" t="s">
        <v>185</v>
      </c>
      <c r="D290" s="149">
        <v>99</v>
      </c>
      <c r="E290" s="150" t="s">
        <v>186</v>
      </c>
      <c r="F290" s="149">
        <v>16</v>
      </c>
      <c r="G290" s="150" t="s">
        <v>187</v>
      </c>
      <c r="H290" s="151">
        <v>345</v>
      </c>
      <c r="I290" s="151"/>
      <c r="J290" s="152">
        <f t="shared" si="36"/>
        <v>405</v>
      </c>
      <c r="K290" s="152">
        <f t="shared" si="37"/>
        <v>425</v>
      </c>
      <c r="L290" s="152">
        <f t="shared" si="38"/>
        <v>426</v>
      </c>
      <c r="M290" s="153"/>
      <c r="N290" s="152">
        <f t="shared" si="39"/>
        <v>10089</v>
      </c>
      <c r="O290" s="152">
        <f t="shared" si="44"/>
        <v>426</v>
      </c>
      <c r="P290" s="152">
        <f t="shared" si="40"/>
        <v>0</v>
      </c>
      <c r="Q290" s="152">
        <f t="shared" si="41"/>
        <v>893</v>
      </c>
      <c r="R290" s="152">
        <f t="shared" si="42"/>
        <v>11408</v>
      </c>
      <c r="S290" s="154">
        <f t="shared" si="43"/>
        <v>508</v>
      </c>
    </row>
    <row r="291" spans="1:19" x14ac:dyDescent="0.25">
      <c r="A291" s="149">
        <v>446</v>
      </c>
      <c r="B291" s="149">
        <v>446099018</v>
      </c>
      <c r="C291" s="150" t="s">
        <v>185</v>
      </c>
      <c r="D291" s="149">
        <v>99</v>
      </c>
      <c r="E291" s="150" t="s">
        <v>186</v>
      </c>
      <c r="F291" s="149">
        <v>18</v>
      </c>
      <c r="G291" s="150" t="s">
        <v>188</v>
      </c>
      <c r="H291" s="151">
        <v>8</v>
      </c>
      <c r="I291" s="151"/>
      <c r="J291" s="152">
        <f t="shared" si="36"/>
        <v>10501</v>
      </c>
      <c r="K291" s="152">
        <f t="shared" si="37"/>
        <v>10723</v>
      </c>
      <c r="L291" s="152">
        <f t="shared" si="38"/>
        <v>10727</v>
      </c>
      <c r="M291" s="153"/>
      <c r="N291" s="152">
        <f t="shared" si="39"/>
        <v>11283</v>
      </c>
      <c r="O291" s="152">
        <f t="shared" si="44"/>
        <v>10727</v>
      </c>
      <c r="P291" s="152">
        <f t="shared" si="40"/>
        <v>0</v>
      </c>
      <c r="Q291" s="152">
        <f t="shared" si="41"/>
        <v>893</v>
      </c>
      <c r="R291" s="152">
        <f t="shared" si="42"/>
        <v>22903</v>
      </c>
      <c r="S291" s="154">
        <f t="shared" si="43"/>
        <v>464</v>
      </c>
    </row>
    <row r="292" spans="1:19" x14ac:dyDescent="0.25">
      <c r="A292" s="149">
        <v>446</v>
      </c>
      <c r="B292" s="149">
        <v>446099035</v>
      </c>
      <c r="C292" s="150" t="s">
        <v>185</v>
      </c>
      <c r="D292" s="149">
        <v>99</v>
      </c>
      <c r="E292" s="150" t="s">
        <v>186</v>
      </c>
      <c r="F292" s="149">
        <v>35</v>
      </c>
      <c r="G292" s="150" t="s">
        <v>22</v>
      </c>
      <c r="H292" s="151">
        <v>4</v>
      </c>
      <c r="I292" s="151"/>
      <c r="J292" s="152">
        <f t="shared" si="36"/>
        <v>5371</v>
      </c>
      <c r="K292" s="152">
        <f t="shared" si="37"/>
        <v>4387</v>
      </c>
      <c r="L292" s="152">
        <f t="shared" si="38"/>
        <v>4396</v>
      </c>
      <c r="M292" s="153"/>
      <c r="N292" s="152">
        <f t="shared" si="39"/>
        <v>12504</v>
      </c>
      <c r="O292" s="152">
        <f t="shared" si="44"/>
        <v>4396</v>
      </c>
      <c r="P292" s="152">
        <f t="shared" si="40"/>
        <v>0</v>
      </c>
      <c r="Q292" s="152">
        <f t="shared" si="41"/>
        <v>893</v>
      </c>
      <c r="R292" s="152">
        <f t="shared" si="42"/>
        <v>17793</v>
      </c>
      <c r="S292" s="154">
        <f t="shared" si="43"/>
        <v>-3748</v>
      </c>
    </row>
    <row r="293" spans="1:19" x14ac:dyDescent="0.25">
      <c r="A293" s="149">
        <v>446</v>
      </c>
      <c r="B293" s="149">
        <v>446099044</v>
      </c>
      <c r="C293" s="150" t="s">
        <v>185</v>
      </c>
      <c r="D293" s="149">
        <v>99</v>
      </c>
      <c r="E293" s="150" t="s">
        <v>186</v>
      </c>
      <c r="F293" s="149">
        <v>44</v>
      </c>
      <c r="G293" s="150" t="s">
        <v>35</v>
      </c>
      <c r="H293" s="151">
        <v>466</v>
      </c>
      <c r="I293" s="151"/>
      <c r="J293" s="152">
        <f t="shared" si="36"/>
        <v>252</v>
      </c>
      <c r="K293" s="152">
        <f t="shared" si="37"/>
        <v>264</v>
      </c>
      <c r="L293" s="152">
        <f t="shared" si="38"/>
        <v>261</v>
      </c>
      <c r="M293" s="153"/>
      <c r="N293" s="152">
        <f t="shared" si="39"/>
        <v>11413</v>
      </c>
      <c r="O293" s="152">
        <f t="shared" si="44"/>
        <v>261</v>
      </c>
      <c r="P293" s="152">
        <f t="shared" si="40"/>
        <v>0</v>
      </c>
      <c r="Q293" s="152">
        <f t="shared" si="41"/>
        <v>893</v>
      </c>
      <c r="R293" s="152">
        <f t="shared" si="42"/>
        <v>12567</v>
      </c>
      <c r="S293" s="154">
        <f t="shared" si="43"/>
        <v>410</v>
      </c>
    </row>
    <row r="294" spans="1:19" x14ac:dyDescent="0.25">
      <c r="A294" s="149">
        <v>446</v>
      </c>
      <c r="B294" s="149">
        <v>446099050</v>
      </c>
      <c r="C294" s="150" t="s">
        <v>185</v>
      </c>
      <c r="D294" s="149">
        <v>99</v>
      </c>
      <c r="E294" s="150" t="s">
        <v>186</v>
      </c>
      <c r="F294" s="149">
        <v>50</v>
      </c>
      <c r="G294" s="150" t="s">
        <v>112</v>
      </c>
      <c r="H294" s="151">
        <v>8</v>
      </c>
      <c r="I294" s="151"/>
      <c r="J294" s="152">
        <f t="shared" si="36"/>
        <v>4549</v>
      </c>
      <c r="K294" s="152">
        <f t="shared" si="37"/>
        <v>4870</v>
      </c>
      <c r="L294" s="152">
        <f t="shared" si="38"/>
        <v>4891</v>
      </c>
      <c r="M294" s="153"/>
      <c r="N294" s="152">
        <f t="shared" si="39"/>
        <v>10383</v>
      </c>
      <c r="O294" s="152">
        <f t="shared" si="44"/>
        <v>4891</v>
      </c>
      <c r="P294" s="152">
        <f t="shared" si="40"/>
        <v>0</v>
      </c>
      <c r="Q294" s="152">
        <f t="shared" si="41"/>
        <v>893</v>
      </c>
      <c r="R294" s="152">
        <f t="shared" si="42"/>
        <v>16167</v>
      </c>
      <c r="S294" s="154">
        <f t="shared" si="43"/>
        <v>1070</v>
      </c>
    </row>
    <row r="295" spans="1:19" x14ac:dyDescent="0.25">
      <c r="A295" s="149">
        <v>446</v>
      </c>
      <c r="B295" s="149">
        <v>446099083</v>
      </c>
      <c r="C295" s="150" t="s">
        <v>185</v>
      </c>
      <c r="D295" s="149">
        <v>99</v>
      </c>
      <c r="E295" s="150" t="s">
        <v>186</v>
      </c>
      <c r="F295" s="149">
        <v>83</v>
      </c>
      <c r="G295" s="150" t="s">
        <v>189</v>
      </c>
      <c r="H295" s="151">
        <v>4</v>
      </c>
      <c r="I295" s="151"/>
      <c r="J295" s="152">
        <f t="shared" si="36"/>
        <v>1696</v>
      </c>
      <c r="K295" s="152">
        <f t="shared" si="37"/>
        <v>1913</v>
      </c>
      <c r="L295" s="152">
        <f t="shared" si="38"/>
        <v>1928</v>
      </c>
      <c r="M295" s="153"/>
      <c r="N295" s="152">
        <f t="shared" si="39"/>
        <v>11147</v>
      </c>
      <c r="O295" s="152">
        <f t="shared" si="44"/>
        <v>1928</v>
      </c>
      <c r="P295" s="152">
        <f t="shared" si="40"/>
        <v>0</v>
      </c>
      <c r="Q295" s="152">
        <f t="shared" si="41"/>
        <v>893</v>
      </c>
      <c r="R295" s="152">
        <f t="shared" si="42"/>
        <v>13968</v>
      </c>
      <c r="S295" s="154">
        <f t="shared" si="43"/>
        <v>1576</v>
      </c>
    </row>
    <row r="296" spans="1:19" x14ac:dyDescent="0.25">
      <c r="A296" s="149">
        <v>446</v>
      </c>
      <c r="B296" s="149">
        <v>446099088</v>
      </c>
      <c r="C296" s="150" t="s">
        <v>185</v>
      </c>
      <c r="D296" s="149">
        <v>99</v>
      </c>
      <c r="E296" s="150" t="s">
        <v>186</v>
      </c>
      <c r="F296" s="149">
        <v>88</v>
      </c>
      <c r="G296" s="150" t="s">
        <v>190</v>
      </c>
      <c r="H296" s="151">
        <v>5</v>
      </c>
      <c r="I296" s="151"/>
      <c r="J296" s="152">
        <f t="shared" si="36"/>
        <v>2998</v>
      </c>
      <c r="K296" s="152">
        <f t="shared" si="37"/>
        <v>3244</v>
      </c>
      <c r="L296" s="152">
        <f t="shared" si="38"/>
        <v>3271</v>
      </c>
      <c r="M296" s="153"/>
      <c r="N296" s="152">
        <f t="shared" si="39"/>
        <v>10879</v>
      </c>
      <c r="O296" s="152">
        <f t="shared" si="44"/>
        <v>3271</v>
      </c>
      <c r="P296" s="152">
        <f t="shared" si="40"/>
        <v>0</v>
      </c>
      <c r="Q296" s="152">
        <f t="shared" si="41"/>
        <v>893</v>
      </c>
      <c r="R296" s="152">
        <f t="shared" si="42"/>
        <v>15043</v>
      </c>
      <c r="S296" s="154">
        <f t="shared" si="43"/>
        <v>1183</v>
      </c>
    </row>
    <row r="297" spans="1:19" x14ac:dyDescent="0.25">
      <c r="A297" s="149">
        <v>446</v>
      </c>
      <c r="B297" s="149">
        <v>446099099</v>
      </c>
      <c r="C297" s="150" t="s">
        <v>185</v>
      </c>
      <c r="D297" s="149">
        <v>99</v>
      </c>
      <c r="E297" s="150" t="s">
        <v>186</v>
      </c>
      <c r="F297" s="149">
        <v>99</v>
      </c>
      <c r="G297" s="150" t="s">
        <v>186</v>
      </c>
      <c r="H297" s="151">
        <v>135</v>
      </c>
      <c r="I297" s="151"/>
      <c r="J297" s="152">
        <f t="shared" si="36"/>
        <v>5619</v>
      </c>
      <c r="K297" s="152">
        <f t="shared" si="37"/>
        <v>5936</v>
      </c>
      <c r="L297" s="152">
        <f t="shared" si="38"/>
        <v>5950</v>
      </c>
      <c r="M297" s="153"/>
      <c r="N297" s="152">
        <f t="shared" si="39"/>
        <v>10319</v>
      </c>
      <c r="O297" s="152">
        <f t="shared" si="44"/>
        <v>5950</v>
      </c>
      <c r="P297" s="152">
        <f t="shared" si="40"/>
        <v>0</v>
      </c>
      <c r="Q297" s="152">
        <f t="shared" si="41"/>
        <v>893</v>
      </c>
      <c r="R297" s="152">
        <f t="shared" si="42"/>
        <v>17162</v>
      </c>
      <c r="S297" s="154">
        <f t="shared" si="43"/>
        <v>905</v>
      </c>
    </row>
    <row r="298" spans="1:19" x14ac:dyDescent="0.25">
      <c r="A298" s="149">
        <v>446</v>
      </c>
      <c r="B298" s="149">
        <v>446099133</v>
      </c>
      <c r="C298" s="150" t="s">
        <v>185</v>
      </c>
      <c r="D298" s="149">
        <v>99</v>
      </c>
      <c r="E298" s="150" t="s">
        <v>186</v>
      </c>
      <c r="F298" s="149">
        <v>133</v>
      </c>
      <c r="G298" s="150" t="s">
        <v>73</v>
      </c>
      <c r="H298" s="151">
        <v>4</v>
      </c>
      <c r="I298" s="151"/>
      <c r="J298" s="152">
        <f t="shared" si="36"/>
        <v>2650</v>
      </c>
      <c r="K298" s="152">
        <f t="shared" si="37"/>
        <v>4660</v>
      </c>
      <c r="L298" s="152">
        <f t="shared" si="38"/>
        <v>4777</v>
      </c>
      <c r="M298" s="153"/>
      <c r="N298" s="152">
        <f t="shared" si="39"/>
        <v>15241</v>
      </c>
      <c r="O298" s="152">
        <f t="shared" si="44"/>
        <v>4777</v>
      </c>
      <c r="P298" s="152">
        <f t="shared" si="40"/>
        <v>0</v>
      </c>
      <c r="Q298" s="152">
        <f t="shared" si="41"/>
        <v>893</v>
      </c>
      <c r="R298" s="152">
        <f t="shared" si="42"/>
        <v>20911</v>
      </c>
      <c r="S298" s="154">
        <f t="shared" si="43"/>
        <v>8914</v>
      </c>
    </row>
    <row r="299" spans="1:19" x14ac:dyDescent="0.25">
      <c r="A299" s="149">
        <v>446</v>
      </c>
      <c r="B299" s="149">
        <v>446099167</v>
      </c>
      <c r="C299" s="150" t="s">
        <v>185</v>
      </c>
      <c r="D299" s="149">
        <v>99</v>
      </c>
      <c r="E299" s="150" t="s">
        <v>186</v>
      </c>
      <c r="F299" s="149">
        <v>167</v>
      </c>
      <c r="G299" s="150" t="s">
        <v>191</v>
      </c>
      <c r="H299" s="151">
        <v>106</v>
      </c>
      <c r="I299" s="151"/>
      <c r="J299" s="152">
        <f t="shared" si="36"/>
        <v>3678</v>
      </c>
      <c r="K299" s="152">
        <f t="shared" si="37"/>
        <v>3831</v>
      </c>
      <c r="L299" s="152">
        <f t="shared" si="38"/>
        <v>3844</v>
      </c>
      <c r="M299" s="153"/>
      <c r="N299" s="152">
        <f t="shared" si="39"/>
        <v>10398</v>
      </c>
      <c r="O299" s="152">
        <f t="shared" si="44"/>
        <v>3844</v>
      </c>
      <c r="P299" s="152">
        <f t="shared" si="40"/>
        <v>0</v>
      </c>
      <c r="Q299" s="152">
        <f t="shared" si="41"/>
        <v>893</v>
      </c>
      <c r="R299" s="152">
        <f t="shared" si="42"/>
        <v>15135</v>
      </c>
      <c r="S299" s="154">
        <f t="shared" si="43"/>
        <v>614</v>
      </c>
    </row>
    <row r="300" spans="1:19" x14ac:dyDescent="0.25">
      <c r="A300" s="149">
        <v>446</v>
      </c>
      <c r="B300" s="149">
        <v>446099170</v>
      </c>
      <c r="C300" s="150" t="s">
        <v>185</v>
      </c>
      <c r="D300" s="149">
        <v>99</v>
      </c>
      <c r="E300" s="150" t="s">
        <v>186</v>
      </c>
      <c r="F300" s="149">
        <v>170</v>
      </c>
      <c r="G300" s="150" t="s">
        <v>87</v>
      </c>
      <c r="H300" s="151">
        <v>1</v>
      </c>
      <c r="I300" s="151"/>
      <c r="J300" s="152">
        <f t="shared" si="36"/>
        <v>4364</v>
      </c>
      <c r="K300" s="152">
        <f t="shared" si="37"/>
        <v>3568</v>
      </c>
      <c r="L300" s="152">
        <f t="shared" si="38"/>
        <v>3570</v>
      </c>
      <c r="M300" s="153"/>
      <c r="N300" s="152">
        <f t="shared" si="39"/>
        <v>9138</v>
      </c>
      <c r="O300" s="152">
        <f t="shared" si="44"/>
        <v>3570</v>
      </c>
      <c r="P300" s="152">
        <f t="shared" si="40"/>
        <v>0</v>
      </c>
      <c r="Q300" s="152">
        <f t="shared" si="41"/>
        <v>893</v>
      </c>
      <c r="R300" s="152">
        <f t="shared" si="42"/>
        <v>13601</v>
      </c>
      <c r="S300" s="154">
        <f t="shared" si="43"/>
        <v>-2827</v>
      </c>
    </row>
    <row r="301" spans="1:19" x14ac:dyDescent="0.25">
      <c r="A301" s="149">
        <v>446</v>
      </c>
      <c r="B301" s="149">
        <v>446099177</v>
      </c>
      <c r="C301" s="150" t="s">
        <v>185</v>
      </c>
      <c r="D301" s="149">
        <v>99</v>
      </c>
      <c r="E301" s="150" t="s">
        <v>186</v>
      </c>
      <c r="F301" s="149">
        <v>177</v>
      </c>
      <c r="G301" s="150" t="s">
        <v>127</v>
      </c>
      <c r="H301" s="151">
        <v>5</v>
      </c>
      <c r="I301" s="151"/>
      <c r="J301" s="152">
        <f t="shared" si="36"/>
        <v>3371</v>
      </c>
      <c r="K301" s="152">
        <f t="shared" si="37"/>
        <v>4537</v>
      </c>
      <c r="L301" s="152">
        <f t="shared" si="38"/>
        <v>4537</v>
      </c>
      <c r="M301" s="153"/>
      <c r="N301" s="152">
        <f t="shared" si="39"/>
        <v>12336</v>
      </c>
      <c r="O301" s="152">
        <f t="shared" si="44"/>
        <v>4537</v>
      </c>
      <c r="P301" s="152">
        <f t="shared" si="40"/>
        <v>0</v>
      </c>
      <c r="Q301" s="152">
        <f t="shared" si="41"/>
        <v>893</v>
      </c>
      <c r="R301" s="152">
        <f t="shared" si="42"/>
        <v>17766</v>
      </c>
      <c r="S301" s="154">
        <f t="shared" si="43"/>
        <v>4336</v>
      </c>
    </row>
    <row r="302" spans="1:19" x14ac:dyDescent="0.25">
      <c r="A302" s="149">
        <v>446</v>
      </c>
      <c r="B302" s="149">
        <v>446099208</v>
      </c>
      <c r="C302" s="150" t="s">
        <v>185</v>
      </c>
      <c r="D302" s="149">
        <v>99</v>
      </c>
      <c r="E302" s="150" t="s">
        <v>186</v>
      </c>
      <c r="F302" s="149">
        <v>208</v>
      </c>
      <c r="G302" s="150" t="s">
        <v>192</v>
      </c>
      <c r="H302" s="151">
        <v>4</v>
      </c>
      <c r="I302" s="151"/>
      <c r="J302" s="152">
        <f t="shared" si="36"/>
        <v>5224</v>
      </c>
      <c r="K302" s="152">
        <f t="shared" si="37"/>
        <v>5617</v>
      </c>
      <c r="L302" s="152">
        <f t="shared" si="38"/>
        <v>5617</v>
      </c>
      <c r="M302" s="153"/>
      <c r="N302" s="152">
        <f t="shared" si="39"/>
        <v>9090</v>
      </c>
      <c r="O302" s="152">
        <f t="shared" si="44"/>
        <v>5617</v>
      </c>
      <c r="P302" s="152">
        <f t="shared" si="40"/>
        <v>0</v>
      </c>
      <c r="Q302" s="152">
        <f t="shared" si="41"/>
        <v>893</v>
      </c>
      <c r="R302" s="152">
        <f t="shared" si="42"/>
        <v>15600</v>
      </c>
      <c r="S302" s="154">
        <f t="shared" si="43"/>
        <v>1029</v>
      </c>
    </row>
    <row r="303" spans="1:19" x14ac:dyDescent="0.25">
      <c r="A303" s="149">
        <v>446</v>
      </c>
      <c r="B303" s="149">
        <v>446099212</v>
      </c>
      <c r="C303" s="150" t="s">
        <v>185</v>
      </c>
      <c r="D303" s="149">
        <v>99</v>
      </c>
      <c r="E303" s="150" t="s">
        <v>186</v>
      </c>
      <c r="F303" s="149">
        <v>212</v>
      </c>
      <c r="G303" s="150" t="s">
        <v>41</v>
      </c>
      <c r="H303" s="151">
        <v>154</v>
      </c>
      <c r="I303" s="151"/>
      <c r="J303" s="152">
        <f t="shared" si="36"/>
        <v>1591</v>
      </c>
      <c r="K303" s="152">
        <f t="shared" si="37"/>
        <v>1705</v>
      </c>
      <c r="L303" s="152">
        <f t="shared" si="38"/>
        <v>1708</v>
      </c>
      <c r="M303" s="153"/>
      <c r="N303" s="152">
        <f t="shared" si="39"/>
        <v>10322</v>
      </c>
      <c r="O303" s="152">
        <f t="shared" si="44"/>
        <v>1708</v>
      </c>
      <c r="P303" s="152">
        <f t="shared" si="40"/>
        <v>0</v>
      </c>
      <c r="Q303" s="152">
        <f t="shared" si="41"/>
        <v>893</v>
      </c>
      <c r="R303" s="152">
        <f t="shared" si="42"/>
        <v>12923</v>
      </c>
      <c r="S303" s="154">
        <f t="shared" si="43"/>
        <v>823</v>
      </c>
    </row>
    <row r="304" spans="1:19" x14ac:dyDescent="0.25">
      <c r="A304" s="149">
        <v>446</v>
      </c>
      <c r="B304" s="149">
        <v>446099218</v>
      </c>
      <c r="C304" s="150" t="s">
        <v>185</v>
      </c>
      <c r="D304" s="149">
        <v>99</v>
      </c>
      <c r="E304" s="150" t="s">
        <v>186</v>
      </c>
      <c r="F304" s="149">
        <v>218</v>
      </c>
      <c r="G304" s="150" t="s">
        <v>193</v>
      </c>
      <c r="H304" s="151">
        <v>111</v>
      </c>
      <c r="I304" s="151"/>
      <c r="J304" s="152">
        <f t="shared" si="36"/>
        <v>3088</v>
      </c>
      <c r="K304" s="152">
        <f t="shared" si="37"/>
        <v>3242</v>
      </c>
      <c r="L304" s="152">
        <f t="shared" si="38"/>
        <v>3247</v>
      </c>
      <c r="M304" s="153"/>
      <c r="N304" s="152">
        <f t="shared" si="39"/>
        <v>9827</v>
      </c>
      <c r="O304" s="152">
        <f t="shared" si="44"/>
        <v>3247</v>
      </c>
      <c r="P304" s="152">
        <f t="shared" si="40"/>
        <v>0</v>
      </c>
      <c r="Q304" s="152">
        <f t="shared" si="41"/>
        <v>893</v>
      </c>
      <c r="R304" s="152">
        <f t="shared" si="42"/>
        <v>13967</v>
      </c>
      <c r="S304" s="154">
        <f t="shared" si="43"/>
        <v>639</v>
      </c>
    </row>
    <row r="305" spans="1:19" x14ac:dyDescent="0.25">
      <c r="A305" s="149">
        <v>446</v>
      </c>
      <c r="B305" s="149">
        <v>446099220</v>
      </c>
      <c r="C305" s="150" t="s">
        <v>185</v>
      </c>
      <c r="D305" s="149">
        <v>99</v>
      </c>
      <c r="E305" s="150" t="s">
        <v>186</v>
      </c>
      <c r="F305" s="149">
        <v>220</v>
      </c>
      <c r="G305" s="150" t="s">
        <v>42</v>
      </c>
      <c r="H305" s="151">
        <v>39</v>
      </c>
      <c r="I305" s="151"/>
      <c r="J305" s="152">
        <f t="shared" si="36"/>
        <v>4775</v>
      </c>
      <c r="K305" s="152">
        <f t="shared" si="37"/>
        <v>4315</v>
      </c>
      <c r="L305" s="152">
        <f t="shared" si="38"/>
        <v>4330</v>
      </c>
      <c r="M305" s="153"/>
      <c r="N305" s="152">
        <f t="shared" si="39"/>
        <v>10636</v>
      </c>
      <c r="O305" s="152">
        <f t="shared" si="44"/>
        <v>4330</v>
      </c>
      <c r="P305" s="152">
        <f t="shared" si="40"/>
        <v>0</v>
      </c>
      <c r="Q305" s="152">
        <f t="shared" si="41"/>
        <v>893</v>
      </c>
      <c r="R305" s="152">
        <f t="shared" si="42"/>
        <v>15859</v>
      </c>
      <c r="S305" s="154">
        <f t="shared" si="43"/>
        <v>-1539</v>
      </c>
    </row>
    <row r="306" spans="1:19" x14ac:dyDescent="0.25">
      <c r="A306" s="149">
        <v>446</v>
      </c>
      <c r="B306" s="149">
        <v>446099238</v>
      </c>
      <c r="C306" s="150" t="s">
        <v>185</v>
      </c>
      <c r="D306" s="149">
        <v>99</v>
      </c>
      <c r="E306" s="150" t="s">
        <v>186</v>
      </c>
      <c r="F306" s="149">
        <v>238</v>
      </c>
      <c r="G306" s="150" t="s">
        <v>194</v>
      </c>
      <c r="H306" s="151">
        <v>24</v>
      </c>
      <c r="I306" s="151"/>
      <c r="J306" s="152">
        <f t="shared" si="36"/>
        <v>6671</v>
      </c>
      <c r="K306" s="152">
        <f t="shared" si="37"/>
        <v>6519</v>
      </c>
      <c r="L306" s="152">
        <f t="shared" si="38"/>
        <v>6552</v>
      </c>
      <c r="M306" s="153"/>
      <c r="N306" s="152">
        <f t="shared" si="39"/>
        <v>10546</v>
      </c>
      <c r="O306" s="152">
        <f t="shared" si="44"/>
        <v>6552</v>
      </c>
      <c r="P306" s="152">
        <f t="shared" si="40"/>
        <v>0</v>
      </c>
      <c r="Q306" s="152">
        <f t="shared" si="41"/>
        <v>893</v>
      </c>
      <c r="R306" s="152">
        <f t="shared" si="42"/>
        <v>17991</v>
      </c>
      <c r="S306" s="154">
        <f t="shared" si="43"/>
        <v>-310</v>
      </c>
    </row>
    <row r="307" spans="1:19" x14ac:dyDescent="0.25">
      <c r="A307" s="149">
        <v>446</v>
      </c>
      <c r="B307" s="149">
        <v>446099244</v>
      </c>
      <c r="C307" s="150" t="s">
        <v>185</v>
      </c>
      <c r="D307" s="149">
        <v>99</v>
      </c>
      <c r="E307" s="150" t="s">
        <v>186</v>
      </c>
      <c r="F307" s="149">
        <v>244</v>
      </c>
      <c r="G307" s="150" t="s">
        <v>43</v>
      </c>
      <c r="H307" s="151">
        <v>17</v>
      </c>
      <c r="I307" s="151"/>
      <c r="J307" s="152">
        <f t="shared" si="36"/>
        <v>4745</v>
      </c>
      <c r="K307" s="152">
        <f t="shared" si="37"/>
        <v>5033</v>
      </c>
      <c r="L307" s="152">
        <f t="shared" si="38"/>
        <v>5047</v>
      </c>
      <c r="M307" s="153"/>
      <c r="N307" s="152">
        <f t="shared" si="39"/>
        <v>12455</v>
      </c>
      <c r="O307" s="152">
        <f t="shared" si="44"/>
        <v>5047</v>
      </c>
      <c r="P307" s="152">
        <f t="shared" si="40"/>
        <v>0</v>
      </c>
      <c r="Q307" s="152">
        <f t="shared" si="41"/>
        <v>893</v>
      </c>
      <c r="R307" s="152">
        <f t="shared" si="42"/>
        <v>18395</v>
      </c>
      <c r="S307" s="154">
        <f t="shared" si="43"/>
        <v>1047</v>
      </c>
    </row>
    <row r="308" spans="1:19" x14ac:dyDescent="0.25">
      <c r="A308" s="149">
        <v>446</v>
      </c>
      <c r="B308" s="149">
        <v>446099266</v>
      </c>
      <c r="C308" s="150" t="s">
        <v>185</v>
      </c>
      <c r="D308" s="149">
        <v>99</v>
      </c>
      <c r="E308" s="150" t="s">
        <v>186</v>
      </c>
      <c r="F308" s="149">
        <v>266</v>
      </c>
      <c r="G308" s="150" t="s">
        <v>195</v>
      </c>
      <c r="H308" s="151">
        <v>5</v>
      </c>
      <c r="I308" s="151"/>
      <c r="J308" s="152">
        <f t="shared" si="36"/>
        <v>4863</v>
      </c>
      <c r="K308" s="152">
        <f t="shared" si="37"/>
        <v>4770</v>
      </c>
      <c r="L308" s="152">
        <f t="shared" si="38"/>
        <v>4770</v>
      </c>
      <c r="M308" s="153"/>
      <c r="N308" s="152">
        <f t="shared" si="39"/>
        <v>9018</v>
      </c>
      <c r="O308" s="152">
        <f t="shared" si="44"/>
        <v>4770</v>
      </c>
      <c r="P308" s="152">
        <f t="shared" si="40"/>
        <v>0</v>
      </c>
      <c r="Q308" s="152">
        <f t="shared" si="41"/>
        <v>893</v>
      </c>
      <c r="R308" s="152">
        <f t="shared" si="42"/>
        <v>14681</v>
      </c>
      <c r="S308" s="154">
        <f t="shared" si="43"/>
        <v>-269</v>
      </c>
    </row>
    <row r="309" spans="1:19" x14ac:dyDescent="0.25">
      <c r="A309" s="149">
        <v>446</v>
      </c>
      <c r="B309" s="149">
        <v>446099285</v>
      </c>
      <c r="C309" s="150" t="s">
        <v>185</v>
      </c>
      <c r="D309" s="149">
        <v>99</v>
      </c>
      <c r="E309" s="150" t="s">
        <v>186</v>
      </c>
      <c r="F309" s="149">
        <v>285</v>
      </c>
      <c r="G309" s="150" t="s">
        <v>44</v>
      </c>
      <c r="H309" s="151">
        <v>131</v>
      </c>
      <c r="I309" s="151"/>
      <c r="J309" s="152">
        <f t="shared" si="36"/>
        <v>3048</v>
      </c>
      <c r="K309" s="152">
        <f t="shared" si="37"/>
        <v>3238</v>
      </c>
      <c r="L309" s="152">
        <f t="shared" si="38"/>
        <v>3248</v>
      </c>
      <c r="M309" s="153"/>
      <c r="N309" s="152">
        <f t="shared" si="39"/>
        <v>10605</v>
      </c>
      <c r="O309" s="152">
        <f t="shared" si="44"/>
        <v>3248</v>
      </c>
      <c r="P309" s="152">
        <f t="shared" si="40"/>
        <v>0</v>
      </c>
      <c r="Q309" s="152">
        <f t="shared" si="41"/>
        <v>893</v>
      </c>
      <c r="R309" s="152">
        <f t="shared" si="42"/>
        <v>14746</v>
      </c>
      <c r="S309" s="154">
        <f t="shared" si="43"/>
        <v>852</v>
      </c>
    </row>
    <row r="310" spans="1:19" x14ac:dyDescent="0.25">
      <c r="A310" s="149">
        <v>446</v>
      </c>
      <c r="B310" s="149">
        <v>446099293</v>
      </c>
      <c r="C310" s="150" t="s">
        <v>185</v>
      </c>
      <c r="D310" s="149">
        <v>99</v>
      </c>
      <c r="E310" s="150" t="s">
        <v>186</v>
      </c>
      <c r="F310" s="149">
        <v>293</v>
      </c>
      <c r="G310" s="150" t="s">
        <v>45</v>
      </c>
      <c r="H310" s="151">
        <v>9</v>
      </c>
      <c r="I310" s="151"/>
      <c r="J310" s="152">
        <f t="shared" si="36"/>
        <v>886</v>
      </c>
      <c r="K310" s="152">
        <f t="shared" si="37"/>
        <v>983</v>
      </c>
      <c r="L310" s="152">
        <f t="shared" si="38"/>
        <v>983</v>
      </c>
      <c r="M310" s="153"/>
      <c r="N310" s="152">
        <f t="shared" si="39"/>
        <v>11452</v>
      </c>
      <c r="O310" s="152">
        <f t="shared" si="44"/>
        <v>983</v>
      </c>
      <c r="P310" s="152">
        <f t="shared" si="40"/>
        <v>0</v>
      </c>
      <c r="Q310" s="152">
        <f t="shared" si="41"/>
        <v>893</v>
      </c>
      <c r="R310" s="152">
        <f t="shared" si="42"/>
        <v>13328</v>
      </c>
      <c r="S310" s="154">
        <f t="shared" si="43"/>
        <v>1232</v>
      </c>
    </row>
    <row r="311" spans="1:19" x14ac:dyDescent="0.25">
      <c r="A311" s="149">
        <v>446</v>
      </c>
      <c r="B311" s="149">
        <v>446099307</v>
      </c>
      <c r="C311" s="150" t="s">
        <v>185</v>
      </c>
      <c r="D311" s="149">
        <v>99</v>
      </c>
      <c r="E311" s="150" t="s">
        <v>186</v>
      </c>
      <c r="F311" s="149">
        <v>307</v>
      </c>
      <c r="G311" s="150" t="s">
        <v>76</v>
      </c>
      <c r="H311" s="151">
        <v>29</v>
      </c>
      <c r="I311" s="151"/>
      <c r="J311" s="152">
        <f t="shared" si="36"/>
        <v>3950</v>
      </c>
      <c r="K311" s="152">
        <f t="shared" si="37"/>
        <v>4212</v>
      </c>
      <c r="L311" s="152">
        <f t="shared" si="38"/>
        <v>4220</v>
      </c>
      <c r="M311" s="153"/>
      <c r="N311" s="152">
        <f t="shared" si="39"/>
        <v>11016</v>
      </c>
      <c r="O311" s="152">
        <f t="shared" si="44"/>
        <v>4220</v>
      </c>
      <c r="P311" s="152">
        <f t="shared" si="40"/>
        <v>0</v>
      </c>
      <c r="Q311" s="152">
        <f t="shared" si="41"/>
        <v>893</v>
      </c>
      <c r="R311" s="152">
        <f t="shared" si="42"/>
        <v>16129</v>
      </c>
      <c r="S311" s="154">
        <f t="shared" si="43"/>
        <v>975</v>
      </c>
    </row>
    <row r="312" spans="1:19" x14ac:dyDescent="0.25">
      <c r="A312" s="149">
        <v>446</v>
      </c>
      <c r="B312" s="149">
        <v>446099323</v>
      </c>
      <c r="C312" s="150" t="s">
        <v>185</v>
      </c>
      <c r="D312" s="149">
        <v>99</v>
      </c>
      <c r="E312" s="150" t="s">
        <v>186</v>
      </c>
      <c r="F312" s="149">
        <v>323</v>
      </c>
      <c r="G312" s="150" t="s">
        <v>196</v>
      </c>
      <c r="H312" s="151">
        <v>2</v>
      </c>
      <c r="I312" s="151"/>
      <c r="J312" s="152">
        <f t="shared" si="36"/>
        <v>4390</v>
      </c>
      <c r="K312" s="152">
        <f t="shared" si="37"/>
        <v>4674</v>
      </c>
      <c r="L312" s="152">
        <f t="shared" si="38"/>
        <v>4704</v>
      </c>
      <c r="M312" s="153"/>
      <c r="N312" s="152">
        <f t="shared" si="39"/>
        <v>13181</v>
      </c>
      <c r="O312" s="152">
        <f t="shared" si="44"/>
        <v>4704</v>
      </c>
      <c r="P312" s="152">
        <f t="shared" si="40"/>
        <v>0</v>
      </c>
      <c r="Q312" s="152">
        <f t="shared" si="41"/>
        <v>893</v>
      </c>
      <c r="R312" s="152">
        <f t="shared" si="42"/>
        <v>18778</v>
      </c>
      <c r="S312" s="154">
        <f t="shared" si="43"/>
        <v>1194</v>
      </c>
    </row>
    <row r="313" spans="1:19" x14ac:dyDescent="0.25">
      <c r="A313" s="149">
        <v>446</v>
      </c>
      <c r="B313" s="149">
        <v>446099336</v>
      </c>
      <c r="C313" s="150" t="s">
        <v>185</v>
      </c>
      <c r="D313" s="149">
        <v>99</v>
      </c>
      <c r="E313" s="150" t="s">
        <v>186</v>
      </c>
      <c r="F313" s="149">
        <v>336</v>
      </c>
      <c r="G313" s="150" t="s">
        <v>48</v>
      </c>
      <c r="H313" s="151">
        <v>2</v>
      </c>
      <c r="I313" s="151"/>
      <c r="J313" s="152">
        <f t="shared" si="36"/>
        <v>2085</v>
      </c>
      <c r="K313" s="152">
        <f t="shared" si="37"/>
        <v>2506</v>
      </c>
      <c r="L313" s="152">
        <f t="shared" si="38"/>
        <v>2514</v>
      </c>
      <c r="M313" s="153"/>
      <c r="N313" s="152">
        <f t="shared" si="39"/>
        <v>13315</v>
      </c>
      <c r="O313" s="152">
        <f t="shared" si="44"/>
        <v>2514</v>
      </c>
      <c r="P313" s="152">
        <f t="shared" si="40"/>
        <v>0</v>
      </c>
      <c r="Q313" s="152">
        <f t="shared" si="41"/>
        <v>893</v>
      </c>
      <c r="R313" s="152">
        <f t="shared" si="42"/>
        <v>16722</v>
      </c>
      <c r="S313" s="154">
        <f t="shared" si="43"/>
        <v>2699</v>
      </c>
    </row>
    <row r="314" spans="1:19" x14ac:dyDescent="0.25">
      <c r="A314" s="149">
        <v>446</v>
      </c>
      <c r="B314" s="149">
        <v>446099350</v>
      </c>
      <c r="C314" s="150" t="s">
        <v>185</v>
      </c>
      <c r="D314" s="149">
        <v>99</v>
      </c>
      <c r="E314" s="150" t="s">
        <v>186</v>
      </c>
      <c r="F314" s="149">
        <v>350</v>
      </c>
      <c r="G314" s="150" t="s">
        <v>197</v>
      </c>
      <c r="H314" s="151">
        <v>6</v>
      </c>
      <c r="I314" s="151"/>
      <c r="J314" s="152">
        <f t="shared" si="36"/>
        <v>7092</v>
      </c>
      <c r="K314" s="152">
        <f t="shared" si="37"/>
        <v>6989</v>
      </c>
      <c r="L314" s="152">
        <f t="shared" si="38"/>
        <v>6990</v>
      </c>
      <c r="M314" s="153"/>
      <c r="N314" s="152">
        <f t="shared" si="39"/>
        <v>11923</v>
      </c>
      <c r="O314" s="152">
        <f t="shared" si="44"/>
        <v>6990</v>
      </c>
      <c r="P314" s="152">
        <f t="shared" si="40"/>
        <v>0</v>
      </c>
      <c r="Q314" s="152">
        <f t="shared" si="41"/>
        <v>893</v>
      </c>
      <c r="R314" s="152">
        <f t="shared" si="42"/>
        <v>19806</v>
      </c>
      <c r="S314" s="154">
        <f t="shared" si="43"/>
        <v>-276</v>
      </c>
    </row>
    <row r="315" spans="1:19" x14ac:dyDescent="0.25">
      <c r="A315" s="149">
        <v>446</v>
      </c>
      <c r="B315" s="149">
        <v>446099625</v>
      </c>
      <c r="C315" s="150" t="s">
        <v>185</v>
      </c>
      <c r="D315" s="149">
        <v>99</v>
      </c>
      <c r="E315" s="150" t="s">
        <v>186</v>
      </c>
      <c r="F315" s="149">
        <v>625</v>
      </c>
      <c r="G315" s="150" t="s">
        <v>49</v>
      </c>
      <c r="H315" s="151">
        <v>9</v>
      </c>
      <c r="I315" s="151"/>
      <c r="J315" s="152">
        <f t="shared" si="36"/>
        <v>2150</v>
      </c>
      <c r="K315" s="152">
        <f t="shared" si="37"/>
        <v>2166</v>
      </c>
      <c r="L315" s="152">
        <f t="shared" si="38"/>
        <v>2176</v>
      </c>
      <c r="M315" s="153"/>
      <c r="N315" s="152">
        <f t="shared" si="39"/>
        <v>11528</v>
      </c>
      <c r="O315" s="152">
        <f t="shared" si="44"/>
        <v>2176</v>
      </c>
      <c r="P315" s="152">
        <f t="shared" si="40"/>
        <v>0</v>
      </c>
      <c r="Q315" s="152">
        <f t="shared" si="41"/>
        <v>893</v>
      </c>
      <c r="R315" s="152">
        <f t="shared" si="42"/>
        <v>14597</v>
      </c>
      <c r="S315" s="154">
        <f t="shared" si="43"/>
        <v>167</v>
      </c>
    </row>
    <row r="316" spans="1:19" x14ac:dyDescent="0.25">
      <c r="A316" s="149">
        <v>446</v>
      </c>
      <c r="B316" s="149">
        <v>446099650</v>
      </c>
      <c r="C316" s="150" t="s">
        <v>185</v>
      </c>
      <c r="D316" s="149">
        <v>99</v>
      </c>
      <c r="E316" s="150" t="s">
        <v>186</v>
      </c>
      <c r="F316" s="149">
        <v>650</v>
      </c>
      <c r="G316" s="150" t="s">
        <v>199</v>
      </c>
      <c r="H316" s="151">
        <v>1</v>
      </c>
      <c r="I316" s="151"/>
      <c r="J316" s="152">
        <f t="shared" si="36"/>
        <v>2825</v>
      </c>
      <c r="K316" s="152">
        <f t="shared" si="37"/>
        <v>3760</v>
      </c>
      <c r="L316" s="152">
        <f t="shared" si="38"/>
        <v>3760</v>
      </c>
      <c r="M316" s="153"/>
      <c r="N316" s="152">
        <f t="shared" si="39"/>
        <v>13315</v>
      </c>
      <c r="O316" s="152">
        <f t="shared" si="44"/>
        <v>3760</v>
      </c>
      <c r="P316" s="152">
        <f t="shared" si="40"/>
        <v>0</v>
      </c>
      <c r="Q316" s="152">
        <f t="shared" si="41"/>
        <v>893</v>
      </c>
      <c r="R316" s="152">
        <f t="shared" si="42"/>
        <v>17968</v>
      </c>
      <c r="S316" s="154">
        <f t="shared" si="43"/>
        <v>4246</v>
      </c>
    </row>
    <row r="317" spans="1:19" x14ac:dyDescent="0.25">
      <c r="A317" s="149">
        <v>446</v>
      </c>
      <c r="B317" s="149">
        <v>446099690</v>
      </c>
      <c r="C317" s="150" t="s">
        <v>185</v>
      </c>
      <c r="D317" s="149">
        <v>99</v>
      </c>
      <c r="E317" s="150" t="s">
        <v>186</v>
      </c>
      <c r="F317" s="149">
        <v>690</v>
      </c>
      <c r="G317" s="150" t="s">
        <v>200</v>
      </c>
      <c r="H317" s="151">
        <v>7</v>
      </c>
      <c r="I317" s="151"/>
      <c r="J317" s="152">
        <f t="shared" si="36"/>
        <v>3326</v>
      </c>
      <c r="K317" s="152">
        <f t="shared" si="37"/>
        <v>3219</v>
      </c>
      <c r="L317" s="152">
        <f t="shared" si="38"/>
        <v>3220</v>
      </c>
      <c r="M317" s="153"/>
      <c r="N317" s="152">
        <f t="shared" si="39"/>
        <v>11075</v>
      </c>
      <c r="O317" s="152">
        <f t="shared" si="44"/>
        <v>3220</v>
      </c>
      <c r="P317" s="152">
        <f t="shared" si="40"/>
        <v>0</v>
      </c>
      <c r="Q317" s="152">
        <f t="shared" si="41"/>
        <v>893</v>
      </c>
      <c r="R317" s="152">
        <f t="shared" si="42"/>
        <v>15188</v>
      </c>
      <c r="S317" s="154">
        <f t="shared" si="43"/>
        <v>-470</v>
      </c>
    </row>
    <row r="318" spans="1:19" x14ac:dyDescent="0.25">
      <c r="A318" s="149">
        <v>447</v>
      </c>
      <c r="B318" s="149">
        <v>447101025</v>
      </c>
      <c r="C318" s="150" t="s">
        <v>201</v>
      </c>
      <c r="D318" s="149">
        <v>101</v>
      </c>
      <c r="E318" s="150" t="s">
        <v>84</v>
      </c>
      <c r="F318" s="149">
        <v>25</v>
      </c>
      <c r="G318" s="150" t="s">
        <v>120</v>
      </c>
      <c r="H318" s="151">
        <v>46</v>
      </c>
      <c r="I318" s="151"/>
      <c r="J318" s="152">
        <f t="shared" si="36"/>
        <v>3350</v>
      </c>
      <c r="K318" s="152">
        <f t="shared" si="37"/>
        <v>3448</v>
      </c>
      <c r="L318" s="152">
        <f t="shared" si="38"/>
        <v>3455</v>
      </c>
      <c r="M318" s="153"/>
      <c r="N318" s="152">
        <f t="shared" si="39"/>
        <v>9978</v>
      </c>
      <c r="O318" s="152">
        <f t="shared" si="44"/>
        <v>3455</v>
      </c>
      <c r="P318" s="152">
        <f t="shared" si="40"/>
        <v>0</v>
      </c>
      <c r="Q318" s="152">
        <f t="shared" si="41"/>
        <v>893</v>
      </c>
      <c r="R318" s="152">
        <f t="shared" si="42"/>
        <v>14326</v>
      </c>
      <c r="S318" s="154">
        <f t="shared" si="43"/>
        <v>410</v>
      </c>
    </row>
    <row r="319" spans="1:19" x14ac:dyDescent="0.25">
      <c r="A319" s="149">
        <v>447</v>
      </c>
      <c r="B319" s="149">
        <v>447101050</v>
      </c>
      <c r="C319" s="150" t="s">
        <v>201</v>
      </c>
      <c r="D319" s="149">
        <v>101</v>
      </c>
      <c r="E319" s="150" t="s">
        <v>84</v>
      </c>
      <c r="F319" s="149">
        <v>50</v>
      </c>
      <c r="G319" s="150" t="s">
        <v>112</v>
      </c>
      <c r="H319" s="151">
        <v>2</v>
      </c>
      <c r="I319" s="151"/>
      <c r="J319" s="152" t="str">
        <f t="shared" si="36"/>
        <v/>
      </c>
      <c r="K319" s="152">
        <f t="shared" si="37"/>
        <v>4947</v>
      </c>
      <c r="L319" s="152">
        <f t="shared" si="38"/>
        <v>4950</v>
      </c>
      <c r="M319" s="153"/>
      <c r="N319" s="152">
        <f t="shared" si="39"/>
        <v>10507.816296890631</v>
      </c>
      <c r="O319" s="152">
        <f t="shared" si="44"/>
        <v>4950</v>
      </c>
      <c r="P319" s="152">
        <f t="shared" si="40"/>
        <v>0</v>
      </c>
      <c r="Q319" s="152">
        <f t="shared" si="41"/>
        <v>893</v>
      </c>
      <c r="R319" s="152">
        <f t="shared" si="42"/>
        <v>16350.816296890631</v>
      </c>
      <c r="S319" s="154" t="str">
        <f t="shared" si="43"/>
        <v/>
      </c>
    </row>
    <row r="320" spans="1:19" x14ac:dyDescent="0.25">
      <c r="A320" s="149">
        <v>447</v>
      </c>
      <c r="B320" s="149">
        <v>447101101</v>
      </c>
      <c r="C320" s="150" t="s">
        <v>201</v>
      </c>
      <c r="D320" s="149">
        <v>101</v>
      </c>
      <c r="E320" s="150" t="s">
        <v>84</v>
      </c>
      <c r="F320" s="149">
        <v>101</v>
      </c>
      <c r="G320" s="150" t="s">
        <v>84</v>
      </c>
      <c r="H320" s="151">
        <v>320</v>
      </c>
      <c r="I320" s="151"/>
      <c r="J320" s="152">
        <f t="shared" si="36"/>
        <v>2043</v>
      </c>
      <c r="K320" s="152">
        <f t="shared" si="37"/>
        <v>2131</v>
      </c>
      <c r="L320" s="152">
        <f t="shared" si="38"/>
        <v>2139</v>
      </c>
      <c r="M320" s="153"/>
      <c r="N320" s="152">
        <f t="shared" si="39"/>
        <v>9344</v>
      </c>
      <c r="O320" s="152">
        <f t="shared" si="44"/>
        <v>2139</v>
      </c>
      <c r="P320" s="152">
        <f t="shared" si="40"/>
        <v>0</v>
      </c>
      <c r="Q320" s="152">
        <f t="shared" si="41"/>
        <v>893</v>
      </c>
      <c r="R320" s="152">
        <f t="shared" si="42"/>
        <v>12376</v>
      </c>
      <c r="S320" s="154">
        <f t="shared" si="43"/>
        <v>514</v>
      </c>
    </row>
    <row r="321" spans="1:19" x14ac:dyDescent="0.25">
      <c r="A321" s="149">
        <v>447</v>
      </c>
      <c r="B321" s="149">
        <v>447101136</v>
      </c>
      <c r="C321" s="150" t="s">
        <v>201</v>
      </c>
      <c r="D321" s="149">
        <v>101</v>
      </c>
      <c r="E321" s="150" t="s">
        <v>84</v>
      </c>
      <c r="F321" s="149">
        <v>136</v>
      </c>
      <c r="G321" s="150" t="s">
        <v>85</v>
      </c>
      <c r="H321" s="151">
        <v>1</v>
      </c>
      <c r="I321" s="151"/>
      <c r="J321" s="152" t="str">
        <f t="shared" si="36"/>
        <v/>
      </c>
      <c r="K321" s="152">
        <f t="shared" si="37"/>
        <v>3310</v>
      </c>
      <c r="L321" s="152">
        <f t="shared" si="38"/>
        <v>3313</v>
      </c>
      <c r="M321" s="153"/>
      <c r="N321" s="152">
        <f t="shared" si="39"/>
        <v>10097.50430895213</v>
      </c>
      <c r="O321" s="152">
        <f t="shared" si="44"/>
        <v>3313</v>
      </c>
      <c r="P321" s="152">
        <f t="shared" si="40"/>
        <v>0</v>
      </c>
      <c r="Q321" s="152">
        <f t="shared" si="41"/>
        <v>893</v>
      </c>
      <c r="R321" s="152">
        <f t="shared" si="42"/>
        <v>14303.50430895213</v>
      </c>
      <c r="S321" s="154" t="str">
        <f t="shared" si="43"/>
        <v/>
      </c>
    </row>
    <row r="322" spans="1:19" x14ac:dyDescent="0.25">
      <c r="A322" s="149">
        <v>447</v>
      </c>
      <c r="B322" s="149">
        <v>447101138</v>
      </c>
      <c r="C322" s="150" t="s">
        <v>201</v>
      </c>
      <c r="D322" s="149">
        <v>101</v>
      </c>
      <c r="E322" s="150" t="s">
        <v>84</v>
      </c>
      <c r="F322" s="149">
        <v>138</v>
      </c>
      <c r="G322" s="150" t="s">
        <v>202</v>
      </c>
      <c r="H322" s="151">
        <v>4</v>
      </c>
      <c r="I322" s="151"/>
      <c r="J322" s="152">
        <f t="shared" si="36"/>
        <v>3855</v>
      </c>
      <c r="K322" s="152">
        <f t="shared" si="37"/>
        <v>3944</v>
      </c>
      <c r="L322" s="152">
        <f t="shared" si="38"/>
        <v>3944</v>
      </c>
      <c r="M322" s="153"/>
      <c r="N322" s="152">
        <f t="shared" si="39"/>
        <v>9041</v>
      </c>
      <c r="O322" s="152">
        <f t="shared" si="44"/>
        <v>3944</v>
      </c>
      <c r="P322" s="152">
        <f t="shared" si="40"/>
        <v>0</v>
      </c>
      <c r="Q322" s="152">
        <f t="shared" si="41"/>
        <v>893</v>
      </c>
      <c r="R322" s="152">
        <f t="shared" si="42"/>
        <v>13878</v>
      </c>
      <c r="S322" s="154">
        <f t="shared" si="43"/>
        <v>294</v>
      </c>
    </row>
    <row r="323" spans="1:19" x14ac:dyDescent="0.25">
      <c r="A323" s="149">
        <v>447</v>
      </c>
      <c r="B323" s="149">
        <v>447101177</v>
      </c>
      <c r="C323" s="150" t="s">
        <v>201</v>
      </c>
      <c r="D323" s="149">
        <v>101</v>
      </c>
      <c r="E323" s="150" t="s">
        <v>84</v>
      </c>
      <c r="F323" s="149">
        <v>177</v>
      </c>
      <c r="G323" s="150" t="s">
        <v>127</v>
      </c>
      <c r="H323" s="151">
        <v>9</v>
      </c>
      <c r="I323" s="151"/>
      <c r="J323" s="152">
        <f t="shared" si="36"/>
        <v>3434</v>
      </c>
      <c r="K323" s="152">
        <f t="shared" si="37"/>
        <v>3486</v>
      </c>
      <c r="L323" s="152">
        <f t="shared" si="38"/>
        <v>3486</v>
      </c>
      <c r="M323" s="153"/>
      <c r="N323" s="152">
        <f t="shared" si="39"/>
        <v>9480</v>
      </c>
      <c r="O323" s="152">
        <f t="shared" si="44"/>
        <v>3486</v>
      </c>
      <c r="P323" s="152">
        <f t="shared" si="40"/>
        <v>0</v>
      </c>
      <c r="Q323" s="152">
        <f t="shared" si="41"/>
        <v>893</v>
      </c>
      <c r="R323" s="152">
        <f t="shared" si="42"/>
        <v>13859</v>
      </c>
      <c r="S323" s="154">
        <f t="shared" si="43"/>
        <v>194</v>
      </c>
    </row>
    <row r="324" spans="1:19" x14ac:dyDescent="0.25">
      <c r="A324" s="149">
        <v>447</v>
      </c>
      <c r="B324" s="149">
        <v>447101185</v>
      </c>
      <c r="C324" s="150" t="s">
        <v>201</v>
      </c>
      <c r="D324" s="149">
        <v>101</v>
      </c>
      <c r="E324" s="150" t="s">
        <v>84</v>
      </c>
      <c r="F324" s="149">
        <v>185</v>
      </c>
      <c r="G324" s="150" t="s">
        <v>88</v>
      </c>
      <c r="H324" s="151">
        <v>25</v>
      </c>
      <c r="I324" s="151"/>
      <c r="J324" s="152">
        <f t="shared" si="36"/>
        <v>1752</v>
      </c>
      <c r="K324" s="152">
        <f t="shared" si="37"/>
        <v>1895</v>
      </c>
      <c r="L324" s="152">
        <f t="shared" si="38"/>
        <v>1899</v>
      </c>
      <c r="M324" s="153"/>
      <c r="N324" s="152">
        <f t="shared" si="39"/>
        <v>10134</v>
      </c>
      <c r="O324" s="152">
        <f t="shared" si="44"/>
        <v>1899</v>
      </c>
      <c r="P324" s="152">
        <f t="shared" si="40"/>
        <v>0</v>
      </c>
      <c r="Q324" s="152">
        <f t="shared" si="41"/>
        <v>893</v>
      </c>
      <c r="R324" s="152">
        <f t="shared" si="42"/>
        <v>12926</v>
      </c>
      <c r="S324" s="154">
        <f t="shared" si="43"/>
        <v>930</v>
      </c>
    </row>
    <row r="325" spans="1:19" x14ac:dyDescent="0.25">
      <c r="A325" s="149">
        <v>447</v>
      </c>
      <c r="B325" s="149">
        <v>447101187</v>
      </c>
      <c r="C325" s="150" t="s">
        <v>201</v>
      </c>
      <c r="D325" s="149">
        <v>101</v>
      </c>
      <c r="E325" s="150" t="s">
        <v>84</v>
      </c>
      <c r="F325" s="149">
        <v>187</v>
      </c>
      <c r="G325" s="150" t="s">
        <v>89</v>
      </c>
      <c r="H325" s="151">
        <v>4</v>
      </c>
      <c r="I325" s="151"/>
      <c r="J325" s="152">
        <f t="shared" si="36"/>
        <v>4573</v>
      </c>
      <c r="K325" s="152">
        <f t="shared" si="37"/>
        <v>4688</v>
      </c>
      <c r="L325" s="152">
        <f t="shared" si="38"/>
        <v>4688</v>
      </c>
      <c r="M325" s="153"/>
      <c r="N325" s="152">
        <f t="shared" si="39"/>
        <v>9853</v>
      </c>
      <c r="O325" s="152">
        <f t="shared" si="44"/>
        <v>4688</v>
      </c>
      <c r="P325" s="152">
        <f t="shared" si="40"/>
        <v>0</v>
      </c>
      <c r="Q325" s="152">
        <f t="shared" si="41"/>
        <v>893</v>
      </c>
      <c r="R325" s="152">
        <f t="shared" si="42"/>
        <v>15434</v>
      </c>
      <c r="S325" s="154">
        <f t="shared" si="43"/>
        <v>358</v>
      </c>
    </row>
    <row r="326" spans="1:19" x14ac:dyDescent="0.25">
      <c r="A326" s="149">
        <v>447</v>
      </c>
      <c r="B326" s="149">
        <v>447101212</v>
      </c>
      <c r="C326" s="150" t="s">
        <v>201</v>
      </c>
      <c r="D326" s="149">
        <v>101</v>
      </c>
      <c r="E326" s="150" t="s">
        <v>84</v>
      </c>
      <c r="F326" s="149">
        <v>212</v>
      </c>
      <c r="G326" s="150" t="s">
        <v>41</v>
      </c>
      <c r="H326" s="151">
        <v>1</v>
      </c>
      <c r="I326" s="151"/>
      <c r="J326" s="152">
        <f t="shared" si="36"/>
        <v>1400</v>
      </c>
      <c r="K326" s="152">
        <f t="shared" si="37"/>
        <v>1511</v>
      </c>
      <c r="L326" s="152">
        <f t="shared" si="38"/>
        <v>1511</v>
      </c>
      <c r="M326" s="153"/>
      <c r="N326" s="152">
        <f t="shared" si="39"/>
        <v>9131</v>
      </c>
      <c r="O326" s="152">
        <f t="shared" si="44"/>
        <v>1511</v>
      </c>
      <c r="P326" s="152">
        <f t="shared" si="40"/>
        <v>0</v>
      </c>
      <c r="Q326" s="152">
        <f t="shared" si="41"/>
        <v>893</v>
      </c>
      <c r="R326" s="152">
        <f t="shared" si="42"/>
        <v>11535</v>
      </c>
      <c r="S326" s="154">
        <f t="shared" si="43"/>
        <v>781</v>
      </c>
    </row>
    <row r="327" spans="1:19" x14ac:dyDescent="0.25">
      <c r="A327" s="149">
        <v>447</v>
      </c>
      <c r="B327" s="149">
        <v>447101214</v>
      </c>
      <c r="C327" s="150" t="s">
        <v>201</v>
      </c>
      <c r="D327" s="149">
        <v>101</v>
      </c>
      <c r="E327" s="150" t="s">
        <v>84</v>
      </c>
      <c r="F327" s="149">
        <v>214</v>
      </c>
      <c r="G327" s="150" t="s">
        <v>203</v>
      </c>
      <c r="H327" s="151">
        <v>1</v>
      </c>
      <c r="I327" s="151"/>
      <c r="J327" s="152">
        <f t="shared" si="36"/>
        <v>1556</v>
      </c>
      <c r="K327" s="152">
        <f t="shared" si="37"/>
        <v>1613</v>
      </c>
      <c r="L327" s="152">
        <f t="shared" si="38"/>
        <v>1613</v>
      </c>
      <c r="M327" s="153"/>
      <c r="N327" s="152">
        <f t="shared" si="39"/>
        <v>8773</v>
      </c>
      <c r="O327" s="152">
        <f t="shared" si="44"/>
        <v>1613</v>
      </c>
      <c r="P327" s="152">
        <f t="shared" si="40"/>
        <v>0</v>
      </c>
      <c r="Q327" s="152">
        <f t="shared" si="41"/>
        <v>893</v>
      </c>
      <c r="R327" s="152">
        <f t="shared" si="42"/>
        <v>11279</v>
      </c>
      <c r="S327" s="154">
        <f t="shared" si="43"/>
        <v>369</v>
      </c>
    </row>
    <row r="328" spans="1:19" x14ac:dyDescent="0.25">
      <c r="A328" s="149">
        <v>447</v>
      </c>
      <c r="B328" s="149">
        <v>447101220</v>
      </c>
      <c r="C328" s="150" t="s">
        <v>201</v>
      </c>
      <c r="D328" s="149">
        <v>101</v>
      </c>
      <c r="E328" s="150" t="s">
        <v>84</v>
      </c>
      <c r="F328" s="149">
        <v>220</v>
      </c>
      <c r="G328" s="150" t="s">
        <v>42</v>
      </c>
      <c r="H328" s="151">
        <v>2</v>
      </c>
      <c r="I328" s="151"/>
      <c r="J328" s="152">
        <f t="shared" si="36"/>
        <v>4328</v>
      </c>
      <c r="K328" s="152">
        <f t="shared" si="37"/>
        <v>4496</v>
      </c>
      <c r="L328" s="152">
        <f t="shared" si="38"/>
        <v>4516</v>
      </c>
      <c r="M328" s="153"/>
      <c r="N328" s="152">
        <f t="shared" si="39"/>
        <v>11093.762837015447</v>
      </c>
      <c r="O328" s="152">
        <f t="shared" si="44"/>
        <v>4516</v>
      </c>
      <c r="P328" s="152">
        <f t="shared" si="40"/>
        <v>0</v>
      </c>
      <c r="Q328" s="152">
        <f t="shared" si="41"/>
        <v>893</v>
      </c>
      <c r="R328" s="152">
        <f t="shared" si="42"/>
        <v>16502.762837015449</v>
      </c>
      <c r="S328" s="154">
        <f t="shared" si="43"/>
        <v>648.76283701544889</v>
      </c>
    </row>
    <row r="329" spans="1:19" x14ac:dyDescent="0.25">
      <c r="A329" s="149">
        <v>447</v>
      </c>
      <c r="B329" s="149">
        <v>447101238</v>
      </c>
      <c r="C329" s="150" t="s">
        <v>201</v>
      </c>
      <c r="D329" s="149">
        <v>101</v>
      </c>
      <c r="E329" s="150" t="s">
        <v>84</v>
      </c>
      <c r="F329" s="149">
        <v>238</v>
      </c>
      <c r="G329" s="150" t="s">
        <v>194</v>
      </c>
      <c r="H329" s="151">
        <v>7</v>
      </c>
      <c r="I329" s="151"/>
      <c r="J329" s="152">
        <f t="shared" si="36"/>
        <v>5945</v>
      </c>
      <c r="K329" s="152">
        <f t="shared" si="37"/>
        <v>6032</v>
      </c>
      <c r="L329" s="152">
        <f t="shared" si="38"/>
        <v>6033</v>
      </c>
      <c r="M329" s="153"/>
      <c r="N329" s="152">
        <f t="shared" si="39"/>
        <v>9710</v>
      </c>
      <c r="O329" s="152">
        <f t="shared" si="44"/>
        <v>6033</v>
      </c>
      <c r="P329" s="152">
        <f t="shared" si="40"/>
        <v>0</v>
      </c>
      <c r="Q329" s="152">
        <f t="shared" si="41"/>
        <v>893</v>
      </c>
      <c r="R329" s="152">
        <f t="shared" si="42"/>
        <v>16636</v>
      </c>
      <c r="S329" s="154">
        <f t="shared" si="43"/>
        <v>229</v>
      </c>
    </row>
    <row r="330" spans="1:19" x14ac:dyDescent="0.25">
      <c r="A330" s="149">
        <v>447</v>
      </c>
      <c r="B330" s="149">
        <v>447101307</v>
      </c>
      <c r="C330" s="150" t="s">
        <v>201</v>
      </c>
      <c r="D330" s="149">
        <v>101</v>
      </c>
      <c r="E330" s="150" t="s">
        <v>84</v>
      </c>
      <c r="F330" s="149">
        <v>307</v>
      </c>
      <c r="G330" s="150" t="s">
        <v>76</v>
      </c>
      <c r="H330" s="151">
        <v>4</v>
      </c>
      <c r="I330" s="151"/>
      <c r="J330" s="152">
        <f t="shared" ref="J330:J393" si="45">IFERROR(VLOOKUP($B330,_18Q4,9,FALSE),"")</f>
        <v>3286</v>
      </c>
      <c r="K330" s="152">
        <f t="shared" ref="K330:K393" si="46">IFERROR(VLOOKUP($B330,_19Q1c,9,FALSE),"")</f>
        <v>3612</v>
      </c>
      <c r="L330" s="152">
        <f t="shared" ref="L330:L393" si="47">IFERROR(VLOOKUP($B330,_19Q1e,9,FALSE),"")</f>
        <v>3612</v>
      </c>
      <c r="M330" s="153"/>
      <c r="N330" s="152">
        <f t="shared" ref="N330:N393" si="48">IFERROR(VLOOKUP($B330,_19Q1e,8,FALSE),"")</f>
        <v>9429</v>
      </c>
      <c r="O330" s="152">
        <f t="shared" si="44"/>
        <v>3612</v>
      </c>
      <c r="P330" s="152">
        <f t="shared" ref="P330:P393" si="49">IFERROR(VLOOKUP($B330,_19Q1e,10,FALSE),"")</f>
        <v>0</v>
      </c>
      <c r="Q330" s="152">
        <f t="shared" ref="Q330:Q393" si="50">IFERROR(VLOOKUP($B330,_19Q1e,11,FALSE),"")</f>
        <v>893</v>
      </c>
      <c r="R330" s="152">
        <f t="shared" ref="R330:R393" si="51">IFERROR(VLOOKUP($B330,_19Q1e,12,FALSE),"")</f>
        <v>13934</v>
      </c>
      <c r="S330" s="154">
        <f t="shared" ref="S330:S393" si="52">IFERROR(R330-IFERROR(VLOOKUP($B330,_18Q4,12,FALSE),""),"")</f>
        <v>1177</v>
      </c>
    </row>
    <row r="331" spans="1:19" x14ac:dyDescent="0.25">
      <c r="A331" s="149">
        <v>447</v>
      </c>
      <c r="B331" s="149">
        <v>447101350</v>
      </c>
      <c r="C331" s="150" t="s">
        <v>201</v>
      </c>
      <c r="D331" s="149">
        <v>101</v>
      </c>
      <c r="E331" s="150" t="s">
        <v>84</v>
      </c>
      <c r="F331" s="149">
        <v>350</v>
      </c>
      <c r="G331" s="150" t="s">
        <v>197</v>
      </c>
      <c r="H331" s="151">
        <v>17</v>
      </c>
      <c r="I331" s="151"/>
      <c r="J331" s="152">
        <f t="shared" si="45"/>
        <v>5259</v>
      </c>
      <c r="K331" s="152">
        <f t="shared" si="46"/>
        <v>5451</v>
      </c>
      <c r="L331" s="152">
        <f t="shared" si="47"/>
        <v>5463</v>
      </c>
      <c r="M331" s="153"/>
      <c r="N331" s="152">
        <f t="shared" si="48"/>
        <v>9318</v>
      </c>
      <c r="O331" s="152">
        <f t="shared" ref="O331:O394" si="53">L331</f>
        <v>5463</v>
      </c>
      <c r="P331" s="152">
        <f t="shared" si="49"/>
        <v>0</v>
      </c>
      <c r="Q331" s="152">
        <f t="shared" si="50"/>
        <v>893</v>
      </c>
      <c r="R331" s="152">
        <f t="shared" si="51"/>
        <v>15674</v>
      </c>
      <c r="S331" s="154">
        <f t="shared" si="52"/>
        <v>551</v>
      </c>
    </row>
    <row r="332" spans="1:19" x14ac:dyDescent="0.25">
      <c r="A332" s="149">
        <v>447</v>
      </c>
      <c r="B332" s="149">
        <v>447101622</v>
      </c>
      <c r="C332" s="150" t="s">
        <v>201</v>
      </c>
      <c r="D332" s="149">
        <v>101</v>
      </c>
      <c r="E332" s="150" t="s">
        <v>84</v>
      </c>
      <c r="F332" s="149">
        <v>622</v>
      </c>
      <c r="G332" s="150" t="s">
        <v>204</v>
      </c>
      <c r="H332" s="151">
        <v>5</v>
      </c>
      <c r="I332" s="151"/>
      <c r="J332" s="152">
        <f t="shared" si="45"/>
        <v>1634</v>
      </c>
      <c r="K332" s="152">
        <f t="shared" si="46"/>
        <v>1693</v>
      </c>
      <c r="L332" s="152">
        <f t="shared" si="47"/>
        <v>1693</v>
      </c>
      <c r="M332" s="153"/>
      <c r="N332" s="152">
        <f t="shared" si="48"/>
        <v>9107</v>
      </c>
      <c r="O332" s="152">
        <f t="shared" si="53"/>
        <v>1693</v>
      </c>
      <c r="P332" s="152">
        <f t="shared" si="49"/>
        <v>0</v>
      </c>
      <c r="Q332" s="152">
        <f t="shared" si="50"/>
        <v>893</v>
      </c>
      <c r="R332" s="152">
        <f t="shared" si="51"/>
        <v>11693</v>
      </c>
      <c r="S332" s="154">
        <f t="shared" si="52"/>
        <v>377</v>
      </c>
    </row>
    <row r="333" spans="1:19" x14ac:dyDescent="0.25">
      <c r="A333" s="149">
        <v>447</v>
      </c>
      <c r="B333" s="149">
        <v>447101690</v>
      </c>
      <c r="C333" s="150" t="s">
        <v>201</v>
      </c>
      <c r="D333" s="149">
        <v>101</v>
      </c>
      <c r="E333" s="150" t="s">
        <v>84</v>
      </c>
      <c r="F333" s="149">
        <v>690</v>
      </c>
      <c r="G333" s="150" t="s">
        <v>200</v>
      </c>
      <c r="H333" s="151">
        <v>8</v>
      </c>
      <c r="I333" s="151"/>
      <c r="J333" s="152">
        <f t="shared" si="45"/>
        <v>2460</v>
      </c>
      <c r="K333" s="152">
        <f t="shared" si="46"/>
        <v>2780</v>
      </c>
      <c r="L333" s="152">
        <f t="shared" si="47"/>
        <v>2781</v>
      </c>
      <c r="M333" s="153"/>
      <c r="N333" s="152">
        <f t="shared" si="48"/>
        <v>9565</v>
      </c>
      <c r="O333" s="152">
        <f t="shared" si="53"/>
        <v>2781</v>
      </c>
      <c r="P333" s="152">
        <f t="shared" si="49"/>
        <v>0</v>
      </c>
      <c r="Q333" s="152">
        <f t="shared" si="50"/>
        <v>893</v>
      </c>
      <c r="R333" s="152">
        <f t="shared" si="51"/>
        <v>13239</v>
      </c>
      <c r="S333" s="154">
        <f t="shared" si="52"/>
        <v>1425</v>
      </c>
    </row>
    <row r="334" spans="1:19" x14ac:dyDescent="0.25">
      <c r="A334" s="149">
        <v>449</v>
      </c>
      <c r="B334" s="149">
        <v>449035035</v>
      </c>
      <c r="C334" s="150" t="s">
        <v>205</v>
      </c>
      <c r="D334" s="149">
        <v>35</v>
      </c>
      <c r="E334" s="150" t="s">
        <v>22</v>
      </c>
      <c r="F334" s="149">
        <v>35</v>
      </c>
      <c r="G334" s="150" t="s">
        <v>22</v>
      </c>
      <c r="H334" s="151">
        <v>680</v>
      </c>
      <c r="I334" s="151"/>
      <c r="J334" s="152">
        <f t="shared" si="45"/>
        <v>3847</v>
      </c>
      <c r="K334" s="152">
        <f t="shared" si="46"/>
        <v>3989</v>
      </c>
      <c r="L334" s="152">
        <f t="shared" si="47"/>
        <v>4003</v>
      </c>
      <c r="M334" s="153"/>
      <c r="N334" s="152">
        <f t="shared" si="48"/>
        <v>11388</v>
      </c>
      <c r="O334" s="152">
        <f t="shared" si="53"/>
        <v>4003</v>
      </c>
      <c r="P334" s="152">
        <f t="shared" si="49"/>
        <v>0</v>
      </c>
      <c r="Q334" s="152">
        <f t="shared" si="50"/>
        <v>893</v>
      </c>
      <c r="R334" s="152">
        <f t="shared" si="51"/>
        <v>16284</v>
      </c>
      <c r="S334" s="154">
        <f t="shared" si="52"/>
        <v>600</v>
      </c>
    </row>
    <row r="335" spans="1:19" x14ac:dyDescent="0.25">
      <c r="A335" s="149">
        <v>449</v>
      </c>
      <c r="B335" s="149">
        <v>449035044</v>
      </c>
      <c r="C335" s="150" t="s">
        <v>205</v>
      </c>
      <c r="D335" s="149">
        <v>35</v>
      </c>
      <c r="E335" s="150" t="s">
        <v>22</v>
      </c>
      <c r="F335" s="149">
        <v>44</v>
      </c>
      <c r="G335" s="150" t="s">
        <v>35</v>
      </c>
      <c r="H335" s="151">
        <v>1</v>
      </c>
      <c r="I335" s="151"/>
      <c r="J335" s="152">
        <f t="shared" si="45"/>
        <v>357</v>
      </c>
      <c r="K335" s="152">
        <f t="shared" si="46"/>
        <v>284</v>
      </c>
      <c r="L335" s="152">
        <f t="shared" si="47"/>
        <v>281</v>
      </c>
      <c r="M335" s="153"/>
      <c r="N335" s="152">
        <f t="shared" si="48"/>
        <v>12284.372571797174</v>
      </c>
      <c r="O335" s="152">
        <f t="shared" si="53"/>
        <v>281</v>
      </c>
      <c r="P335" s="152">
        <f t="shared" si="49"/>
        <v>0</v>
      </c>
      <c r="Q335" s="152">
        <f t="shared" si="50"/>
        <v>893</v>
      </c>
      <c r="R335" s="152">
        <f t="shared" si="51"/>
        <v>13458.372571797174</v>
      </c>
      <c r="S335" s="154">
        <f t="shared" si="52"/>
        <v>-3385.6274282028262</v>
      </c>
    </row>
    <row r="336" spans="1:19" x14ac:dyDescent="0.25">
      <c r="A336" s="149">
        <v>449</v>
      </c>
      <c r="B336" s="149">
        <v>449035073</v>
      </c>
      <c r="C336" s="150" t="s">
        <v>205</v>
      </c>
      <c r="D336" s="149">
        <v>35</v>
      </c>
      <c r="E336" s="150" t="s">
        <v>22</v>
      </c>
      <c r="F336" s="149">
        <v>73</v>
      </c>
      <c r="G336" s="150" t="s">
        <v>37</v>
      </c>
      <c r="H336" s="151">
        <v>1</v>
      </c>
      <c r="I336" s="151"/>
      <c r="J336" s="152" t="str">
        <f t="shared" si="45"/>
        <v/>
      </c>
      <c r="K336" s="152">
        <f t="shared" si="46"/>
        <v>8347</v>
      </c>
      <c r="L336" s="152">
        <f t="shared" si="47"/>
        <v>8369</v>
      </c>
      <c r="M336" s="153"/>
      <c r="N336" s="152">
        <f t="shared" si="48"/>
        <v>10755.2580295355</v>
      </c>
      <c r="O336" s="152">
        <f t="shared" si="53"/>
        <v>8369</v>
      </c>
      <c r="P336" s="152">
        <f t="shared" si="49"/>
        <v>0</v>
      </c>
      <c r="Q336" s="152">
        <f t="shared" si="50"/>
        <v>893</v>
      </c>
      <c r="R336" s="152">
        <f t="shared" si="51"/>
        <v>20017.2580295355</v>
      </c>
      <c r="S336" s="154" t="str">
        <f t="shared" si="52"/>
        <v/>
      </c>
    </row>
    <row r="337" spans="1:19" x14ac:dyDescent="0.25">
      <c r="A337" s="149">
        <v>449</v>
      </c>
      <c r="B337" s="149">
        <v>449035099</v>
      </c>
      <c r="C337" s="150" t="s">
        <v>205</v>
      </c>
      <c r="D337" s="149">
        <v>35</v>
      </c>
      <c r="E337" s="150" t="s">
        <v>22</v>
      </c>
      <c r="F337" s="149">
        <v>99</v>
      </c>
      <c r="G337" s="150" t="s">
        <v>186</v>
      </c>
      <c r="H337" s="151">
        <v>1</v>
      </c>
      <c r="I337" s="151"/>
      <c r="J337" s="152" t="str">
        <f t="shared" si="45"/>
        <v/>
      </c>
      <c r="K337" s="152">
        <f t="shared" si="46"/>
        <v>6044</v>
      </c>
      <c r="L337" s="152">
        <f t="shared" si="47"/>
        <v>6048</v>
      </c>
      <c r="M337" s="153"/>
      <c r="N337" s="152">
        <f t="shared" si="48"/>
        <v>10489.150662906624</v>
      </c>
      <c r="O337" s="152">
        <f t="shared" si="53"/>
        <v>6048</v>
      </c>
      <c r="P337" s="152">
        <f t="shared" si="49"/>
        <v>0</v>
      </c>
      <c r="Q337" s="152">
        <f t="shared" si="50"/>
        <v>893</v>
      </c>
      <c r="R337" s="152">
        <f t="shared" si="51"/>
        <v>17430.150662906624</v>
      </c>
      <c r="S337" s="154" t="str">
        <f t="shared" si="52"/>
        <v/>
      </c>
    </row>
    <row r="338" spans="1:19" x14ac:dyDescent="0.25">
      <c r="A338" s="149">
        <v>449</v>
      </c>
      <c r="B338" s="149">
        <v>449035243</v>
      </c>
      <c r="C338" s="150" t="s">
        <v>205</v>
      </c>
      <c r="D338" s="149">
        <v>35</v>
      </c>
      <c r="E338" s="150" t="s">
        <v>22</v>
      </c>
      <c r="F338" s="149">
        <v>243</v>
      </c>
      <c r="G338" s="150" t="s">
        <v>74</v>
      </c>
      <c r="H338" s="151">
        <v>6</v>
      </c>
      <c r="I338" s="151"/>
      <c r="J338" s="152">
        <f t="shared" si="45"/>
        <v>2865</v>
      </c>
      <c r="K338" s="152">
        <f t="shared" si="46"/>
        <v>3181</v>
      </c>
      <c r="L338" s="152">
        <f t="shared" si="47"/>
        <v>3181</v>
      </c>
      <c r="M338" s="153"/>
      <c r="N338" s="152">
        <f t="shared" si="48"/>
        <v>13477</v>
      </c>
      <c r="O338" s="152">
        <f t="shared" si="53"/>
        <v>3181</v>
      </c>
      <c r="P338" s="152">
        <f t="shared" si="49"/>
        <v>0</v>
      </c>
      <c r="Q338" s="152">
        <f t="shared" si="50"/>
        <v>893</v>
      </c>
      <c r="R338" s="152">
        <f t="shared" si="51"/>
        <v>17551</v>
      </c>
      <c r="S338" s="154">
        <f t="shared" si="52"/>
        <v>1654</v>
      </c>
    </row>
    <row r="339" spans="1:19" x14ac:dyDescent="0.25">
      <c r="A339" s="149">
        <v>449</v>
      </c>
      <c r="B339" s="149">
        <v>449035244</v>
      </c>
      <c r="C339" s="150" t="s">
        <v>205</v>
      </c>
      <c r="D339" s="149">
        <v>35</v>
      </c>
      <c r="E339" s="150" t="s">
        <v>22</v>
      </c>
      <c r="F339" s="149">
        <v>244</v>
      </c>
      <c r="G339" s="150" t="s">
        <v>43</v>
      </c>
      <c r="H339" s="151">
        <v>4</v>
      </c>
      <c r="I339" s="151"/>
      <c r="J339" s="152">
        <f t="shared" si="45"/>
        <v>3790</v>
      </c>
      <c r="K339" s="152">
        <f t="shared" si="46"/>
        <v>4179</v>
      </c>
      <c r="L339" s="152">
        <f t="shared" si="47"/>
        <v>4182</v>
      </c>
      <c r="M339" s="153"/>
      <c r="N339" s="152">
        <f t="shared" si="48"/>
        <v>10321</v>
      </c>
      <c r="O339" s="152">
        <f t="shared" si="53"/>
        <v>4182</v>
      </c>
      <c r="P339" s="152">
        <f t="shared" si="49"/>
        <v>0</v>
      </c>
      <c r="Q339" s="152">
        <f t="shared" si="50"/>
        <v>893</v>
      </c>
      <c r="R339" s="152">
        <f t="shared" si="51"/>
        <v>15396</v>
      </c>
      <c r="S339" s="154">
        <f t="shared" si="52"/>
        <v>1359</v>
      </c>
    </row>
    <row r="340" spans="1:19" x14ac:dyDescent="0.25">
      <c r="A340" s="149">
        <v>449</v>
      </c>
      <c r="B340" s="149">
        <v>449035285</v>
      </c>
      <c r="C340" s="150" t="s">
        <v>205</v>
      </c>
      <c r="D340" s="149">
        <v>35</v>
      </c>
      <c r="E340" s="150" t="s">
        <v>22</v>
      </c>
      <c r="F340" s="149">
        <v>285</v>
      </c>
      <c r="G340" s="150" t="s">
        <v>44</v>
      </c>
      <c r="H340" s="151">
        <v>6</v>
      </c>
      <c r="I340" s="151"/>
      <c r="J340" s="152">
        <f t="shared" si="45"/>
        <v>3050</v>
      </c>
      <c r="K340" s="152">
        <f t="shared" si="46"/>
        <v>3020</v>
      </c>
      <c r="L340" s="152">
        <f t="shared" si="47"/>
        <v>3020</v>
      </c>
      <c r="M340" s="153"/>
      <c r="N340" s="152">
        <f t="shared" si="48"/>
        <v>9862</v>
      </c>
      <c r="O340" s="152">
        <f t="shared" si="53"/>
        <v>3020</v>
      </c>
      <c r="P340" s="152">
        <f t="shared" si="49"/>
        <v>0</v>
      </c>
      <c r="Q340" s="152">
        <f t="shared" si="50"/>
        <v>893</v>
      </c>
      <c r="R340" s="152">
        <f t="shared" si="51"/>
        <v>13775</v>
      </c>
      <c r="S340" s="154">
        <f t="shared" si="52"/>
        <v>-128</v>
      </c>
    </row>
    <row r="341" spans="1:19" x14ac:dyDescent="0.25">
      <c r="A341" s="149">
        <v>449</v>
      </c>
      <c r="B341" s="149">
        <v>449035336</v>
      </c>
      <c r="C341" s="150" t="s">
        <v>205</v>
      </c>
      <c r="D341" s="149">
        <v>35</v>
      </c>
      <c r="E341" s="150" t="s">
        <v>22</v>
      </c>
      <c r="F341" s="149">
        <v>336</v>
      </c>
      <c r="G341" s="150" t="s">
        <v>48</v>
      </c>
      <c r="H341" s="151">
        <v>1</v>
      </c>
      <c r="I341" s="151"/>
      <c r="J341" s="152">
        <f t="shared" si="45"/>
        <v>2817</v>
      </c>
      <c r="K341" s="152">
        <f t="shared" si="46"/>
        <v>2831</v>
      </c>
      <c r="L341" s="152">
        <f t="shared" si="47"/>
        <v>2840</v>
      </c>
      <c r="M341" s="153"/>
      <c r="N341" s="152">
        <f t="shared" si="48"/>
        <v>15045</v>
      </c>
      <c r="O341" s="152">
        <f t="shared" si="53"/>
        <v>2840</v>
      </c>
      <c r="P341" s="152">
        <f t="shared" si="49"/>
        <v>0</v>
      </c>
      <c r="Q341" s="152">
        <f t="shared" si="50"/>
        <v>893</v>
      </c>
      <c r="R341" s="152">
        <f t="shared" si="51"/>
        <v>18778</v>
      </c>
      <c r="S341" s="154">
        <f t="shared" si="52"/>
        <v>145</v>
      </c>
    </row>
    <row r="342" spans="1:19" x14ac:dyDescent="0.25">
      <c r="A342" s="149">
        <v>450</v>
      </c>
      <c r="B342" s="149">
        <v>450086008</v>
      </c>
      <c r="C342" s="150" t="s">
        <v>206</v>
      </c>
      <c r="D342" s="149">
        <v>86</v>
      </c>
      <c r="E342" s="150" t="s">
        <v>207</v>
      </c>
      <c r="F342" s="149">
        <v>8</v>
      </c>
      <c r="G342" s="150" t="s">
        <v>208</v>
      </c>
      <c r="H342" s="151">
        <v>6</v>
      </c>
      <c r="I342" s="151"/>
      <c r="J342" s="152">
        <f t="shared" si="45"/>
        <v>8524</v>
      </c>
      <c r="K342" s="152">
        <f t="shared" si="46"/>
        <v>8789</v>
      </c>
      <c r="L342" s="152">
        <f t="shared" si="47"/>
        <v>8790</v>
      </c>
      <c r="M342" s="153"/>
      <c r="N342" s="152">
        <f t="shared" si="48"/>
        <v>8640</v>
      </c>
      <c r="O342" s="152">
        <f t="shared" si="53"/>
        <v>8790</v>
      </c>
      <c r="P342" s="152">
        <f t="shared" si="49"/>
        <v>0</v>
      </c>
      <c r="Q342" s="152">
        <f t="shared" si="50"/>
        <v>893</v>
      </c>
      <c r="R342" s="152">
        <f t="shared" si="51"/>
        <v>18323</v>
      </c>
      <c r="S342" s="154">
        <f t="shared" si="52"/>
        <v>527</v>
      </c>
    </row>
    <row r="343" spans="1:19" x14ac:dyDescent="0.25">
      <c r="A343" s="149">
        <v>450</v>
      </c>
      <c r="B343" s="149">
        <v>450086086</v>
      </c>
      <c r="C343" s="150" t="s">
        <v>206</v>
      </c>
      <c r="D343" s="149">
        <v>86</v>
      </c>
      <c r="E343" s="150" t="s">
        <v>207</v>
      </c>
      <c r="F343" s="149">
        <v>86</v>
      </c>
      <c r="G343" s="150" t="s">
        <v>207</v>
      </c>
      <c r="H343" s="151">
        <v>66</v>
      </c>
      <c r="I343" s="151"/>
      <c r="J343" s="152">
        <f t="shared" si="45"/>
        <v>1375</v>
      </c>
      <c r="K343" s="152">
        <f t="shared" si="46"/>
        <v>1500</v>
      </c>
      <c r="L343" s="152">
        <f t="shared" si="47"/>
        <v>1501</v>
      </c>
      <c r="M343" s="153"/>
      <c r="N343" s="152">
        <f t="shared" si="48"/>
        <v>9685</v>
      </c>
      <c r="O343" s="152">
        <f t="shared" si="53"/>
        <v>1501</v>
      </c>
      <c r="P343" s="152">
        <f t="shared" si="49"/>
        <v>0</v>
      </c>
      <c r="Q343" s="152">
        <f t="shared" si="50"/>
        <v>893</v>
      </c>
      <c r="R343" s="152">
        <f t="shared" si="51"/>
        <v>12079</v>
      </c>
      <c r="S343" s="154">
        <f t="shared" si="52"/>
        <v>939</v>
      </c>
    </row>
    <row r="344" spans="1:19" x14ac:dyDescent="0.25">
      <c r="A344" s="149">
        <v>450</v>
      </c>
      <c r="B344" s="149">
        <v>450086117</v>
      </c>
      <c r="C344" s="150" t="s">
        <v>206</v>
      </c>
      <c r="D344" s="149">
        <v>86</v>
      </c>
      <c r="E344" s="150" t="s">
        <v>207</v>
      </c>
      <c r="F344" s="149">
        <v>117</v>
      </c>
      <c r="G344" s="150" t="s">
        <v>53</v>
      </c>
      <c r="H344" s="151">
        <v>1</v>
      </c>
      <c r="I344" s="151"/>
      <c r="J344" s="152">
        <f t="shared" si="45"/>
        <v>4656</v>
      </c>
      <c r="K344" s="152">
        <f t="shared" si="46"/>
        <v>4934</v>
      </c>
      <c r="L344" s="152">
        <f t="shared" si="47"/>
        <v>4940</v>
      </c>
      <c r="M344" s="153"/>
      <c r="N344" s="152">
        <f t="shared" si="48"/>
        <v>10570</v>
      </c>
      <c r="O344" s="152">
        <f t="shared" si="53"/>
        <v>4940</v>
      </c>
      <c r="P344" s="152">
        <f t="shared" si="49"/>
        <v>0</v>
      </c>
      <c r="Q344" s="152">
        <f t="shared" si="50"/>
        <v>893</v>
      </c>
      <c r="R344" s="152">
        <f t="shared" si="51"/>
        <v>16403</v>
      </c>
      <c r="S344" s="154">
        <f t="shared" si="52"/>
        <v>890</v>
      </c>
    </row>
    <row r="345" spans="1:19" x14ac:dyDescent="0.25">
      <c r="A345" s="149">
        <v>450</v>
      </c>
      <c r="B345" s="149">
        <v>450086127</v>
      </c>
      <c r="C345" s="150" t="s">
        <v>206</v>
      </c>
      <c r="D345" s="149">
        <v>86</v>
      </c>
      <c r="E345" s="150" t="s">
        <v>207</v>
      </c>
      <c r="F345" s="149">
        <v>127</v>
      </c>
      <c r="G345" s="150" t="s">
        <v>209</v>
      </c>
      <c r="H345" s="151">
        <v>7</v>
      </c>
      <c r="I345" s="151"/>
      <c r="J345" s="152">
        <f t="shared" si="45"/>
        <v>3531</v>
      </c>
      <c r="K345" s="152">
        <f t="shared" si="46"/>
        <v>3837</v>
      </c>
      <c r="L345" s="152">
        <f t="shared" si="47"/>
        <v>3836</v>
      </c>
      <c r="M345" s="153"/>
      <c r="N345" s="152">
        <f t="shared" si="48"/>
        <v>9127</v>
      </c>
      <c r="O345" s="152">
        <f t="shared" si="53"/>
        <v>3836</v>
      </c>
      <c r="P345" s="152">
        <f t="shared" si="49"/>
        <v>0</v>
      </c>
      <c r="Q345" s="152">
        <f t="shared" si="50"/>
        <v>893</v>
      </c>
      <c r="R345" s="152">
        <f t="shared" si="51"/>
        <v>13856</v>
      </c>
      <c r="S345" s="154">
        <f t="shared" si="52"/>
        <v>1032</v>
      </c>
    </row>
    <row r="346" spans="1:19" x14ac:dyDescent="0.25">
      <c r="A346" s="149">
        <v>450</v>
      </c>
      <c r="B346" s="149">
        <v>450086137</v>
      </c>
      <c r="C346" s="150" t="s">
        <v>206</v>
      </c>
      <c r="D346" s="149">
        <v>86</v>
      </c>
      <c r="E346" s="150" t="s">
        <v>207</v>
      </c>
      <c r="F346" s="149">
        <v>137</v>
      </c>
      <c r="G346" s="150" t="s">
        <v>210</v>
      </c>
      <c r="H346" s="151">
        <v>1</v>
      </c>
      <c r="I346" s="151"/>
      <c r="J346" s="152">
        <f t="shared" si="45"/>
        <v>21</v>
      </c>
      <c r="K346" s="152">
        <f t="shared" si="46"/>
        <v>228</v>
      </c>
      <c r="L346" s="152">
        <f t="shared" si="47"/>
        <v>21</v>
      </c>
      <c r="M346" s="153"/>
      <c r="N346" s="152">
        <f t="shared" si="48"/>
        <v>12390</v>
      </c>
      <c r="O346" s="152">
        <f t="shared" si="53"/>
        <v>21</v>
      </c>
      <c r="P346" s="152">
        <f t="shared" si="49"/>
        <v>0</v>
      </c>
      <c r="Q346" s="152">
        <f t="shared" si="50"/>
        <v>893</v>
      </c>
      <c r="R346" s="152">
        <f t="shared" si="51"/>
        <v>13304</v>
      </c>
      <c r="S346" s="154">
        <f t="shared" si="52"/>
        <v>-295</v>
      </c>
    </row>
    <row r="347" spans="1:19" x14ac:dyDescent="0.25">
      <c r="A347" s="149">
        <v>450</v>
      </c>
      <c r="B347" s="149">
        <v>450086210</v>
      </c>
      <c r="C347" s="150" t="s">
        <v>206</v>
      </c>
      <c r="D347" s="149">
        <v>86</v>
      </c>
      <c r="E347" s="150" t="s">
        <v>207</v>
      </c>
      <c r="F347" s="149">
        <v>210</v>
      </c>
      <c r="G347" s="150" t="s">
        <v>54</v>
      </c>
      <c r="H347" s="151">
        <v>93</v>
      </c>
      <c r="I347" s="151"/>
      <c r="J347" s="152">
        <f t="shared" si="45"/>
        <v>2911</v>
      </c>
      <c r="K347" s="152">
        <f t="shared" si="46"/>
        <v>3149</v>
      </c>
      <c r="L347" s="152">
        <f t="shared" si="47"/>
        <v>3138</v>
      </c>
      <c r="M347" s="153"/>
      <c r="N347" s="152">
        <f t="shared" si="48"/>
        <v>9270</v>
      </c>
      <c r="O347" s="152">
        <f t="shared" si="53"/>
        <v>3138</v>
      </c>
      <c r="P347" s="152">
        <f t="shared" si="49"/>
        <v>0</v>
      </c>
      <c r="Q347" s="152">
        <f t="shared" si="50"/>
        <v>893</v>
      </c>
      <c r="R347" s="152">
        <f t="shared" si="51"/>
        <v>13301</v>
      </c>
      <c r="S347" s="154">
        <f t="shared" si="52"/>
        <v>898</v>
      </c>
    </row>
    <row r="348" spans="1:19" x14ac:dyDescent="0.25">
      <c r="A348" s="149">
        <v>450</v>
      </c>
      <c r="B348" s="149">
        <v>450086275</v>
      </c>
      <c r="C348" s="150" t="s">
        <v>206</v>
      </c>
      <c r="D348" s="149">
        <v>86</v>
      </c>
      <c r="E348" s="150" t="s">
        <v>207</v>
      </c>
      <c r="F348" s="149">
        <v>275</v>
      </c>
      <c r="G348" s="150" t="s">
        <v>211</v>
      </c>
      <c r="H348" s="151">
        <v>4</v>
      </c>
      <c r="I348" s="151"/>
      <c r="J348" s="152">
        <f t="shared" si="45"/>
        <v>1856</v>
      </c>
      <c r="K348" s="152">
        <f t="shared" si="46"/>
        <v>1982</v>
      </c>
      <c r="L348" s="152">
        <f t="shared" si="47"/>
        <v>1977</v>
      </c>
      <c r="M348" s="153"/>
      <c r="N348" s="152">
        <f t="shared" si="48"/>
        <v>8749</v>
      </c>
      <c r="O348" s="152">
        <f t="shared" si="53"/>
        <v>1977</v>
      </c>
      <c r="P348" s="152">
        <f t="shared" si="49"/>
        <v>0</v>
      </c>
      <c r="Q348" s="152">
        <f t="shared" si="50"/>
        <v>893</v>
      </c>
      <c r="R348" s="152">
        <f t="shared" si="51"/>
        <v>11619</v>
      </c>
      <c r="S348" s="154">
        <f t="shared" si="52"/>
        <v>657</v>
      </c>
    </row>
    <row r="349" spans="1:19" x14ac:dyDescent="0.25">
      <c r="A349" s="149">
        <v>450</v>
      </c>
      <c r="B349" s="149">
        <v>450086278</v>
      </c>
      <c r="C349" s="150" t="s">
        <v>206</v>
      </c>
      <c r="D349" s="149">
        <v>86</v>
      </c>
      <c r="E349" s="150" t="s">
        <v>207</v>
      </c>
      <c r="F349" s="149">
        <v>278</v>
      </c>
      <c r="G349" s="150" t="s">
        <v>212</v>
      </c>
      <c r="H349" s="151">
        <v>12</v>
      </c>
      <c r="I349" s="151"/>
      <c r="J349" s="152">
        <f t="shared" si="45"/>
        <v>2631</v>
      </c>
      <c r="K349" s="152">
        <f t="shared" si="46"/>
        <v>2617</v>
      </c>
      <c r="L349" s="152">
        <f t="shared" si="47"/>
        <v>2617</v>
      </c>
      <c r="M349" s="153"/>
      <c r="N349" s="152">
        <f t="shared" si="48"/>
        <v>9084</v>
      </c>
      <c r="O349" s="152">
        <f t="shared" si="53"/>
        <v>2617</v>
      </c>
      <c r="P349" s="152">
        <f t="shared" si="49"/>
        <v>0</v>
      </c>
      <c r="Q349" s="152">
        <f t="shared" si="50"/>
        <v>893</v>
      </c>
      <c r="R349" s="152">
        <f t="shared" si="51"/>
        <v>12594</v>
      </c>
      <c r="S349" s="154">
        <f t="shared" si="52"/>
        <v>-62</v>
      </c>
    </row>
    <row r="350" spans="1:19" x14ac:dyDescent="0.25">
      <c r="A350" s="149">
        <v>450</v>
      </c>
      <c r="B350" s="149">
        <v>450086327</v>
      </c>
      <c r="C350" s="150" t="s">
        <v>206</v>
      </c>
      <c r="D350" s="149">
        <v>86</v>
      </c>
      <c r="E350" s="150" t="s">
        <v>207</v>
      </c>
      <c r="F350" s="149">
        <v>327</v>
      </c>
      <c r="G350" s="150" t="s">
        <v>213</v>
      </c>
      <c r="H350" s="151">
        <v>2</v>
      </c>
      <c r="I350" s="151"/>
      <c r="J350" s="152">
        <f t="shared" si="45"/>
        <v>6949</v>
      </c>
      <c r="K350" s="152">
        <f t="shared" si="46"/>
        <v>7114</v>
      </c>
      <c r="L350" s="152">
        <f t="shared" si="47"/>
        <v>7114</v>
      </c>
      <c r="M350" s="153"/>
      <c r="N350" s="152">
        <f t="shared" si="48"/>
        <v>8636</v>
      </c>
      <c r="O350" s="152">
        <f t="shared" si="53"/>
        <v>7114</v>
      </c>
      <c r="P350" s="152">
        <f t="shared" si="49"/>
        <v>0</v>
      </c>
      <c r="Q350" s="152">
        <f t="shared" si="50"/>
        <v>893</v>
      </c>
      <c r="R350" s="152">
        <f t="shared" si="51"/>
        <v>16643</v>
      </c>
      <c r="S350" s="154">
        <f t="shared" si="52"/>
        <v>365</v>
      </c>
    </row>
    <row r="351" spans="1:19" x14ac:dyDescent="0.25">
      <c r="A351" s="149">
        <v>450</v>
      </c>
      <c r="B351" s="149">
        <v>450086337</v>
      </c>
      <c r="C351" s="150" t="s">
        <v>206</v>
      </c>
      <c r="D351" s="149">
        <v>86</v>
      </c>
      <c r="E351" s="150" t="s">
        <v>207</v>
      </c>
      <c r="F351" s="149">
        <v>337</v>
      </c>
      <c r="G351" s="150" t="s">
        <v>214</v>
      </c>
      <c r="H351" s="151">
        <v>2</v>
      </c>
      <c r="I351" s="151"/>
      <c r="J351" s="152">
        <f t="shared" si="45"/>
        <v>10525</v>
      </c>
      <c r="K351" s="152">
        <f t="shared" si="46"/>
        <v>15944</v>
      </c>
      <c r="L351" s="152">
        <f t="shared" si="47"/>
        <v>15938</v>
      </c>
      <c r="M351" s="153"/>
      <c r="N351" s="152">
        <f t="shared" si="48"/>
        <v>12729</v>
      </c>
      <c r="O351" s="152">
        <f t="shared" si="53"/>
        <v>15938</v>
      </c>
      <c r="P351" s="152">
        <f t="shared" si="49"/>
        <v>0</v>
      </c>
      <c r="Q351" s="152">
        <f t="shared" si="50"/>
        <v>893</v>
      </c>
      <c r="R351" s="152">
        <f t="shared" si="51"/>
        <v>29560</v>
      </c>
      <c r="S351" s="154">
        <f t="shared" si="52"/>
        <v>9736</v>
      </c>
    </row>
    <row r="352" spans="1:19" x14ac:dyDescent="0.25">
      <c r="A352" s="149">
        <v>450</v>
      </c>
      <c r="B352" s="149">
        <v>450086340</v>
      </c>
      <c r="C352" s="150" t="s">
        <v>206</v>
      </c>
      <c r="D352" s="149">
        <v>86</v>
      </c>
      <c r="E352" s="150" t="s">
        <v>207</v>
      </c>
      <c r="F352" s="149">
        <v>340</v>
      </c>
      <c r="G352" s="150" t="s">
        <v>215</v>
      </c>
      <c r="H352" s="151">
        <v>11</v>
      </c>
      <c r="I352" s="151"/>
      <c r="J352" s="152">
        <f t="shared" si="45"/>
        <v>6735</v>
      </c>
      <c r="K352" s="152">
        <f t="shared" si="46"/>
        <v>6997</v>
      </c>
      <c r="L352" s="152">
        <f t="shared" si="47"/>
        <v>6990</v>
      </c>
      <c r="M352" s="153"/>
      <c r="N352" s="152">
        <f t="shared" si="48"/>
        <v>8714</v>
      </c>
      <c r="O352" s="152">
        <f t="shared" si="53"/>
        <v>6990</v>
      </c>
      <c r="P352" s="152">
        <f t="shared" si="49"/>
        <v>0</v>
      </c>
      <c r="Q352" s="152">
        <f t="shared" si="50"/>
        <v>893</v>
      </c>
      <c r="R352" s="152">
        <f t="shared" si="51"/>
        <v>16597</v>
      </c>
      <c r="S352" s="154">
        <f t="shared" si="52"/>
        <v>573</v>
      </c>
    </row>
    <row r="353" spans="1:19" x14ac:dyDescent="0.25">
      <c r="A353" s="149">
        <v>450</v>
      </c>
      <c r="B353" s="149">
        <v>450086605</v>
      </c>
      <c r="C353" s="150" t="s">
        <v>206</v>
      </c>
      <c r="D353" s="149">
        <v>86</v>
      </c>
      <c r="E353" s="150" t="s">
        <v>207</v>
      </c>
      <c r="F353" s="149">
        <v>605</v>
      </c>
      <c r="G353" s="150" t="s">
        <v>216</v>
      </c>
      <c r="H353" s="151">
        <v>3</v>
      </c>
      <c r="I353" s="151"/>
      <c r="J353" s="152">
        <f t="shared" si="45"/>
        <v>7599</v>
      </c>
      <c r="K353" s="152">
        <f t="shared" si="46"/>
        <v>6285</v>
      </c>
      <c r="L353" s="152">
        <f t="shared" si="47"/>
        <v>6274</v>
      </c>
      <c r="M353" s="153"/>
      <c r="N353" s="152">
        <f t="shared" si="48"/>
        <v>8410</v>
      </c>
      <c r="O353" s="152">
        <f t="shared" si="53"/>
        <v>6274</v>
      </c>
      <c r="P353" s="152">
        <f t="shared" si="49"/>
        <v>0</v>
      </c>
      <c r="Q353" s="152">
        <f t="shared" si="50"/>
        <v>893</v>
      </c>
      <c r="R353" s="152">
        <f t="shared" si="51"/>
        <v>15577</v>
      </c>
      <c r="S353" s="154">
        <f t="shared" si="52"/>
        <v>-3100</v>
      </c>
    </row>
    <row r="354" spans="1:19" x14ac:dyDescent="0.25">
      <c r="A354" s="149">
        <v>450</v>
      </c>
      <c r="B354" s="149">
        <v>450086632</v>
      </c>
      <c r="C354" s="150" t="s">
        <v>206</v>
      </c>
      <c r="D354" s="149">
        <v>86</v>
      </c>
      <c r="E354" s="150" t="s">
        <v>207</v>
      </c>
      <c r="F354" s="149">
        <v>632</v>
      </c>
      <c r="G354" s="150" t="s">
        <v>217</v>
      </c>
      <c r="H354" s="151">
        <v>2</v>
      </c>
      <c r="I354" s="151"/>
      <c r="J354" s="152">
        <f t="shared" si="45"/>
        <v>8008</v>
      </c>
      <c r="K354" s="152">
        <f t="shared" si="46"/>
        <v>8408</v>
      </c>
      <c r="L354" s="152">
        <f t="shared" si="47"/>
        <v>8409</v>
      </c>
      <c r="M354" s="153"/>
      <c r="N354" s="152">
        <f t="shared" si="48"/>
        <v>8749</v>
      </c>
      <c r="O354" s="152">
        <f t="shared" si="53"/>
        <v>8409</v>
      </c>
      <c r="P354" s="152">
        <f t="shared" si="49"/>
        <v>0</v>
      </c>
      <c r="Q354" s="152">
        <f t="shared" si="50"/>
        <v>893</v>
      </c>
      <c r="R354" s="152">
        <f t="shared" si="51"/>
        <v>18051</v>
      </c>
      <c r="S354" s="154">
        <f t="shared" si="52"/>
        <v>818</v>
      </c>
    </row>
    <row r="355" spans="1:19" x14ac:dyDescent="0.25">
      <c r="A355" s="149">
        <v>450</v>
      </c>
      <c r="B355" s="149">
        <v>450086683</v>
      </c>
      <c r="C355" s="150" t="s">
        <v>206</v>
      </c>
      <c r="D355" s="149">
        <v>86</v>
      </c>
      <c r="E355" s="150" t="s">
        <v>207</v>
      </c>
      <c r="F355" s="149">
        <v>683</v>
      </c>
      <c r="G355" s="150" t="s">
        <v>58</v>
      </c>
      <c r="H355" s="151">
        <v>8</v>
      </c>
      <c r="I355" s="151"/>
      <c r="J355" s="152">
        <f t="shared" si="45"/>
        <v>5650</v>
      </c>
      <c r="K355" s="152">
        <f t="shared" si="46"/>
        <v>6102</v>
      </c>
      <c r="L355" s="152">
        <f t="shared" si="47"/>
        <v>6104</v>
      </c>
      <c r="M355" s="153"/>
      <c r="N355" s="152">
        <f t="shared" si="48"/>
        <v>8743</v>
      </c>
      <c r="O355" s="152">
        <f t="shared" si="53"/>
        <v>6104</v>
      </c>
      <c r="P355" s="152">
        <f t="shared" si="49"/>
        <v>0</v>
      </c>
      <c r="Q355" s="152">
        <f t="shared" si="50"/>
        <v>893</v>
      </c>
      <c r="R355" s="152">
        <f t="shared" si="51"/>
        <v>15740</v>
      </c>
      <c r="S355" s="154">
        <f t="shared" si="52"/>
        <v>1103</v>
      </c>
    </row>
    <row r="356" spans="1:19" x14ac:dyDescent="0.25">
      <c r="A356" s="149">
        <v>453</v>
      </c>
      <c r="B356" s="149">
        <v>453137005</v>
      </c>
      <c r="C356" s="150" t="s">
        <v>218</v>
      </c>
      <c r="D356" s="149">
        <v>137</v>
      </c>
      <c r="E356" s="150" t="s">
        <v>210</v>
      </c>
      <c r="F356" s="149">
        <v>5</v>
      </c>
      <c r="G356" s="150" t="s">
        <v>219</v>
      </c>
      <c r="H356" s="151">
        <v>1</v>
      </c>
      <c r="I356" s="151"/>
      <c r="J356" s="152">
        <f t="shared" si="45"/>
        <v>4260</v>
      </c>
      <c r="K356" s="152">
        <f t="shared" si="46"/>
        <v>5123</v>
      </c>
      <c r="L356" s="152">
        <f t="shared" si="47"/>
        <v>5123</v>
      </c>
      <c r="M356" s="153"/>
      <c r="N356" s="152">
        <f t="shared" si="48"/>
        <v>12729</v>
      </c>
      <c r="O356" s="152">
        <f t="shared" si="53"/>
        <v>5123</v>
      </c>
      <c r="P356" s="152">
        <f t="shared" si="49"/>
        <v>0</v>
      </c>
      <c r="Q356" s="152">
        <f t="shared" si="50"/>
        <v>893</v>
      </c>
      <c r="R356" s="152">
        <f t="shared" si="51"/>
        <v>18745</v>
      </c>
      <c r="S356" s="154">
        <f t="shared" si="52"/>
        <v>3007</v>
      </c>
    </row>
    <row r="357" spans="1:19" x14ac:dyDescent="0.25">
      <c r="A357" s="149">
        <v>453</v>
      </c>
      <c r="B357" s="149">
        <v>453137061</v>
      </c>
      <c r="C357" s="150" t="s">
        <v>218</v>
      </c>
      <c r="D357" s="149">
        <v>137</v>
      </c>
      <c r="E357" s="150" t="s">
        <v>210</v>
      </c>
      <c r="F357" s="149">
        <v>61</v>
      </c>
      <c r="G357" s="150" t="s">
        <v>170</v>
      </c>
      <c r="H357" s="151">
        <v>51</v>
      </c>
      <c r="I357" s="151"/>
      <c r="J357" s="152">
        <f t="shared" si="45"/>
        <v>494</v>
      </c>
      <c r="K357" s="152">
        <f t="shared" si="46"/>
        <v>492</v>
      </c>
      <c r="L357" s="152">
        <f t="shared" si="47"/>
        <v>493</v>
      </c>
      <c r="M357" s="153"/>
      <c r="N357" s="152">
        <f t="shared" si="48"/>
        <v>11809</v>
      </c>
      <c r="O357" s="152">
        <f t="shared" si="53"/>
        <v>493</v>
      </c>
      <c r="P357" s="152">
        <f t="shared" si="49"/>
        <v>0</v>
      </c>
      <c r="Q357" s="152">
        <f t="shared" si="50"/>
        <v>893</v>
      </c>
      <c r="R357" s="152">
        <f t="shared" si="51"/>
        <v>13195</v>
      </c>
      <c r="S357" s="154">
        <f t="shared" si="52"/>
        <v>-17</v>
      </c>
    </row>
    <row r="358" spans="1:19" x14ac:dyDescent="0.25">
      <c r="A358" s="149">
        <v>453</v>
      </c>
      <c r="B358" s="149">
        <v>453137086</v>
      </c>
      <c r="C358" s="150" t="s">
        <v>218</v>
      </c>
      <c r="D358" s="149">
        <v>137</v>
      </c>
      <c r="E358" s="150" t="s">
        <v>210</v>
      </c>
      <c r="F358" s="149">
        <v>86</v>
      </c>
      <c r="G358" s="150" t="s">
        <v>207</v>
      </c>
      <c r="H358" s="151">
        <v>4</v>
      </c>
      <c r="I358" s="151"/>
      <c r="J358" s="152">
        <f t="shared" si="45"/>
        <v>1622</v>
      </c>
      <c r="K358" s="152">
        <f t="shared" si="46"/>
        <v>1727</v>
      </c>
      <c r="L358" s="152">
        <f t="shared" si="47"/>
        <v>1738</v>
      </c>
      <c r="M358" s="153"/>
      <c r="N358" s="152">
        <f t="shared" si="48"/>
        <v>11213</v>
      </c>
      <c r="O358" s="152">
        <f t="shared" si="53"/>
        <v>1738</v>
      </c>
      <c r="P358" s="152">
        <f t="shared" si="49"/>
        <v>0</v>
      </c>
      <c r="Q358" s="152">
        <f t="shared" si="50"/>
        <v>893</v>
      </c>
      <c r="R358" s="152">
        <f t="shared" si="51"/>
        <v>13844</v>
      </c>
      <c r="S358" s="154">
        <f t="shared" si="52"/>
        <v>863</v>
      </c>
    </row>
    <row r="359" spans="1:19" x14ac:dyDescent="0.25">
      <c r="A359" s="149">
        <v>453</v>
      </c>
      <c r="B359" s="149">
        <v>453137137</v>
      </c>
      <c r="C359" s="150" t="s">
        <v>218</v>
      </c>
      <c r="D359" s="149">
        <v>137</v>
      </c>
      <c r="E359" s="150" t="s">
        <v>210</v>
      </c>
      <c r="F359" s="149">
        <v>137</v>
      </c>
      <c r="G359" s="150" t="s">
        <v>210</v>
      </c>
      <c r="H359" s="151">
        <v>563</v>
      </c>
      <c r="I359" s="151"/>
      <c r="J359" s="152">
        <f t="shared" si="45"/>
        <v>19</v>
      </c>
      <c r="K359" s="152">
        <f t="shared" si="46"/>
        <v>222</v>
      </c>
      <c r="L359" s="152">
        <f t="shared" si="47"/>
        <v>20</v>
      </c>
      <c r="M359" s="153"/>
      <c r="N359" s="152">
        <f t="shared" si="48"/>
        <v>12107</v>
      </c>
      <c r="O359" s="152">
        <f t="shared" si="53"/>
        <v>20</v>
      </c>
      <c r="P359" s="152">
        <f t="shared" si="49"/>
        <v>872.69804618117234</v>
      </c>
      <c r="Q359" s="152">
        <f t="shared" si="50"/>
        <v>893</v>
      </c>
      <c r="R359" s="152">
        <f t="shared" si="51"/>
        <v>13892.698046181173</v>
      </c>
      <c r="S359" s="154">
        <f t="shared" si="52"/>
        <v>341.57377063278909</v>
      </c>
    </row>
    <row r="360" spans="1:19" x14ac:dyDescent="0.25">
      <c r="A360" s="149">
        <v>453</v>
      </c>
      <c r="B360" s="149">
        <v>453137210</v>
      </c>
      <c r="C360" s="150" t="s">
        <v>218</v>
      </c>
      <c r="D360" s="149">
        <v>137</v>
      </c>
      <c r="E360" s="150" t="s">
        <v>210</v>
      </c>
      <c r="F360" s="149">
        <v>210</v>
      </c>
      <c r="G360" s="150" t="s">
        <v>54</v>
      </c>
      <c r="H360" s="151">
        <v>3</v>
      </c>
      <c r="I360" s="151"/>
      <c r="J360" s="152">
        <f t="shared" si="45"/>
        <v>3799</v>
      </c>
      <c r="K360" s="152">
        <f t="shared" si="46"/>
        <v>3873</v>
      </c>
      <c r="L360" s="152">
        <f t="shared" si="47"/>
        <v>3860</v>
      </c>
      <c r="M360" s="153"/>
      <c r="N360" s="152">
        <f t="shared" si="48"/>
        <v>11402</v>
      </c>
      <c r="O360" s="152">
        <f t="shared" si="53"/>
        <v>3860</v>
      </c>
      <c r="P360" s="152">
        <f t="shared" si="49"/>
        <v>0</v>
      </c>
      <c r="Q360" s="152">
        <f t="shared" si="50"/>
        <v>893</v>
      </c>
      <c r="R360" s="152">
        <f t="shared" si="51"/>
        <v>16155</v>
      </c>
      <c r="S360" s="154">
        <f t="shared" si="52"/>
        <v>240</v>
      </c>
    </row>
    <row r="361" spans="1:19" x14ac:dyDescent="0.25">
      <c r="A361" s="149">
        <v>453</v>
      </c>
      <c r="B361" s="149">
        <v>453137227</v>
      </c>
      <c r="C361" s="150" t="s">
        <v>218</v>
      </c>
      <c r="D361" s="149">
        <v>137</v>
      </c>
      <c r="E361" s="150" t="s">
        <v>210</v>
      </c>
      <c r="F361" s="149">
        <v>227</v>
      </c>
      <c r="G361" s="150" t="s">
        <v>255</v>
      </c>
      <c r="H361" s="151">
        <v>3</v>
      </c>
      <c r="I361" s="151"/>
      <c r="J361" s="152">
        <f t="shared" si="45"/>
        <v>2385</v>
      </c>
      <c r="K361" s="152">
        <f t="shared" si="46"/>
        <v>2486</v>
      </c>
      <c r="L361" s="152">
        <f t="shared" si="47"/>
        <v>2488</v>
      </c>
      <c r="M361" s="153"/>
      <c r="N361" s="152">
        <f t="shared" si="48"/>
        <v>11118.78403806934</v>
      </c>
      <c r="O361" s="152">
        <f t="shared" si="53"/>
        <v>2488</v>
      </c>
      <c r="P361" s="152">
        <f t="shared" si="49"/>
        <v>0</v>
      </c>
      <c r="Q361" s="152">
        <f t="shared" si="50"/>
        <v>893</v>
      </c>
      <c r="R361" s="152">
        <f t="shared" si="51"/>
        <v>14499.78403806934</v>
      </c>
      <c r="S361" s="154">
        <f t="shared" si="52"/>
        <v>561.78403806933966</v>
      </c>
    </row>
    <row r="362" spans="1:19" x14ac:dyDescent="0.25">
      <c r="A362" s="149">
        <v>453</v>
      </c>
      <c r="B362" s="149">
        <v>453137278</v>
      </c>
      <c r="C362" s="150" t="s">
        <v>218</v>
      </c>
      <c r="D362" s="149">
        <v>137</v>
      </c>
      <c r="E362" s="150" t="s">
        <v>210</v>
      </c>
      <c r="F362" s="149">
        <v>278</v>
      </c>
      <c r="G362" s="150" t="s">
        <v>212</v>
      </c>
      <c r="H362" s="151">
        <v>8</v>
      </c>
      <c r="I362" s="151"/>
      <c r="J362" s="152">
        <f t="shared" si="45"/>
        <v>2698</v>
      </c>
      <c r="K362" s="152">
        <f t="shared" si="46"/>
        <v>3487</v>
      </c>
      <c r="L362" s="152">
        <f t="shared" si="47"/>
        <v>3521</v>
      </c>
      <c r="M362" s="153"/>
      <c r="N362" s="152">
        <f t="shared" si="48"/>
        <v>12220</v>
      </c>
      <c r="O362" s="152">
        <f t="shared" si="53"/>
        <v>3521</v>
      </c>
      <c r="P362" s="152">
        <f t="shared" si="49"/>
        <v>0</v>
      </c>
      <c r="Q362" s="152">
        <f t="shared" si="50"/>
        <v>893</v>
      </c>
      <c r="R362" s="152">
        <f t="shared" si="51"/>
        <v>16634</v>
      </c>
      <c r="S362" s="154">
        <f t="shared" si="52"/>
        <v>3677</v>
      </c>
    </row>
    <row r="363" spans="1:19" x14ac:dyDescent="0.25">
      <c r="A363" s="149">
        <v>453</v>
      </c>
      <c r="B363" s="149">
        <v>453137281</v>
      </c>
      <c r="C363" s="150" t="s">
        <v>218</v>
      </c>
      <c r="D363" s="149">
        <v>137</v>
      </c>
      <c r="E363" s="150" t="s">
        <v>210</v>
      </c>
      <c r="F363" s="149">
        <v>281</v>
      </c>
      <c r="G363" s="150" t="s">
        <v>169</v>
      </c>
      <c r="H363" s="151">
        <v>61</v>
      </c>
      <c r="I363" s="151"/>
      <c r="J363" s="152">
        <f t="shared" si="45"/>
        <v>18</v>
      </c>
      <c r="K363" s="152">
        <f t="shared" si="46"/>
        <v>17</v>
      </c>
      <c r="L363" s="152">
        <f t="shared" si="47"/>
        <v>19</v>
      </c>
      <c r="M363" s="153"/>
      <c r="N363" s="152">
        <f t="shared" si="48"/>
        <v>12116</v>
      </c>
      <c r="O363" s="152">
        <f t="shared" si="53"/>
        <v>19</v>
      </c>
      <c r="P363" s="152">
        <f t="shared" si="49"/>
        <v>0</v>
      </c>
      <c r="Q363" s="152">
        <f t="shared" si="50"/>
        <v>893</v>
      </c>
      <c r="R363" s="152">
        <f t="shared" si="51"/>
        <v>13028</v>
      </c>
      <c r="S363" s="154">
        <f t="shared" si="52"/>
        <v>526</v>
      </c>
    </row>
    <row r="364" spans="1:19" x14ac:dyDescent="0.25">
      <c r="A364" s="149">
        <v>453</v>
      </c>
      <c r="B364" s="149">
        <v>453137325</v>
      </c>
      <c r="C364" s="150" t="s">
        <v>218</v>
      </c>
      <c r="D364" s="149">
        <v>137</v>
      </c>
      <c r="E364" s="150" t="s">
        <v>210</v>
      </c>
      <c r="F364" s="149">
        <v>325</v>
      </c>
      <c r="G364" s="150" t="s">
        <v>220</v>
      </c>
      <c r="H364" s="151">
        <v>1</v>
      </c>
      <c r="I364" s="151"/>
      <c r="J364" s="152">
        <f t="shared" si="45"/>
        <v>1051</v>
      </c>
      <c r="K364" s="152">
        <f t="shared" si="46"/>
        <v>1094</v>
      </c>
      <c r="L364" s="152">
        <f t="shared" si="47"/>
        <v>1094</v>
      </c>
      <c r="M364" s="153"/>
      <c r="N364" s="152">
        <f t="shared" si="48"/>
        <v>8749</v>
      </c>
      <c r="O364" s="152">
        <f t="shared" si="53"/>
        <v>1094</v>
      </c>
      <c r="P364" s="152">
        <f t="shared" si="49"/>
        <v>0</v>
      </c>
      <c r="Q364" s="152">
        <f t="shared" si="50"/>
        <v>893</v>
      </c>
      <c r="R364" s="152">
        <f t="shared" si="51"/>
        <v>10736</v>
      </c>
      <c r="S364" s="154">
        <f t="shared" si="52"/>
        <v>386</v>
      </c>
    </row>
    <row r="365" spans="1:19" x14ac:dyDescent="0.25">
      <c r="A365" s="149">
        <v>453</v>
      </c>
      <c r="B365" s="149">
        <v>453137332</v>
      </c>
      <c r="C365" s="150" t="s">
        <v>218</v>
      </c>
      <c r="D365" s="149">
        <v>137</v>
      </c>
      <c r="E365" s="150" t="s">
        <v>210</v>
      </c>
      <c r="F365" s="149">
        <v>332</v>
      </c>
      <c r="G365" s="150" t="s">
        <v>221</v>
      </c>
      <c r="H365" s="151">
        <v>7</v>
      </c>
      <c r="I365" s="151"/>
      <c r="J365" s="152">
        <f t="shared" si="45"/>
        <v>954</v>
      </c>
      <c r="K365" s="152">
        <f t="shared" si="46"/>
        <v>1050</v>
      </c>
      <c r="L365" s="152">
        <f t="shared" si="47"/>
        <v>1052</v>
      </c>
      <c r="M365" s="153"/>
      <c r="N365" s="152">
        <f t="shared" si="48"/>
        <v>11510</v>
      </c>
      <c r="O365" s="152">
        <f t="shared" si="53"/>
        <v>1052</v>
      </c>
      <c r="P365" s="152">
        <f t="shared" si="49"/>
        <v>0</v>
      </c>
      <c r="Q365" s="152">
        <f t="shared" si="50"/>
        <v>893</v>
      </c>
      <c r="R365" s="152">
        <f t="shared" si="51"/>
        <v>13455</v>
      </c>
      <c r="S365" s="154">
        <f t="shared" si="52"/>
        <v>1180</v>
      </c>
    </row>
    <row r="366" spans="1:19" x14ac:dyDescent="0.25">
      <c r="A366" s="149">
        <v>454</v>
      </c>
      <c r="B366" s="149">
        <v>454149009</v>
      </c>
      <c r="C366" s="150" t="s">
        <v>222</v>
      </c>
      <c r="D366" s="149">
        <v>149</v>
      </c>
      <c r="E366" s="150" t="s">
        <v>103</v>
      </c>
      <c r="F366" s="149">
        <v>9</v>
      </c>
      <c r="G366" s="150" t="s">
        <v>108</v>
      </c>
      <c r="H366" s="151">
        <v>2</v>
      </c>
      <c r="I366" s="151"/>
      <c r="J366" s="152">
        <f t="shared" si="45"/>
        <v>7003</v>
      </c>
      <c r="K366" s="152" t="str">
        <f t="shared" si="46"/>
        <v/>
      </c>
      <c r="L366" s="152">
        <f t="shared" si="47"/>
        <v>6455</v>
      </c>
      <c r="M366" s="153"/>
      <c r="N366" s="152">
        <f t="shared" si="48"/>
        <v>11395</v>
      </c>
      <c r="O366" s="152">
        <f t="shared" si="53"/>
        <v>6455</v>
      </c>
      <c r="P366" s="152">
        <f t="shared" si="49"/>
        <v>0</v>
      </c>
      <c r="Q366" s="152">
        <f t="shared" si="50"/>
        <v>893</v>
      </c>
      <c r="R366" s="152">
        <f t="shared" si="51"/>
        <v>18743</v>
      </c>
      <c r="S366" s="154">
        <f t="shared" si="52"/>
        <v>-1517</v>
      </c>
    </row>
    <row r="367" spans="1:19" x14ac:dyDescent="0.25">
      <c r="A367" s="149">
        <v>454</v>
      </c>
      <c r="B367" s="149">
        <v>454149128</v>
      </c>
      <c r="C367" s="150" t="s">
        <v>222</v>
      </c>
      <c r="D367" s="149">
        <v>149</v>
      </c>
      <c r="E367" s="150" t="s">
        <v>103</v>
      </c>
      <c r="F367" s="149">
        <v>128</v>
      </c>
      <c r="G367" s="150" t="s">
        <v>110</v>
      </c>
      <c r="H367" s="151">
        <v>16</v>
      </c>
      <c r="I367" s="151"/>
      <c r="J367" s="152">
        <f t="shared" si="45"/>
        <v>515</v>
      </c>
      <c r="K367" s="152" t="str">
        <f t="shared" si="46"/>
        <v/>
      </c>
      <c r="L367" s="152">
        <f t="shared" si="47"/>
        <v>624</v>
      </c>
      <c r="M367" s="153"/>
      <c r="N367" s="152">
        <f t="shared" si="48"/>
        <v>12260</v>
      </c>
      <c r="O367" s="152">
        <f t="shared" si="53"/>
        <v>624</v>
      </c>
      <c r="P367" s="152">
        <f t="shared" si="49"/>
        <v>0</v>
      </c>
      <c r="Q367" s="152">
        <f t="shared" si="50"/>
        <v>893</v>
      </c>
      <c r="R367" s="152">
        <f t="shared" si="51"/>
        <v>13777</v>
      </c>
      <c r="S367" s="154">
        <f t="shared" si="52"/>
        <v>2252</v>
      </c>
    </row>
    <row r="368" spans="1:19" x14ac:dyDescent="0.25">
      <c r="A368" s="149">
        <v>454</v>
      </c>
      <c r="B368" s="149">
        <v>454149149</v>
      </c>
      <c r="C368" s="150" t="s">
        <v>222</v>
      </c>
      <c r="D368" s="149">
        <v>149</v>
      </c>
      <c r="E368" s="150" t="s">
        <v>103</v>
      </c>
      <c r="F368" s="149">
        <v>149</v>
      </c>
      <c r="G368" s="150" t="s">
        <v>103</v>
      </c>
      <c r="H368" s="151">
        <v>686</v>
      </c>
      <c r="I368" s="151"/>
      <c r="J368" s="152">
        <f t="shared" si="45"/>
        <v>14</v>
      </c>
      <c r="K368" s="152">
        <f t="shared" si="46"/>
        <v>15</v>
      </c>
      <c r="L368" s="152">
        <f t="shared" si="47"/>
        <v>14</v>
      </c>
      <c r="M368" s="153"/>
      <c r="N368" s="152">
        <f t="shared" si="48"/>
        <v>11990</v>
      </c>
      <c r="O368" s="152">
        <f t="shared" si="53"/>
        <v>14</v>
      </c>
      <c r="P368" s="152">
        <f t="shared" si="49"/>
        <v>234.81195335276968</v>
      </c>
      <c r="Q368" s="152">
        <f t="shared" si="50"/>
        <v>893</v>
      </c>
      <c r="R368" s="152">
        <f t="shared" si="51"/>
        <v>13131.81195335277</v>
      </c>
      <c r="S368" s="154">
        <f t="shared" si="52"/>
        <v>590.91123270327262</v>
      </c>
    </row>
    <row r="369" spans="1:19" x14ac:dyDescent="0.25">
      <c r="A369" s="149">
        <v>454</v>
      </c>
      <c r="B369" s="149">
        <v>454149160</v>
      </c>
      <c r="C369" s="150" t="s">
        <v>222</v>
      </c>
      <c r="D369" s="149">
        <v>149</v>
      </c>
      <c r="E369" s="150" t="s">
        <v>103</v>
      </c>
      <c r="F369" s="149">
        <v>160</v>
      </c>
      <c r="G369" s="150" t="s">
        <v>104</v>
      </c>
      <c r="H369" s="151">
        <v>1</v>
      </c>
      <c r="I369" s="151"/>
      <c r="J369" s="152">
        <f t="shared" si="45"/>
        <v>348</v>
      </c>
      <c r="K369" s="152" t="str">
        <f t="shared" si="46"/>
        <v/>
      </c>
      <c r="L369" s="152">
        <f t="shared" si="47"/>
        <v>360</v>
      </c>
      <c r="M369" s="153"/>
      <c r="N369" s="152">
        <f t="shared" si="48"/>
        <v>12255.087011245676</v>
      </c>
      <c r="O369" s="152">
        <f t="shared" si="53"/>
        <v>360</v>
      </c>
      <c r="P369" s="152">
        <f t="shared" si="49"/>
        <v>0</v>
      </c>
      <c r="Q369" s="152">
        <f t="shared" si="50"/>
        <v>893</v>
      </c>
      <c r="R369" s="152">
        <f t="shared" si="51"/>
        <v>13508.087011245676</v>
      </c>
      <c r="S369" s="154">
        <f t="shared" si="52"/>
        <v>417.08701124567597</v>
      </c>
    </row>
    <row r="370" spans="1:19" x14ac:dyDescent="0.25">
      <c r="A370" s="149">
        <v>454</v>
      </c>
      <c r="B370" s="149">
        <v>454149181</v>
      </c>
      <c r="C370" s="150" t="s">
        <v>222</v>
      </c>
      <c r="D370" s="149">
        <v>149</v>
      </c>
      <c r="E370" s="150" t="s">
        <v>103</v>
      </c>
      <c r="F370" s="149">
        <v>181</v>
      </c>
      <c r="G370" s="150" t="s">
        <v>105</v>
      </c>
      <c r="H370" s="151">
        <v>54</v>
      </c>
      <c r="I370" s="151"/>
      <c r="J370" s="152">
        <f t="shared" si="45"/>
        <v>739</v>
      </c>
      <c r="K370" s="152" t="str">
        <f t="shared" si="46"/>
        <v/>
      </c>
      <c r="L370" s="152">
        <f t="shared" si="47"/>
        <v>729</v>
      </c>
      <c r="M370" s="153"/>
      <c r="N370" s="152">
        <f t="shared" si="48"/>
        <v>10803</v>
      </c>
      <c r="O370" s="152">
        <f t="shared" si="53"/>
        <v>729</v>
      </c>
      <c r="P370" s="152">
        <f t="shared" si="49"/>
        <v>0</v>
      </c>
      <c r="Q370" s="152">
        <f t="shared" si="50"/>
        <v>893</v>
      </c>
      <c r="R370" s="152">
        <f t="shared" si="51"/>
        <v>12425</v>
      </c>
      <c r="S370" s="154">
        <f t="shared" si="52"/>
        <v>-162</v>
      </c>
    </row>
    <row r="371" spans="1:19" x14ac:dyDescent="0.25">
      <c r="A371" s="149">
        <v>454</v>
      </c>
      <c r="B371" s="149">
        <v>454149211</v>
      </c>
      <c r="C371" s="150" t="s">
        <v>222</v>
      </c>
      <c r="D371" s="149">
        <v>149</v>
      </c>
      <c r="E371" s="150" t="s">
        <v>103</v>
      </c>
      <c r="F371" s="149">
        <v>211</v>
      </c>
      <c r="G371" s="150" t="s">
        <v>80</v>
      </c>
      <c r="H371" s="151">
        <v>1</v>
      </c>
      <c r="I371" s="151"/>
      <c r="J371" s="152">
        <f t="shared" si="45"/>
        <v>1727</v>
      </c>
      <c r="K371" s="152" t="str">
        <f t="shared" si="46"/>
        <v/>
      </c>
      <c r="L371" s="152">
        <f t="shared" si="47"/>
        <v>1801</v>
      </c>
      <c r="M371" s="153"/>
      <c r="N371" s="152">
        <f t="shared" si="48"/>
        <v>10042.307039405818</v>
      </c>
      <c r="O371" s="152">
        <f t="shared" si="53"/>
        <v>1801</v>
      </c>
      <c r="P371" s="152">
        <f t="shared" si="49"/>
        <v>0</v>
      </c>
      <c r="Q371" s="152">
        <f t="shared" si="50"/>
        <v>893</v>
      </c>
      <c r="R371" s="152">
        <f t="shared" si="51"/>
        <v>12736.307039405818</v>
      </c>
      <c r="S371" s="154">
        <f t="shared" si="52"/>
        <v>489.3070394058177</v>
      </c>
    </row>
    <row r="372" spans="1:19" x14ac:dyDescent="0.25">
      <c r="A372" s="149">
        <v>455</v>
      </c>
      <c r="B372" s="149">
        <v>455128007</v>
      </c>
      <c r="C372" s="150" t="s">
        <v>223</v>
      </c>
      <c r="D372" s="149">
        <v>128</v>
      </c>
      <c r="E372" s="150" t="s">
        <v>110</v>
      </c>
      <c r="F372" s="149">
        <v>7</v>
      </c>
      <c r="G372" s="150" t="s">
        <v>224</v>
      </c>
      <c r="H372" s="151">
        <v>2</v>
      </c>
      <c r="I372" s="151"/>
      <c r="J372" s="152">
        <f t="shared" si="45"/>
        <v>3244</v>
      </c>
      <c r="K372" s="152">
        <f t="shared" si="46"/>
        <v>3274</v>
      </c>
      <c r="L372" s="152">
        <f t="shared" si="47"/>
        <v>3274</v>
      </c>
      <c r="M372" s="153"/>
      <c r="N372" s="152">
        <f t="shared" si="48"/>
        <v>8410</v>
      </c>
      <c r="O372" s="152">
        <f t="shared" si="53"/>
        <v>3274</v>
      </c>
      <c r="P372" s="152">
        <f t="shared" si="49"/>
        <v>0</v>
      </c>
      <c r="Q372" s="152">
        <f t="shared" si="50"/>
        <v>893</v>
      </c>
      <c r="R372" s="152">
        <f t="shared" si="51"/>
        <v>12577</v>
      </c>
      <c r="S372" s="154">
        <f t="shared" si="52"/>
        <v>108</v>
      </c>
    </row>
    <row r="373" spans="1:19" x14ac:dyDescent="0.25">
      <c r="A373" s="149">
        <v>455</v>
      </c>
      <c r="B373" s="149">
        <v>455128128</v>
      </c>
      <c r="C373" s="150" t="s">
        <v>223</v>
      </c>
      <c r="D373" s="149">
        <v>128</v>
      </c>
      <c r="E373" s="150" t="s">
        <v>110</v>
      </c>
      <c r="F373" s="149">
        <v>128</v>
      </c>
      <c r="G373" s="150" t="s">
        <v>110</v>
      </c>
      <c r="H373" s="151">
        <v>301</v>
      </c>
      <c r="I373" s="151"/>
      <c r="J373" s="152">
        <f t="shared" si="45"/>
        <v>466</v>
      </c>
      <c r="K373" s="152">
        <f t="shared" si="46"/>
        <v>484</v>
      </c>
      <c r="L373" s="152">
        <f t="shared" si="47"/>
        <v>484</v>
      </c>
      <c r="M373" s="153"/>
      <c r="N373" s="152">
        <f t="shared" si="48"/>
        <v>9523</v>
      </c>
      <c r="O373" s="152">
        <f t="shared" si="53"/>
        <v>484</v>
      </c>
      <c r="P373" s="152">
        <f t="shared" si="49"/>
        <v>0</v>
      </c>
      <c r="Q373" s="152">
        <f t="shared" si="50"/>
        <v>893</v>
      </c>
      <c r="R373" s="152">
        <f t="shared" si="51"/>
        <v>10900</v>
      </c>
      <c r="S373" s="154">
        <f t="shared" si="52"/>
        <v>377</v>
      </c>
    </row>
    <row r="374" spans="1:19" x14ac:dyDescent="0.25">
      <c r="A374" s="149">
        <v>455</v>
      </c>
      <c r="B374" s="149">
        <v>455128149</v>
      </c>
      <c r="C374" s="150" t="s">
        <v>223</v>
      </c>
      <c r="D374" s="149">
        <v>128</v>
      </c>
      <c r="E374" s="150" t="s">
        <v>110</v>
      </c>
      <c r="F374" s="149">
        <v>149</v>
      </c>
      <c r="G374" s="150" t="s">
        <v>103</v>
      </c>
      <c r="H374" s="151">
        <v>2</v>
      </c>
      <c r="I374" s="151"/>
      <c r="J374" s="152" t="str">
        <f t="shared" si="45"/>
        <v/>
      </c>
      <c r="K374" s="152">
        <f t="shared" si="46"/>
        <v>16</v>
      </c>
      <c r="L374" s="152">
        <f t="shared" si="47"/>
        <v>15</v>
      </c>
      <c r="M374" s="153"/>
      <c r="N374" s="152">
        <f t="shared" si="48"/>
        <v>12808.462003253087</v>
      </c>
      <c r="O374" s="152">
        <f t="shared" si="53"/>
        <v>15</v>
      </c>
      <c r="P374" s="152">
        <f t="shared" si="49"/>
        <v>0</v>
      </c>
      <c r="Q374" s="152">
        <f t="shared" si="50"/>
        <v>893</v>
      </c>
      <c r="R374" s="152">
        <f t="shared" si="51"/>
        <v>13716.462003253087</v>
      </c>
      <c r="S374" s="154" t="str">
        <f t="shared" si="52"/>
        <v/>
      </c>
    </row>
    <row r="375" spans="1:19" x14ac:dyDescent="0.25">
      <c r="A375" s="149">
        <v>455</v>
      </c>
      <c r="B375" s="149">
        <v>455128181</v>
      </c>
      <c r="C375" s="150" t="s">
        <v>223</v>
      </c>
      <c r="D375" s="149">
        <v>128</v>
      </c>
      <c r="E375" s="150" t="s">
        <v>110</v>
      </c>
      <c r="F375" s="149">
        <v>181</v>
      </c>
      <c r="G375" s="150" t="s">
        <v>105</v>
      </c>
      <c r="H375" s="151">
        <v>1</v>
      </c>
      <c r="I375" s="151"/>
      <c r="J375" s="152">
        <f t="shared" si="45"/>
        <v>570</v>
      </c>
      <c r="K375" s="152">
        <f t="shared" si="46"/>
        <v>769</v>
      </c>
      <c r="L375" s="152">
        <f t="shared" si="47"/>
        <v>767</v>
      </c>
      <c r="M375" s="153"/>
      <c r="N375" s="152">
        <f t="shared" si="48"/>
        <v>11377.02377179523</v>
      </c>
      <c r="O375" s="152">
        <f t="shared" si="53"/>
        <v>767</v>
      </c>
      <c r="P375" s="152">
        <f t="shared" si="49"/>
        <v>0</v>
      </c>
      <c r="Q375" s="152">
        <f t="shared" si="50"/>
        <v>893</v>
      </c>
      <c r="R375" s="152">
        <f t="shared" si="51"/>
        <v>13037.02377179523</v>
      </c>
      <c r="S375" s="154">
        <f t="shared" si="52"/>
        <v>3124.0237717952295</v>
      </c>
    </row>
    <row r="376" spans="1:19" x14ac:dyDescent="0.25">
      <c r="A376" s="149">
        <v>456</v>
      </c>
      <c r="B376" s="149">
        <v>456160009</v>
      </c>
      <c r="C376" s="150" t="s">
        <v>226</v>
      </c>
      <c r="D376" s="149">
        <v>160</v>
      </c>
      <c r="E376" s="150" t="s">
        <v>104</v>
      </c>
      <c r="F376" s="149">
        <v>9</v>
      </c>
      <c r="G376" s="150" t="s">
        <v>108</v>
      </c>
      <c r="H376" s="151">
        <v>1</v>
      </c>
      <c r="I376" s="151"/>
      <c r="J376" s="152">
        <f t="shared" si="45"/>
        <v>4786</v>
      </c>
      <c r="K376" s="152">
        <f t="shared" si="46"/>
        <v>4956</v>
      </c>
      <c r="L376" s="152">
        <f t="shared" si="47"/>
        <v>4956</v>
      </c>
      <c r="M376" s="153"/>
      <c r="N376" s="152">
        <f t="shared" si="48"/>
        <v>8749</v>
      </c>
      <c r="O376" s="152">
        <f t="shared" si="53"/>
        <v>4956</v>
      </c>
      <c r="P376" s="152">
        <f t="shared" si="49"/>
        <v>0</v>
      </c>
      <c r="Q376" s="152">
        <f t="shared" si="50"/>
        <v>893</v>
      </c>
      <c r="R376" s="152">
        <f t="shared" si="51"/>
        <v>14598</v>
      </c>
      <c r="S376" s="154">
        <f t="shared" si="52"/>
        <v>469</v>
      </c>
    </row>
    <row r="377" spans="1:19" x14ac:dyDescent="0.25">
      <c r="A377" s="149">
        <v>456</v>
      </c>
      <c r="B377" s="149">
        <v>456160031</v>
      </c>
      <c r="C377" s="150" t="s">
        <v>226</v>
      </c>
      <c r="D377" s="149">
        <v>160</v>
      </c>
      <c r="E377" s="150" t="s">
        <v>104</v>
      </c>
      <c r="F377" s="149">
        <v>31</v>
      </c>
      <c r="G377" s="150" t="s">
        <v>101</v>
      </c>
      <c r="H377" s="151">
        <v>3</v>
      </c>
      <c r="I377" s="151"/>
      <c r="J377" s="152">
        <f t="shared" si="45"/>
        <v>5805</v>
      </c>
      <c r="K377" s="152">
        <f t="shared" si="46"/>
        <v>5135</v>
      </c>
      <c r="L377" s="152">
        <f t="shared" si="47"/>
        <v>5135</v>
      </c>
      <c r="M377" s="153"/>
      <c r="N377" s="152">
        <f t="shared" si="48"/>
        <v>11069</v>
      </c>
      <c r="O377" s="152">
        <f t="shared" si="53"/>
        <v>5135</v>
      </c>
      <c r="P377" s="152">
        <f t="shared" si="49"/>
        <v>0</v>
      </c>
      <c r="Q377" s="152">
        <f t="shared" si="50"/>
        <v>893</v>
      </c>
      <c r="R377" s="152">
        <f t="shared" si="51"/>
        <v>17097</v>
      </c>
      <c r="S377" s="154">
        <f t="shared" si="52"/>
        <v>-2114</v>
      </c>
    </row>
    <row r="378" spans="1:19" x14ac:dyDescent="0.25">
      <c r="A378" s="149">
        <v>456</v>
      </c>
      <c r="B378" s="149">
        <v>456160056</v>
      </c>
      <c r="C378" s="150" t="s">
        <v>226</v>
      </c>
      <c r="D378" s="149">
        <v>160</v>
      </c>
      <c r="E378" s="150" t="s">
        <v>104</v>
      </c>
      <c r="F378" s="149">
        <v>56</v>
      </c>
      <c r="G378" s="150" t="s">
        <v>153</v>
      </c>
      <c r="H378" s="151">
        <v>1</v>
      </c>
      <c r="I378" s="151"/>
      <c r="J378" s="152">
        <f t="shared" si="45"/>
        <v>5073</v>
      </c>
      <c r="K378" s="152">
        <f t="shared" si="46"/>
        <v>4167</v>
      </c>
      <c r="L378" s="152">
        <f t="shared" si="47"/>
        <v>4266</v>
      </c>
      <c r="M378" s="153"/>
      <c r="N378" s="152">
        <f t="shared" si="48"/>
        <v>10982</v>
      </c>
      <c r="O378" s="152">
        <f t="shared" si="53"/>
        <v>4266</v>
      </c>
      <c r="P378" s="152">
        <f t="shared" si="49"/>
        <v>0</v>
      </c>
      <c r="Q378" s="152">
        <f t="shared" si="50"/>
        <v>893</v>
      </c>
      <c r="R378" s="152">
        <f t="shared" si="51"/>
        <v>16141</v>
      </c>
      <c r="S378" s="154">
        <f t="shared" si="52"/>
        <v>-2883</v>
      </c>
    </row>
    <row r="379" spans="1:19" x14ac:dyDescent="0.25">
      <c r="A379" s="149">
        <v>456</v>
      </c>
      <c r="B379" s="149">
        <v>456160079</v>
      </c>
      <c r="C379" s="150" t="s">
        <v>226</v>
      </c>
      <c r="D379" s="149">
        <v>160</v>
      </c>
      <c r="E379" s="150" t="s">
        <v>104</v>
      </c>
      <c r="F379" s="149">
        <v>79</v>
      </c>
      <c r="G379" s="150" t="s">
        <v>109</v>
      </c>
      <c r="H379" s="151">
        <v>29</v>
      </c>
      <c r="I379" s="151"/>
      <c r="J379" s="152">
        <f t="shared" si="45"/>
        <v>1033</v>
      </c>
      <c r="K379" s="152">
        <f t="shared" si="46"/>
        <v>987</v>
      </c>
      <c r="L379" s="152">
        <f t="shared" si="47"/>
        <v>992</v>
      </c>
      <c r="M379" s="153"/>
      <c r="N379" s="152">
        <f t="shared" si="48"/>
        <v>9788</v>
      </c>
      <c r="O379" s="152">
        <f t="shared" si="53"/>
        <v>992</v>
      </c>
      <c r="P379" s="152">
        <f t="shared" si="49"/>
        <v>0</v>
      </c>
      <c r="Q379" s="152">
        <f t="shared" si="50"/>
        <v>893</v>
      </c>
      <c r="R379" s="152">
        <f t="shared" si="51"/>
        <v>11673</v>
      </c>
      <c r="S379" s="154">
        <f t="shared" si="52"/>
        <v>-447</v>
      </c>
    </row>
    <row r="380" spans="1:19" x14ac:dyDescent="0.25">
      <c r="A380" s="149">
        <v>456</v>
      </c>
      <c r="B380" s="149">
        <v>456160128</v>
      </c>
      <c r="C380" s="150" t="s">
        <v>226</v>
      </c>
      <c r="D380" s="149">
        <v>160</v>
      </c>
      <c r="E380" s="150" t="s">
        <v>104</v>
      </c>
      <c r="F380" s="149">
        <v>128</v>
      </c>
      <c r="G380" s="150" t="s">
        <v>110</v>
      </c>
      <c r="H380" s="151">
        <v>1</v>
      </c>
      <c r="I380" s="151"/>
      <c r="J380" s="152">
        <f t="shared" si="45"/>
        <v>561</v>
      </c>
      <c r="K380" s="152">
        <f t="shared" si="46"/>
        <v>445</v>
      </c>
      <c r="L380" s="152">
        <f t="shared" si="47"/>
        <v>445</v>
      </c>
      <c r="M380" s="153"/>
      <c r="N380" s="152">
        <f t="shared" si="48"/>
        <v>8749</v>
      </c>
      <c r="O380" s="152">
        <f t="shared" si="53"/>
        <v>445</v>
      </c>
      <c r="P380" s="152">
        <f t="shared" si="49"/>
        <v>0</v>
      </c>
      <c r="Q380" s="152">
        <f t="shared" si="50"/>
        <v>893</v>
      </c>
      <c r="R380" s="152">
        <f t="shared" si="51"/>
        <v>10087</v>
      </c>
      <c r="S380" s="154">
        <f t="shared" si="52"/>
        <v>-2390</v>
      </c>
    </row>
    <row r="381" spans="1:19" x14ac:dyDescent="0.25">
      <c r="A381" s="149">
        <v>456</v>
      </c>
      <c r="B381" s="149">
        <v>456160149</v>
      </c>
      <c r="C381" s="150" t="s">
        <v>226</v>
      </c>
      <c r="D381" s="149">
        <v>160</v>
      </c>
      <c r="E381" s="150" t="s">
        <v>104</v>
      </c>
      <c r="F381" s="149">
        <v>149</v>
      </c>
      <c r="G381" s="150" t="s">
        <v>103</v>
      </c>
      <c r="H381" s="151">
        <v>1</v>
      </c>
      <c r="I381" s="151"/>
      <c r="J381" s="152">
        <f t="shared" si="45"/>
        <v>16</v>
      </c>
      <c r="K381" s="152">
        <f t="shared" si="46"/>
        <v>14</v>
      </c>
      <c r="L381" s="152">
        <f t="shared" si="47"/>
        <v>13</v>
      </c>
      <c r="M381" s="153"/>
      <c r="N381" s="152">
        <f t="shared" si="48"/>
        <v>10873</v>
      </c>
      <c r="O381" s="152">
        <f t="shared" si="53"/>
        <v>13</v>
      </c>
      <c r="P381" s="152">
        <f t="shared" si="49"/>
        <v>0</v>
      </c>
      <c r="Q381" s="152">
        <f t="shared" si="50"/>
        <v>893</v>
      </c>
      <c r="R381" s="152">
        <f t="shared" si="51"/>
        <v>11779</v>
      </c>
      <c r="S381" s="154">
        <f t="shared" si="52"/>
        <v>-2951</v>
      </c>
    </row>
    <row r="382" spans="1:19" x14ac:dyDescent="0.25">
      <c r="A382" s="149">
        <v>456</v>
      </c>
      <c r="B382" s="149">
        <v>456160160</v>
      </c>
      <c r="C382" s="150" t="s">
        <v>226</v>
      </c>
      <c r="D382" s="149">
        <v>160</v>
      </c>
      <c r="E382" s="150" t="s">
        <v>104</v>
      </c>
      <c r="F382" s="149">
        <v>160</v>
      </c>
      <c r="G382" s="150" t="s">
        <v>104</v>
      </c>
      <c r="H382" s="151">
        <v>744</v>
      </c>
      <c r="I382" s="151"/>
      <c r="J382" s="152">
        <f t="shared" si="45"/>
        <v>344</v>
      </c>
      <c r="K382" s="152">
        <f t="shared" si="46"/>
        <v>380</v>
      </c>
      <c r="L382" s="152">
        <f t="shared" si="47"/>
        <v>358</v>
      </c>
      <c r="M382" s="153"/>
      <c r="N382" s="152">
        <f t="shared" si="48"/>
        <v>12183</v>
      </c>
      <c r="O382" s="152">
        <f t="shared" si="53"/>
        <v>358</v>
      </c>
      <c r="P382" s="152">
        <f t="shared" si="49"/>
        <v>0</v>
      </c>
      <c r="Q382" s="152">
        <f t="shared" si="50"/>
        <v>893</v>
      </c>
      <c r="R382" s="152">
        <f t="shared" si="51"/>
        <v>13434</v>
      </c>
      <c r="S382" s="154">
        <f t="shared" si="52"/>
        <v>495</v>
      </c>
    </row>
    <row r="383" spans="1:19" x14ac:dyDescent="0.25">
      <c r="A383" s="149">
        <v>456</v>
      </c>
      <c r="B383" s="149">
        <v>456160170</v>
      </c>
      <c r="C383" s="150" t="s">
        <v>226</v>
      </c>
      <c r="D383" s="149">
        <v>160</v>
      </c>
      <c r="E383" s="150" t="s">
        <v>104</v>
      </c>
      <c r="F383" s="149">
        <v>170</v>
      </c>
      <c r="G383" s="150" t="s">
        <v>87</v>
      </c>
      <c r="H383" s="151">
        <v>3</v>
      </c>
      <c r="I383" s="151"/>
      <c r="J383" s="152">
        <f t="shared" si="45"/>
        <v>4068</v>
      </c>
      <c r="K383" s="152">
        <f t="shared" si="46"/>
        <v>4188</v>
      </c>
      <c r="L383" s="152">
        <f t="shared" si="47"/>
        <v>4247</v>
      </c>
      <c r="M383" s="153"/>
      <c r="N383" s="152">
        <f t="shared" si="48"/>
        <v>10873</v>
      </c>
      <c r="O383" s="152">
        <f t="shared" si="53"/>
        <v>4247</v>
      </c>
      <c r="P383" s="152">
        <f t="shared" si="49"/>
        <v>0</v>
      </c>
      <c r="Q383" s="152">
        <f t="shared" si="50"/>
        <v>893</v>
      </c>
      <c r="R383" s="152">
        <f t="shared" si="51"/>
        <v>16013</v>
      </c>
      <c r="S383" s="154">
        <f t="shared" si="52"/>
        <v>639</v>
      </c>
    </row>
    <row r="384" spans="1:19" x14ac:dyDescent="0.25">
      <c r="A384" s="149">
        <v>456</v>
      </c>
      <c r="B384" s="149">
        <v>456160181</v>
      </c>
      <c r="C384" s="150" t="s">
        <v>226</v>
      </c>
      <c r="D384" s="149">
        <v>160</v>
      </c>
      <c r="E384" s="150" t="s">
        <v>104</v>
      </c>
      <c r="F384" s="149">
        <v>181</v>
      </c>
      <c r="G384" s="150" t="s">
        <v>105</v>
      </c>
      <c r="H384" s="151">
        <v>1</v>
      </c>
      <c r="I384" s="151"/>
      <c r="J384" s="152">
        <f t="shared" si="45"/>
        <v>731</v>
      </c>
      <c r="K384" s="152">
        <f t="shared" si="46"/>
        <v>769</v>
      </c>
      <c r="L384" s="152">
        <f t="shared" si="47"/>
        <v>767</v>
      </c>
      <c r="M384" s="153"/>
      <c r="N384" s="152">
        <f t="shared" si="48"/>
        <v>11377.02377179523</v>
      </c>
      <c r="O384" s="152">
        <f t="shared" si="53"/>
        <v>767</v>
      </c>
      <c r="P384" s="152">
        <f t="shared" si="49"/>
        <v>0</v>
      </c>
      <c r="Q384" s="152">
        <f t="shared" si="50"/>
        <v>893</v>
      </c>
      <c r="R384" s="152">
        <f t="shared" si="51"/>
        <v>13037.02377179523</v>
      </c>
      <c r="S384" s="154">
        <f t="shared" si="52"/>
        <v>577.02377179522955</v>
      </c>
    </row>
    <row r="385" spans="1:19" x14ac:dyDescent="0.25">
      <c r="A385" s="149">
        <v>456</v>
      </c>
      <c r="B385" s="149">
        <v>456160262</v>
      </c>
      <c r="C385" s="150" t="s">
        <v>226</v>
      </c>
      <c r="D385" s="149">
        <v>160</v>
      </c>
      <c r="E385" s="150" t="s">
        <v>104</v>
      </c>
      <c r="F385" s="149">
        <v>262</v>
      </c>
      <c r="G385" s="150" t="s">
        <v>31</v>
      </c>
      <c r="H385" s="151">
        <v>1</v>
      </c>
      <c r="I385" s="151"/>
      <c r="J385" s="152">
        <f t="shared" si="45"/>
        <v>4770</v>
      </c>
      <c r="K385" s="152">
        <f t="shared" si="46"/>
        <v>4946</v>
      </c>
      <c r="L385" s="152">
        <f t="shared" si="47"/>
        <v>5049</v>
      </c>
      <c r="M385" s="153"/>
      <c r="N385" s="152">
        <f t="shared" si="48"/>
        <v>10952</v>
      </c>
      <c r="O385" s="152">
        <f t="shared" si="53"/>
        <v>5049</v>
      </c>
      <c r="P385" s="152">
        <f t="shared" si="49"/>
        <v>0</v>
      </c>
      <c r="Q385" s="152">
        <f t="shared" si="50"/>
        <v>893</v>
      </c>
      <c r="R385" s="152">
        <f t="shared" si="51"/>
        <v>16894</v>
      </c>
      <c r="S385" s="154">
        <f t="shared" si="52"/>
        <v>884</v>
      </c>
    </row>
    <row r="386" spans="1:19" x14ac:dyDescent="0.25">
      <c r="A386" s="149">
        <v>456</v>
      </c>
      <c r="B386" s="149">
        <v>456160295</v>
      </c>
      <c r="C386" s="150" t="s">
        <v>226</v>
      </c>
      <c r="D386" s="149">
        <v>160</v>
      </c>
      <c r="E386" s="150" t="s">
        <v>104</v>
      </c>
      <c r="F386" s="149">
        <v>295</v>
      </c>
      <c r="G386" s="150" t="s">
        <v>155</v>
      </c>
      <c r="H386" s="151">
        <v>7</v>
      </c>
      <c r="I386" s="151"/>
      <c r="J386" s="152">
        <f t="shared" si="45"/>
        <v>5093</v>
      </c>
      <c r="K386" s="152">
        <f t="shared" si="46"/>
        <v>5373</v>
      </c>
      <c r="L386" s="152">
        <f t="shared" si="47"/>
        <v>5426</v>
      </c>
      <c r="M386" s="153"/>
      <c r="N386" s="152">
        <f t="shared" si="48"/>
        <v>11346</v>
      </c>
      <c r="O386" s="152">
        <f t="shared" si="53"/>
        <v>5426</v>
      </c>
      <c r="P386" s="152">
        <f t="shared" si="49"/>
        <v>0</v>
      </c>
      <c r="Q386" s="152">
        <f t="shared" si="50"/>
        <v>893</v>
      </c>
      <c r="R386" s="152">
        <f t="shared" si="51"/>
        <v>17665</v>
      </c>
      <c r="S386" s="154">
        <f t="shared" si="52"/>
        <v>1029</v>
      </c>
    </row>
    <row r="387" spans="1:19" x14ac:dyDescent="0.25">
      <c r="A387" s="149">
        <v>456</v>
      </c>
      <c r="B387" s="149">
        <v>456160301</v>
      </c>
      <c r="C387" s="150" t="s">
        <v>226</v>
      </c>
      <c r="D387" s="149">
        <v>160</v>
      </c>
      <c r="E387" s="150" t="s">
        <v>104</v>
      </c>
      <c r="F387" s="149">
        <v>301</v>
      </c>
      <c r="G387" s="150" t="s">
        <v>151</v>
      </c>
      <c r="H387" s="151">
        <v>4</v>
      </c>
      <c r="I387" s="151"/>
      <c r="J387" s="152">
        <f t="shared" si="45"/>
        <v>2920</v>
      </c>
      <c r="K387" s="152">
        <f t="shared" si="46"/>
        <v>3804</v>
      </c>
      <c r="L387" s="152">
        <f t="shared" si="47"/>
        <v>3805</v>
      </c>
      <c r="M387" s="153"/>
      <c r="N387" s="152">
        <f t="shared" si="48"/>
        <v>10547</v>
      </c>
      <c r="O387" s="152">
        <f t="shared" si="53"/>
        <v>3805</v>
      </c>
      <c r="P387" s="152">
        <f t="shared" si="49"/>
        <v>0</v>
      </c>
      <c r="Q387" s="152">
        <f t="shared" si="50"/>
        <v>893</v>
      </c>
      <c r="R387" s="152">
        <f t="shared" si="51"/>
        <v>15245</v>
      </c>
      <c r="S387" s="154">
        <f t="shared" si="52"/>
        <v>3338</v>
      </c>
    </row>
    <row r="388" spans="1:19" x14ac:dyDescent="0.25">
      <c r="A388" s="149">
        <v>456</v>
      </c>
      <c r="B388" s="149">
        <v>456160616</v>
      </c>
      <c r="C388" s="150" t="s">
        <v>226</v>
      </c>
      <c r="D388" s="149">
        <v>160</v>
      </c>
      <c r="E388" s="150" t="s">
        <v>104</v>
      </c>
      <c r="F388" s="149">
        <v>616</v>
      </c>
      <c r="G388" s="150" t="s">
        <v>133</v>
      </c>
      <c r="H388" s="151">
        <v>1</v>
      </c>
      <c r="I388" s="151"/>
      <c r="J388" s="152">
        <f t="shared" si="45"/>
        <v>3513</v>
      </c>
      <c r="K388" s="152">
        <f t="shared" si="46"/>
        <v>3617</v>
      </c>
      <c r="L388" s="152">
        <f t="shared" si="47"/>
        <v>3631</v>
      </c>
      <c r="M388" s="153"/>
      <c r="N388" s="152">
        <f t="shared" si="48"/>
        <v>10765</v>
      </c>
      <c r="O388" s="152">
        <f t="shared" si="53"/>
        <v>3631</v>
      </c>
      <c r="P388" s="152">
        <f t="shared" si="49"/>
        <v>0</v>
      </c>
      <c r="Q388" s="152">
        <f t="shared" si="50"/>
        <v>893</v>
      </c>
      <c r="R388" s="152">
        <f t="shared" si="51"/>
        <v>15289</v>
      </c>
      <c r="S388" s="154">
        <f t="shared" si="52"/>
        <v>470</v>
      </c>
    </row>
    <row r="389" spans="1:19" x14ac:dyDescent="0.25">
      <c r="A389" s="149">
        <v>456</v>
      </c>
      <c r="B389" s="149">
        <v>456160673</v>
      </c>
      <c r="C389" s="150" t="s">
        <v>226</v>
      </c>
      <c r="D389" s="149">
        <v>160</v>
      </c>
      <c r="E389" s="150" t="s">
        <v>104</v>
      </c>
      <c r="F389" s="149">
        <v>673</v>
      </c>
      <c r="G389" s="150" t="s">
        <v>159</v>
      </c>
      <c r="H389" s="151">
        <v>1</v>
      </c>
      <c r="I389" s="151"/>
      <c r="J389" s="152">
        <f t="shared" si="45"/>
        <v>4453</v>
      </c>
      <c r="K389" s="152">
        <f t="shared" si="46"/>
        <v>4607</v>
      </c>
      <c r="L389" s="152">
        <f t="shared" si="47"/>
        <v>4610</v>
      </c>
      <c r="M389" s="153"/>
      <c r="N389" s="152">
        <f t="shared" si="48"/>
        <v>9711.8824778761082</v>
      </c>
      <c r="O389" s="152">
        <f t="shared" si="53"/>
        <v>4610</v>
      </c>
      <c r="P389" s="152">
        <f t="shared" si="49"/>
        <v>0</v>
      </c>
      <c r="Q389" s="152">
        <f t="shared" si="50"/>
        <v>893</v>
      </c>
      <c r="R389" s="152">
        <f t="shared" si="51"/>
        <v>15214.882477876108</v>
      </c>
      <c r="S389" s="154">
        <f t="shared" si="52"/>
        <v>487.88247787610817</v>
      </c>
    </row>
    <row r="390" spans="1:19" x14ac:dyDescent="0.25">
      <c r="A390" s="149">
        <v>456</v>
      </c>
      <c r="B390" s="149">
        <v>456160745</v>
      </c>
      <c r="C390" s="150" t="s">
        <v>226</v>
      </c>
      <c r="D390" s="149">
        <v>160</v>
      </c>
      <c r="E390" s="150" t="s">
        <v>104</v>
      </c>
      <c r="F390" s="149">
        <v>745</v>
      </c>
      <c r="G390" s="150" t="s">
        <v>225</v>
      </c>
      <c r="H390" s="151">
        <v>2</v>
      </c>
      <c r="I390" s="151"/>
      <c r="J390" s="152">
        <f t="shared" si="45"/>
        <v>4320</v>
      </c>
      <c r="K390" s="152">
        <f t="shared" si="46"/>
        <v>4474</v>
      </c>
      <c r="L390" s="152">
        <f t="shared" si="47"/>
        <v>4476</v>
      </c>
      <c r="M390" s="153"/>
      <c r="N390" s="152">
        <f t="shared" si="48"/>
        <v>9841.0216139907279</v>
      </c>
      <c r="O390" s="152">
        <f t="shared" si="53"/>
        <v>4476</v>
      </c>
      <c r="P390" s="152">
        <f t="shared" si="49"/>
        <v>0</v>
      </c>
      <c r="Q390" s="152">
        <f t="shared" si="50"/>
        <v>893</v>
      </c>
      <c r="R390" s="152">
        <f t="shared" si="51"/>
        <v>15210.021613990728</v>
      </c>
      <c r="S390" s="154">
        <f t="shared" si="52"/>
        <v>498.02161399072793</v>
      </c>
    </row>
    <row r="391" spans="1:19" x14ac:dyDescent="0.25">
      <c r="A391" s="149">
        <v>458</v>
      </c>
      <c r="B391" s="149">
        <v>458160031</v>
      </c>
      <c r="C391" s="150" t="s">
        <v>227</v>
      </c>
      <c r="D391" s="149">
        <v>160</v>
      </c>
      <c r="E391" s="150" t="s">
        <v>104</v>
      </c>
      <c r="F391" s="149">
        <v>31</v>
      </c>
      <c r="G391" s="150" t="s">
        <v>101</v>
      </c>
      <c r="H391" s="151">
        <v>1</v>
      </c>
      <c r="I391" s="151"/>
      <c r="J391" s="152">
        <f t="shared" si="45"/>
        <v>4550</v>
      </c>
      <c r="K391" s="152">
        <f t="shared" si="46"/>
        <v>4698</v>
      </c>
      <c r="L391" s="152">
        <f t="shared" si="47"/>
        <v>4698</v>
      </c>
      <c r="M391" s="153"/>
      <c r="N391" s="152">
        <f t="shared" si="48"/>
        <v>10127</v>
      </c>
      <c r="O391" s="152">
        <f t="shared" si="53"/>
        <v>4698</v>
      </c>
      <c r="P391" s="152">
        <f t="shared" si="49"/>
        <v>0</v>
      </c>
      <c r="Q391" s="152">
        <f t="shared" si="50"/>
        <v>893</v>
      </c>
      <c r="R391" s="152">
        <f t="shared" si="51"/>
        <v>15718</v>
      </c>
      <c r="S391" s="154">
        <f t="shared" si="52"/>
        <v>467</v>
      </c>
    </row>
    <row r="392" spans="1:19" x14ac:dyDescent="0.25">
      <c r="A392" s="149">
        <v>458</v>
      </c>
      <c r="B392" s="149">
        <v>458160056</v>
      </c>
      <c r="C392" s="150" t="s">
        <v>227</v>
      </c>
      <c r="D392" s="149">
        <v>160</v>
      </c>
      <c r="E392" s="150" t="s">
        <v>104</v>
      </c>
      <c r="F392" s="149">
        <v>56</v>
      </c>
      <c r="G392" s="150" t="s">
        <v>153</v>
      </c>
      <c r="H392" s="151">
        <v>7</v>
      </c>
      <c r="I392" s="151"/>
      <c r="J392" s="152">
        <f t="shared" si="45"/>
        <v>5429</v>
      </c>
      <c r="K392" s="152">
        <f t="shared" si="46"/>
        <v>5480</v>
      </c>
      <c r="L392" s="152">
        <f t="shared" si="47"/>
        <v>5480</v>
      </c>
      <c r="M392" s="153"/>
      <c r="N392" s="152">
        <f t="shared" si="48"/>
        <v>14107</v>
      </c>
      <c r="O392" s="152">
        <f t="shared" si="53"/>
        <v>5480</v>
      </c>
      <c r="P392" s="152">
        <f t="shared" si="49"/>
        <v>0</v>
      </c>
      <c r="Q392" s="152">
        <f t="shared" si="50"/>
        <v>893</v>
      </c>
      <c r="R392" s="152">
        <f t="shared" si="51"/>
        <v>20480</v>
      </c>
      <c r="S392" s="154">
        <f t="shared" si="52"/>
        <v>183</v>
      </c>
    </row>
    <row r="393" spans="1:19" x14ac:dyDescent="0.25">
      <c r="A393" s="149">
        <v>458</v>
      </c>
      <c r="B393" s="149">
        <v>458160079</v>
      </c>
      <c r="C393" s="150" t="s">
        <v>227</v>
      </c>
      <c r="D393" s="149">
        <v>160</v>
      </c>
      <c r="E393" s="150" t="s">
        <v>104</v>
      </c>
      <c r="F393" s="149">
        <v>79</v>
      </c>
      <c r="G393" s="150" t="s">
        <v>109</v>
      </c>
      <c r="H393" s="151">
        <v>10</v>
      </c>
      <c r="I393" s="151"/>
      <c r="J393" s="152">
        <f t="shared" si="45"/>
        <v>1140</v>
      </c>
      <c r="K393" s="152">
        <f t="shared" si="46"/>
        <v>1313</v>
      </c>
      <c r="L393" s="152">
        <f t="shared" si="47"/>
        <v>1314</v>
      </c>
      <c r="M393" s="153"/>
      <c r="N393" s="152">
        <f t="shared" si="48"/>
        <v>12970</v>
      </c>
      <c r="O393" s="152">
        <f t="shared" si="53"/>
        <v>1314</v>
      </c>
      <c r="P393" s="152">
        <f t="shared" si="49"/>
        <v>0</v>
      </c>
      <c r="Q393" s="152">
        <f t="shared" si="50"/>
        <v>893</v>
      </c>
      <c r="R393" s="152">
        <f t="shared" si="51"/>
        <v>15177</v>
      </c>
      <c r="S393" s="154">
        <f t="shared" si="52"/>
        <v>1889</v>
      </c>
    </row>
    <row r="394" spans="1:19" x14ac:dyDescent="0.25">
      <c r="A394" s="149">
        <v>458</v>
      </c>
      <c r="B394" s="149">
        <v>458160149</v>
      </c>
      <c r="C394" s="150" t="s">
        <v>227</v>
      </c>
      <c r="D394" s="149">
        <v>160</v>
      </c>
      <c r="E394" s="150" t="s">
        <v>104</v>
      </c>
      <c r="F394" s="149">
        <v>149</v>
      </c>
      <c r="G394" s="150" t="s">
        <v>103</v>
      </c>
      <c r="H394" s="151">
        <v>2</v>
      </c>
      <c r="I394" s="151"/>
      <c r="J394" s="152">
        <f t="shared" ref="J394:J457" si="54">IFERROR(VLOOKUP($B394,_18Q4,9,FALSE),"")</f>
        <v>15</v>
      </c>
      <c r="K394" s="152">
        <f t="shared" ref="K394:K457" si="55">IFERROR(VLOOKUP($B394,_19Q1c,9,FALSE),"")</f>
        <v>18</v>
      </c>
      <c r="L394" s="152">
        <f t="shared" ref="L394:L457" si="56">IFERROR(VLOOKUP($B394,_19Q1e,9,FALSE),"")</f>
        <v>17</v>
      </c>
      <c r="M394" s="153"/>
      <c r="N394" s="152">
        <f t="shared" ref="N394:N457" si="57">IFERROR(VLOOKUP($B394,_19Q1e,8,FALSE),"")</f>
        <v>14107</v>
      </c>
      <c r="O394" s="152">
        <f t="shared" si="53"/>
        <v>17</v>
      </c>
      <c r="P394" s="152">
        <f t="shared" ref="P394:P457" si="58">IFERROR(VLOOKUP($B394,_19Q1e,10,FALSE),"")</f>
        <v>0</v>
      </c>
      <c r="Q394" s="152">
        <f t="shared" ref="Q394:Q457" si="59">IFERROR(VLOOKUP($B394,_19Q1e,11,FALSE),"")</f>
        <v>893</v>
      </c>
      <c r="R394" s="152">
        <f t="shared" ref="R394:R457" si="60">IFERROR(VLOOKUP($B394,_19Q1e,12,FALSE),"")</f>
        <v>15017</v>
      </c>
      <c r="S394" s="154">
        <f t="shared" ref="S394:S457" si="61">IFERROR(R394-IFERROR(VLOOKUP($B394,_18Q4,12,FALSE),""),"")</f>
        <v>1719</v>
      </c>
    </row>
    <row r="395" spans="1:19" x14ac:dyDescent="0.25">
      <c r="A395" s="149">
        <v>458</v>
      </c>
      <c r="B395" s="149">
        <v>458160160</v>
      </c>
      <c r="C395" s="150" t="s">
        <v>227</v>
      </c>
      <c r="D395" s="149">
        <v>160</v>
      </c>
      <c r="E395" s="150" t="s">
        <v>104</v>
      </c>
      <c r="F395" s="149">
        <v>160</v>
      </c>
      <c r="G395" s="150" t="s">
        <v>104</v>
      </c>
      <c r="H395" s="151">
        <v>117</v>
      </c>
      <c r="I395" s="151"/>
      <c r="J395" s="152">
        <f t="shared" si="54"/>
        <v>389</v>
      </c>
      <c r="K395" s="152">
        <f t="shared" si="55"/>
        <v>420</v>
      </c>
      <c r="L395" s="152">
        <f t="shared" si="56"/>
        <v>394</v>
      </c>
      <c r="M395" s="153"/>
      <c r="N395" s="152">
        <f t="shared" si="57"/>
        <v>13395</v>
      </c>
      <c r="O395" s="152">
        <f t="shared" ref="O395:O458" si="62">L395</f>
        <v>394</v>
      </c>
      <c r="P395" s="152">
        <f t="shared" si="58"/>
        <v>0</v>
      </c>
      <c r="Q395" s="152">
        <f t="shared" si="59"/>
        <v>893</v>
      </c>
      <c r="R395" s="152">
        <f t="shared" si="60"/>
        <v>14682</v>
      </c>
      <c r="S395" s="154">
        <f t="shared" si="61"/>
        <v>165</v>
      </c>
    </row>
    <row r="396" spans="1:19" x14ac:dyDescent="0.25">
      <c r="A396" s="149">
        <v>458</v>
      </c>
      <c r="B396" s="149">
        <v>458160181</v>
      </c>
      <c r="C396" s="150" t="s">
        <v>227</v>
      </c>
      <c r="D396" s="149">
        <v>160</v>
      </c>
      <c r="E396" s="150" t="s">
        <v>104</v>
      </c>
      <c r="F396" s="149">
        <v>181</v>
      </c>
      <c r="G396" s="150" t="s">
        <v>105</v>
      </c>
      <c r="H396" s="151">
        <v>6</v>
      </c>
      <c r="I396" s="151"/>
      <c r="J396" s="152">
        <f t="shared" si="54"/>
        <v>802</v>
      </c>
      <c r="K396" s="152">
        <f t="shared" si="55"/>
        <v>773</v>
      </c>
      <c r="L396" s="152">
        <f t="shared" si="56"/>
        <v>770</v>
      </c>
      <c r="M396" s="153"/>
      <c r="N396" s="152">
        <f t="shared" si="57"/>
        <v>11414</v>
      </c>
      <c r="O396" s="152">
        <f t="shared" si="62"/>
        <v>770</v>
      </c>
      <c r="P396" s="152">
        <f t="shared" si="58"/>
        <v>0</v>
      </c>
      <c r="Q396" s="152">
        <f t="shared" si="59"/>
        <v>893</v>
      </c>
      <c r="R396" s="152">
        <f t="shared" si="60"/>
        <v>13077</v>
      </c>
      <c r="S396" s="154">
        <f t="shared" si="61"/>
        <v>-502</v>
      </c>
    </row>
    <row r="397" spans="1:19" x14ac:dyDescent="0.25">
      <c r="A397" s="149">
        <v>458</v>
      </c>
      <c r="B397" s="149">
        <v>458160301</v>
      </c>
      <c r="C397" s="150" t="s">
        <v>227</v>
      </c>
      <c r="D397" s="149">
        <v>160</v>
      </c>
      <c r="E397" s="150" t="s">
        <v>104</v>
      </c>
      <c r="F397" s="149">
        <v>301</v>
      </c>
      <c r="G397" s="150" t="s">
        <v>151</v>
      </c>
      <c r="H397" s="151">
        <v>6</v>
      </c>
      <c r="I397" s="151"/>
      <c r="J397" s="152">
        <f t="shared" si="54"/>
        <v>4287</v>
      </c>
      <c r="K397" s="152">
        <f t="shared" si="55"/>
        <v>4117</v>
      </c>
      <c r="L397" s="152">
        <f t="shared" si="56"/>
        <v>4118</v>
      </c>
      <c r="M397" s="153"/>
      <c r="N397" s="152">
        <f t="shared" si="57"/>
        <v>11414</v>
      </c>
      <c r="O397" s="152">
        <f t="shared" si="62"/>
        <v>4118</v>
      </c>
      <c r="P397" s="152">
        <f t="shared" si="58"/>
        <v>0</v>
      </c>
      <c r="Q397" s="152">
        <f t="shared" si="59"/>
        <v>893</v>
      </c>
      <c r="R397" s="152">
        <f t="shared" si="60"/>
        <v>16425</v>
      </c>
      <c r="S397" s="154">
        <f t="shared" si="61"/>
        <v>-639</v>
      </c>
    </row>
    <row r="398" spans="1:19" x14ac:dyDescent="0.25">
      <c r="A398" s="149">
        <v>458</v>
      </c>
      <c r="B398" s="149">
        <v>458160342</v>
      </c>
      <c r="C398" s="150" t="s">
        <v>227</v>
      </c>
      <c r="D398" s="149">
        <v>160</v>
      </c>
      <c r="E398" s="150" t="s">
        <v>104</v>
      </c>
      <c r="F398" s="149">
        <v>342</v>
      </c>
      <c r="G398" s="150" t="s">
        <v>228</v>
      </c>
      <c r="H398" s="151">
        <v>1</v>
      </c>
      <c r="I398" s="151"/>
      <c r="J398" s="152">
        <f t="shared" si="54"/>
        <v>5524</v>
      </c>
      <c r="K398" s="152">
        <f t="shared" si="55"/>
        <v>5619</v>
      </c>
      <c r="L398" s="152">
        <f t="shared" si="56"/>
        <v>5619</v>
      </c>
      <c r="M398" s="153"/>
      <c r="N398" s="152">
        <f t="shared" si="57"/>
        <v>10127</v>
      </c>
      <c r="O398" s="152">
        <f t="shared" si="62"/>
        <v>5619</v>
      </c>
      <c r="P398" s="152">
        <f t="shared" si="58"/>
        <v>0</v>
      </c>
      <c r="Q398" s="152">
        <f t="shared" si="59"/>
        <v>893</v>
      </c>
      <c r="R398" s="152">
        <f t="shared" si="60"/>
        <v>16639</v>
      </c>
      <c r="S398" s="154">
        <f t="shared" si="61"/>
        <v>266</v>
      </c>
    </row>
    <row r="399" spans="1:19" x14ac:dyDescent="0.25">
      <c r="A399" s="149">
        <v>463</v>
      </c>
      <c r="B399" s="149">
        <v>463035035</v>
      </c>
      <c r="C399" s="150" t="s">
        <v>229</v>
      </c>
      <c r="D399" s="149">
        <v>35</v>
      </c>
      <c r="E399" s="150" t="s">
        <v>22</v>
      </c>
      <c r="F399" s="149">
        <v>35</v>
      </c>
      <c r="G399" s="150" t="s">
        <v>22</v>
      </c>
      <c r="H399" s="151">
        <v>585</v>
      </c>
      <c r="I399" s="151"/>
      <c r="J399" s="152">
        <f t="shared" si="54"/>
        <v>4416</v>
      </c>
      <c r="K399" s="152">
        <f t="shared" si="55"/>
        <v>4571</v>
      </c>
      <c r="L399" s="152">
        <f t="shared" si="56"/>
        <v>4598</v>
      </c>
      <c r="M399" s="153"/>
      <c r="N399" s="152">
        <f t="shared" si="57"/>
        <v>13079</v>
      </c>
      <c r="O399" s="152">
        <f t="shared" si="62"/>
        <v>4598</v>
      </c>
      <c r="P399" s="152">
        <f t="shared" si="58"/>
        <v>0</v>
      </c>
      <c r="Q399" s="152">
        <f t="shared" si="59"/>
        <v>893</v>
      </c>
      <c r="R399" s="152">
        <f t="shared" si="60"/>
        <v>18570</v>
      </c>
      <c r="S399" s="154">
        <f t="shared" si="61"/>
        <v>700</v>
      </c>
    </row>
    <row r="400" spans="1:19" x14ac:dyDescent="0.25">
      <c r="A400" s="149">
        <v>463</v>
      </c>
      <c r="B400" s="149">
        <v>463035057</v>
      </c>
      <c r="C400" s="150" t="s">
        <v>229</v>
      </c>
      <c r="D400" s="149">
        <v>35</v>
      </c>
      <c r="E400" s="150" t="s">
        <v>22</v>
      </c>
      <c r="F400" s="149">
        <v>57</v>
      </c>
      <c r="G400" s="150" t="s">
        <v>23</v>
      </c>
      <c r="H400" s="151">
        <v>1</v>
      </c>
      <c r="I400" s="151"/>
      <c r="J400" s="152" t="str">
        <f t="shared" si="54"/>
        <v/>
      </c>
      <c r="K400" s="152">
        <f t="shared" si="55"/>
        <v>659</v>
      </c>
      <c r="L400" s="152">
        <f t="shared" si="56"/>
        <v>669</v>
      </c>
      <c r="M400" s="153"/>
      <c r="N400" s="152">
        <f t="shared" si="57"/>
        <v>13137.504749174874</v>
      </c>
      <c r="O400" s="152">
        <f t="shared" si="62"/>
        <v>669</v>
      </c>
      <c r="P400" s="152">
        <f t="shared" si="58"/>
        <v>0</v>
      </c>
      <c r="Q400" s="152">
        <f t="shared" si="59"/>
        <v>893</v>
      </c>
      <c r="R400" s="152">
        <f t="shared" si="60"/>
        <v>14699.504749174874</v>
      </c>
      <c r="S400" s="154" t="str">
        <f t="shared" si="61"/>
        <v/>
      </c>
    </row>
    <row r="401" spans="1:19" x14ac:dyDescent="0.25">
      <c r="A401" s="149">
        <v>463</v>
      </c>
      <c r="B401" s="149">
        <v>463035244</v>
      </c>
      <c r="C401" s="150" t="s">
        <v>229</v>
      </c>
      <c r="D401" s="149">
        <v>35</v>
      </c>
      <c r="E401" s="150" t="s">
        <v>22</v>
      </c>
      <c r="F401" s="149">
        <v>244</v>
      </c>
      <c r="G401" s="150" t="s">
        <v>43</v>
      </c>
      <c r="H401" s="151">
        <v>2</v>
      </c>
      <c r="I401" s="151"/>
      <c r="J401" s="152" t="str">
        <f t="shared" si="54"/>
        <v/>
      </c>
      <c r="K401" s="152">
        <f t="shared" si="55"/>
        <v>4771</v>
      </c>
      <c r="L401" s="152">
        <f t="shared" si="56"/>
        <v>4799</v>
      </c>
      <c r="M401" s="153"/>
      <c r="N401" s="152">
        <f t="shared" si="57"/>
        <v>11844.935916589331</v>
      </c>
      <c r="O401" s="152">
        <f t="shared" si="62"/>
        <v>4799</v>
      </c>
      <c r="P401" s="152">
        <f t="shared" si="58"/>
        <v>0</v>
      </c>
      <c r="Q401" s="152">
        <f t="shared" si="59"/>
        <v>893</v>
      </c>
      <c r="R401" s="152">
        <f t="shared" si="60"/>
        <v>17536.935916589333</v>
      </c>
      <c r="S401" s="154" t="str">
        <f t="shared" si="61"/>
        <v/>
      </c>
    </row>
    <row r="402" spans="1:19" x14ac:dyDescent="0.25">
      <c r="A402" s="149">
        <v>464</v>
      </c>
      <c r="B402" s="149">
        <v>464168030</v>
      </c>
      <c r="C402" s="150" t="s">
        <v>230</v>
      </c>
      <c r="D402" s="149">
        <v>168</v>
      </c>
      <c r="E402" s="150" t="s">
        <v>117</v>
      </c>
      <c r="F402" s="149">
        <v>30</v>
      </c>
      <c r="G402" s="150" t="s">
        <v>115</v>
      </c>
      <c r="H402" s="151">
        <v>1</v>
      </c>
      <c r="I402" s="151"/>
      <c r="J402" s="152" t="str">
        <f t="shared" si="54"/>
        <v/>
      </c>
      <c r="K402" s="152">
        <f t="shared" si="55"/>
        <v>2584</v>
      </c>
      <c r="L402" s="152">
        <f t="shared" si="56"/>
        <v>2588</v>
      </c>
      <c r="M402" s="153"/>
      <c r="N402" s="152">
        <f t="shared" si="57"/>
        <v>10570.794427012277</v>
      </c>
      <c r="O402" s="152">
        <f t="shared" si="62"/>
        <v>2588</v>
      </c>
      <c r="P402" s="152">
        <f t="shared" si="58"/>
        <v>0</v>
      </c>
      <c r="Q402" s="152">
        <f t="shared" si="59"/>
        <v>893</v>
      </c>
      <c r="R402" s="152">
        <f t="shared" si="60"/>
        <v>14051.794427012277</v>
      </c>
      <c r="S402" s="154" t="str">
        <f t="shared" si="61"/>
        <v/>
      </c>
    </row>
    <row r="403" spans="1:19" x14ac:dyDescent="0.25">
      <c r="A403" s="149">
        <v>464</v>
      </c>
      <c r="B403" s="149">
        <v>464168163</v>
      </c>
      <c r="C403" s="150" t="s">
        <v>230</v>
      </c>
      <c r="D403" s="149">
        <v>168</v>
      </c>
      <c r="E403" s="150" t="s">
        <v>117</v>
      </c>
      <c r="F403" s="149">
        <v>163</v>
      </c>
      <c r="G403" s="150" t="s">
        <v>27</v>
      </c>
      <c r="H403" s="151">
        <v>14</v>
      </c>
      <c r="I403" s="151"/>
      <c r="J403" s="152">
        <f t="shared" si="54"/>
        <v>411</v>
      </c>
      <c r="K403" s="152">
        <f t="shared" si="55"/>
        <v>180</v>
      </c>
      <c r="L403" s="152">
        <f t="shared" si="56"/>
        <v>391</v>
      </c>
      <c r="M403" s="153"/>
      <c r="N403" s="152">
        <f t="shared" si="57"/>
        <v>9249</v>
      </c>
      <c r="O403" s="152">
        <f t="shared" si="62"/>
        <v>391</v>
      </c>
      <c r="P403" s="152">
        <f t="shared" si="58"/>
        <v>0</v>
      </c>
      <c r="Q403" s="152">
        <f t="shared" si="59"/>
        <v>893</v>
      </c>
      <c r="R403" s="152">
        <f t="shared" si="60"/>
        <v>10533</v>
      </c>
      <c r="S403" s="154">
        <f t="shared" si="61"/>
        <v>-494</v>
      </c>
    </row>
    <row r="404" spans="1:19" x14ac:dyDescent="0.25">
      <c r="A404" s="149">
        <v>464</v>
      </c>
      <c r="B404" s="149">
        <v>464168168</v>
      </c>
      <c r="C404" s="150" t="s">
        <v>230</v>
      </c>
      <c r="D404" s="149">
        <v>168</v>
      </c>
      <c r="E404" s="150" t="s">
        <v>117</v>
      </c>
      <c r="F404" s="149">
        <v>168</v>
      </c>
      <c r="G404" s="150" t="s">
        <v>117</v>
      </c>
      <c r="H404" s="151">
        <v>176</v>
      </c>
      <c r="I404" s="151"/>
      <c r="J404" s="152">
        <f t="shared" si="54"/>
        <v>4356</v>
      </c>
      <c r="K404" s="152">
        <f t="shared" si="55"/>
        <v>4435</v>
      </c>
      <c r="L404" s="152">
        <f t="shared" si="56"/>
        <v>4580</v>
      </c>
      <c r="M404" s="153"/>
      <c r="N404" s="152">
        <f t="shared" si="57"/>
        <v>8868</v>
      </c>
      <c r="O404" s="152">
        <f t="shared" si="62"/>
        <v>4580</v>
      </c>
      <c r="P404" s="152">
        <f t="shared" si="58"/>
        <v>0</v>
      </c>
      <c r="Q404" s="152">
        <f t="shared" si="59"/>
        <v>893</v>
      </c>
      <c r="R404" s="152">
        <f t="shared" si="60"/>
        <v>14341</v>
      </c>
      <c r="S404" s="154">
        <f t="shared" si="61"/>
        <v>659</v>
      </c>
    </row>
    <row r="405" spans="1:19" x14ac:dyDescent="0.25">
      <c r="A405" s="149">
        <v>464</v>
      </c>
      <c r="B405" s="149">
        <v>464168196</v>
      </c>
      <c r="C405" s="150" t="s">
        <v>230</v>
      </c>
      <c r="D405" s="149">
        <v>168</v>
      </c>
      <c r="E405" s="150" t="s">
        <v>117</v>
      </c>
      <c r="F405" s="149">
        <v>196</v>
      </c>
      <c r="G405" s="150" t="s">
        <v>231</v>
      </c>
      <c r="H405" s="151">
        <v>2</v>
      </c>
      <c r="I405" s="151"/>
      <c r="J405" s="152">
        <f t="shared" si="54"/>
        <v>4171</v>
      </c>
      <c r="K405" s="152">
        <f t="shared" si="55"/>
        <v>4374</v>
      </c>
      <c r="L405" s="152">
        <f t="shared" si="56"/>
        <v>4374</v>
      </c>
      <c r="M405" s="153"/>
      <c r="N405" s="152">
        <f t="shared" si="57"/>
        <v>8580</v>
      </c>
      <c r="O405" s="152">
        <f t="shared" si="62"/>
        <v>4374</v>
      </c>
      <c r="P405" s="152">
        <f t="shared" si="58"/>
        <v>0</v>
      </c>
      <c r="Q405" s="152">
        <f t="shared" si="59"/>
        <v>893</v>
      </c>
      <c r="R405" s="152">
        <f t="shared" si="60"/>
        <v>13847</v>
      </c>
      <c r="S405" s="154">
        <f t="shared" si="61"/>
        <v>600</v>
      </c>
    </row>
    <row r="406" spans="1:19" x14ac:dyDescent="0.25">
      <c r="A406" s="149">
        <v>464</v>
      </c>
      <c r="B406" s="149">
        <v>464168229</v>
      </c>
      <c r="C406" s="150" t="s">
        <v>230</v>
      </c>
      <c r="D406" s="149">
        <v>168</v>
      </c>
      <c r="E406" s="150" t="s">
        <v>117</v>
      </c>
      <c r="F406" s="149">
        <v>229</v>
      </c>
      <c r="G406" s="150" t="s">
        <v>113</v>
      </c>
      <c r="H406" s="151">
        <v>7</v>
      </c>
      <c r="I406" s="151"/>
      <c r="J406" s="152">
        <f t="shared" si="54"/>
        <v>1533</v>
      </c>
      <c r="K406" s="152">
        <f t="shared" si="55"/>
        <v>879</v>
      </c>
      <c r="L406" s="152">
        <f t="shared" si="56"/>
        <v>1601</v>
      </c>
      <c r="M406" s="153"/>
      <c r="N406" s="152">
        <f t="shared" si="57"/>
        <v>9288</v>
      </c>
      <c r="O406" s="152">
        <f t="shared" si="62"/>
        <v>1601</v>
      </c>
      <c r="P406" s="152">
        <f t="shared" si="58"/>
        <v>0</v>
      </c>
      <c r="Q406" s="152">
        <f t="shared" si="59"/>
        <v>893</v>
      </c>
      <c r="R406" s="152">
        <f t="shared" si="60"/>
        <v>11782</v>
      </c>
      <c r="S406" s="154">
        <f t="shared" si="61"/>
        <v>466</v>
      </c>
    </row>
    <row r="407" spans="1:19" x14ac:dyDescent="0.25">
      <c r="A407" s="149">
        <v>464</v>
      </c>
      <c r="B407" s="149">
        <v>464168258</v>
      </c>
      <c r="C407" s="150" t="s">
        <v>230</v>
      </c>
      <c r="D407" s="149">
        <v>168</v>
      </c>
      <c r="E407" s="150" t="s">
        <v>117</v>
      </c>
      <c r="F407" s="149">
        <v>258</v>
      </c>
      <c r="G407" s="150" t="s">
        <v>97</v>
      </c>
      <c r="H407" s="151">
        <v>15</v>
      </c>
      <c r="I407" s="151"/>
      <c r="J407" s="152">
        <f t="shared" si="54"/>
        <v>2761</v>
      </c>
      <c r="K407" s="152">
        <f t="shared" si="55"/>
        <v>3205</v>
      </c>
      <c r="L407" s="152">
        <f t="shared" si="56"/>
        <v>3214</v>
      </c>
      <c r="M407" s="153"/>
      <c r="N407" s="152">
        <f t="shared" si="57"/>
        <v>10068</v>
      </c>
      <c r="O407" s="152">
        <f t="shared" si="62"/>
        <v>3214</v>
      </c>
      <c r="P407" s="152">
        <f t="shared" si="58"/>
        <v>0</v>
      </c>
      <c r="Q407" s="152">
        <f t="shared" si="59"/>
        <v>893</v>
      </c>
      <c r="R407" s="152">
        <f t="shared" si="60"/>
        <v>14175</v>
      </c>
      <c r="S407" s="154">
        <f t="shared" si="61"/>
        <v>1872</v>
      </c>
    </row>
    <row r="408" spans="1:19" x14ac:dyDescent="0.25">
      <c r="A408" s="149">
        <v>464</v>
      </c>
      <c r="B408" s="149">
        <v>464168291</v>
      </c>
      <c r="C408" s="150" t="s">
        <v>230</v>
      </c>
      <c r="D408" s="149">
        <v>168</v>
      </c>
      <c r="E408" s="150" t="s">
        <v>117</v>
      </c>
      <c r="F408" s="149">
        <v>291</v>
      </c>
      <c r="G408" s="150" t="s">
        <v>118</v>
      </c>
      <c r="H408" s="151">
        <v>15</v>
      </c>
      <c r="I408" s="151"/>
      <c r="J408" s="152">
        <f t="shared" si="54"/>
        <v>4991</v>
      </c>
      <c r="K408" s="152">
        <f t="shared" si="55"/>
        <v>5257</v>
      </c>
      <c r="L408" s="152">
        <f t="shared" si="56"/>
        <v>5258</v>
      </c>
      <c r="M408" s="153"/>
      <c r="N408" s="152">
        <f t="shared" si="57"/>
        <v>8610</v>
      </c>
      <c r="O408" s="152">
        <f t="shared" si="62"/>
        <v>5258</v>
      </c>
      <c r="P408" s="152">
        <f t="shared" si="58"/>
        <v>0</v>
      </c>
      <c r="Q408" s="152">
        <f t="shared" si="59"/>
        <v>893</v>
      </c>
      <c r="R408" s="152">
        <f t="shared" si="60"/>
        <v>14761</v>
      </c>
      <c r="S408" s="154">
        <f t="shared" si="61"/>
        <v>703</v>
      </c>
    </row>
    <row r="409" spans="1:19" x14ac:dyDescent="0.25">
      <c r="A409" s="149">
        <v>466</v>
      </c>
      <c r="B409" s="149">
        <v>466700096</v>
      </c>
      <c r="C409" s="150" t="s">
        <v>232</v>
      </c>
      <c r="D409" s="149">
        <v>700</v>
      </c>
      <c r="E409" s="150" t="s">
        <v>233</v>
      </c>
      <c r="F409" s="149">
        <v>96</v>
      </c>
      <c r="G409" s="150" t="s">
        <v>234</v>
      </c>
      <c r="H409" s="151">
        <v>2</v>
      </c>
      <c r="I409" s="151"/>
      <c r="J409" s="152">
        <f t="shared" si="54"/>
        <v>5295</v>
      </c>
      <c r="K409" s="152">
        <f t="shared" si="55"/>
        <v>5474</v>
      </c>
      <c r="L409" s="152">
        <f t="shared" si="56"/>
        <v>5475</v>
      </c>
      <c r="M409" s="153"/>
      <c r="N409" s="152">
        <f t="shared" si="57"/>
        <v>10127</v>
      </c>
      <c r="O409" s="152">
        <f t="shared" si="62"/>
        <v>5475</v>
      </c>
      <c r="P409" s="152">
        <f t="shared" si="58"/>
        <v>0</v>
      </c>
      <c r="Q409" s="152">
        <f t="shared" si="59"/>
        <v>893</v>
      </c>
      <c r="R409" s="152">
        <f t="shared" si="60"/>
        <v>16495</v>
      </c>
      <c r="S409" s="154">
        <f t="shared" si="61"/>
        <v>513</v>
      </c>
    </row>
    <row r="410" spans="1:19" x14ac:dyDescent="0.25">
      <c r="A410" s="149">
        <v>466</v>
      </c>
      <c r="B410" s="149">
        <v>466700700</v>
      </c>
      <c r="C410" s="150" t="s">
        <v>232</v>
      </c>
      <c r="D410" s="149">
        <v>700</v>
      </c>
      <c r="E410" s="150" t="s">
        <v>233</v>
      </c>
      <c r="F410" s="149">
        <v>700</v>
      </c>
      <c r="G410" s="150" t="s">
        <v>233</v>
      </c>
      <c r="H410" s="151">
        <v>24</v>
      </c>
      <c r="I410" s="151"/>
      <c r="J410" s="152">
        <f t="shared" si="54"/>
        <v>12488</v>
      </c>
      <c r="K410" s="152">
        <f t="shared" si="55"/>
        <v>13022</v>
      </c>
      <c r="L410" s="152">
        <f t="shared" si="56"/>
        <v>13060</v>
      </c>
      <c r="M410" s="153"/>
      <c r="N410" s="152">
        <f t="shared" si="57"/>
        <v>11757</v>
      </c>
      <c r="O410" s="152">
        <f t="shared" si="62"/>
        <v>13060</v>
      </c>
      <c r="P410" s="152">
        <f t="shared" si="58"/>
        <v>0</v>
      </c>
      <c r="Q410" s="152">
        <f t="shared" si="59"/>
        <v>893</v>
      </c>
      <c r="R410" s="152">
        <f t="shared" si="60"/>
        <v>25710</v>
      </c>
      <c r="S410" s="154">
        <f t="shared" si="61"/>
        <v>1087</v>
      </c>
    </row>
    <row r="411" spans="1:19" x14ac:dyDescent="0.25">
      <c r="A411" s="149">
        <v>466</v>
      </c>
      <c r="B411" s="149">
        <v>466774089</v>
      </c>
      <c r="C411" s="150" t="s">
        <v>232</v>
      </c>
      <c r="D411" s="149">
        <v>774</v>
      </c>
      <c r="E411" s="150" t="s">
        <v>235</v>
      </c>
      <c r="F411" s="149">
        <v>89</v>
      </c>
      <c r="G411" s="150" t="s">
        <v>236</v>
      </c>
      <c r="H411" s="151">
        <v>45</v>
      </c>
      <c r="I411" s="151"/>
      <c r="J411" s="152">
        <f t="shared" si="54"/>
        <v>15675</v>
      </c>
      <c r="K411" s="152">
        <f t="shared" si="55"/>
        <v>17167</v>
      </c>
      <c r="L411" s="152">
        <f t="shared" si="56"/>
        <v>17213</v>
      </c>
      <c r="M411" s="153"/>
      <c r="N411" s="152">
        <f t="shared" si="57"/>
        <v>10697</v>
      </c>
      <c r="O411" s="152">
        <f t="shared" si="62"/>
        <v>17213</v>
      </c>
      <c r="P411" s="152">
        <f t="shared" si="58"/>
        <v>0</v>
      </c>
      <c r="Q411" s="152">
        <f t="shared" si="59"/>
        <v>893</v>
      </c>
      <c r="R411" s="152">
        <f t="shared" si="60"/>
        <v>28803</v>
      </c>
      <c r="S411" s="154">
        <f t="shared" si="61"/>
        <v>2494</v>
      </c>
    </row>
    <row r="412" spans="1:19" x14ac:dyDescent="0.25">
      <c r="A412" s="149">
        <v>466</v>
      </c>
      <c r="B412" s="149">
        <v>466774221</v>
      </c>
      <c r="C412" s="150" t="s">
        <v>232</v>
      </c>
      <c r="D412" s="149">
        <v>774</v>
      </c>
      <c r="E412" s="150" t="s">
        <v>235</v>
      </c>
      <c r="F412" s="149">
        <v>221</v>
      </c>
      <c r="G412" s="150" t="s">
        <v>237</v>
      </c>
      <c r="H412" s="151">
        <v>32</v>
      </c>
      <c r="I412" s="151"/>
      <c r="J412" s="152">
        <f t="shared" si="54"/>
        <v>11579</v>
      </c>
      <c r="K412" s="152">
        <f t="shared" si="55"/>
        <v>12012</v>
      </c>
      <c r="L412" s="152">
        <f t="shared" si="56"/>
        <v>12035</v>
      </c>
      <c r="M412" s="153"/>
      <c r="N412" s="152">
        <f t="shared" si="57"/>
        <v>10882</v>
      </c>
      <c r="O412" s="152">
        <f t="shared" si="62"/>
        <v>12035</v>
      </c>
      <c r="P412" s="152">
        <f t="shared" si="58"/>
        <v>0</v>
      </c>
      <c r="Q412" s="152">
        <f t="shared" si="59"/>
        <v>893</v>
      </c>
      <c r="R412" s="152">
        <f t="shared" si="60"/>
        <v>23810</v>
      </c>
      <c r="S412" s="154">
        <f t="shared" si="61"/>
        <v>868</v>
      </c>
    </row>
    <row r="413" spans="1:19" x14ac:dyDescent="0.25">
      <c r="A413" s="149">
        <v>466</v>
      </c>
      <c r="B413" s="149">
        <v>466774296</v>
      </c>
      <c r="C413" s="150" t="s">
        <v>232</v>
      </c>
      <c r="D413" s="149">
        <v>774</v>
      </c>
      <c r="E413" s="150" t="s">
        <v>235</v>
      </c>
      <c r="F413" s="149">
        <v>296</v>
      </c>
      <c r="G413" s="150" t="s">
        <v>238</v>
      </c>
      <c r="H413" s="151">
        <v>29</v>
      </c>
      <c r="I413" s="151"/>
      <c r="J413" s="152">
        <f t="shared" si="54"/>
        <v>12022</v>
      </c>
      <c r="K413" s="152">
        <f t="shared" si="55"/>
        <v>13125</v>
      </c>
      <c r="L413" s="152">
        <f t="shared" si="56"/>
        <v>13166</v>
      </c>
      <c r="M413" s="153"/>
      <c r="N413" s="152">
        <f t="shared" si="57"/>
        <v>10264</v>
      </c>
      <c r="O413" s="152">
        <f t="shared" si="62"/>
        <v>13166</v>
      </c>
      <c r="P413" s="152">
        <f t="shared" si="58"/>
        <v>0</v>
      </c>
      <c r="Q413" s="152">
        <f t="shared" si="59"/>
        <v>893</v>
      </c>
      <c r="R413" s="152">
        <f t="shared" si="60"/>
        <v>24323</v>
      </c>
      <c r="S413" s="154">
        <f t="shared" si="61"/>
        <v>2036</v>
      </c>
    </row>
    <row r="414" spans="1:19" x14ac:dyDescent="0.25">
      <c r="A414" s="149">
        <v>466</v>
      </c>
      <c r="B414" s="149">
        <v>466774774</v>
      </c>
      <c r="C414" s="150" t="s">
        <v>232</v>
      </c>
      <c r="D414" s="149">
        <v>774</v>
      </c>
      <c r="E414" s="150" t="s">
        <v>235</v>
      </c>
      <c r="F414" s="149">
        <v>774</v>
      </c>
      <c r="G414" s="150" t="s">
        <v>235</v>
      </c>
      <c r="H414" s="151">
        <v>48</v>
      </c>
      <c r="I414" s="151"/>
      <c r="J414" s="152">
        <f t="shared" si="54"/>
        <v>20044</v>
      </c>
      <c r="K414" s="152">
        <f t="shared" si="55"/>
        <v>20866</v>
      </c>
      <c r="L414" s="152">
        <f t="shared" si="56"/>
        <v>20891</v>
      </c>
      <c r="M414" s="153"/>
      <c r="N414" s="152">
        <f t="shared" si="57"/>
        <v>10012</v>
      </c>
      <c r="O414" s="152">
        <f t="shared" si="62"/>
        <v>20891</v>
      </c>
      <c r="P414" s="152">
        <f t="shared" si="58"/>
        <v>0</v>
      </c>
      <c r="Q414" s="152">
        <f t="shared" si="59"/>
        <v>893</v>
      </c>
      <c r="R414" s="152">
        <f t="shared" si="60"/>
        <v>31796</v>
      </c>
      <c r="S414" s="154">
        <f t="shared" si="61"/>
        <v>1253</v>
      </c>
    </row>
    <row r="415" spans="1:19" x14ac:dyDescent="0.25">
      <c r="A415" s="149">
        <v>469</v>
      </c>
      <c r="B415" s="149">
        <v>469035035</v>
      </c>
      <c r="C415" s="150" t="s">
        <v>239</v>
      </c>
      <c r="D415" s="149">
        <v>35</v>
      </c>
      <c r="E415" s="150" t="s">
        <v>22</v>
      </c>
      <c r="F415" s="149">
        <v>35</v>
      </c>
      <c r="G415" s="150" t="s">
        <v>22</v>
      </c>
      <c r="H415" s="151">
        <v>1231</v>
      </c>
      <c r="I415" s="151"/>
      <c r="J415" s="152">
        <f t="shared" si="54"/>
        <v>4499</v>
      </c>
      <c r="K415" s="152">
        <f t="shared" si="55"/>
        <v>4600</v>
      </c>
      <c r="L415" s="152">
        <f t="shared" si="56"/>
        <v>4636</v>
      </c>
      <c r="M415" s="153"/>
      <c r="N415" s="152">
        <f t="shared" si="57"/>
        <v>13186</v>
      </c>
      <c r="O415" s="152">
        <f t="shared" si="62"/>
        <v>4636</v>
      </c>
      <c r="P415" s="152">
        <f t="shared" si="58"/>
        <v>0</v>
      </c>
      <c r="Q415" s="152">
        <f t="shared" si="59"/>
        <v>893</v>
      </c>
      <c r="R415" s="152">
        <f t="shared" si="60"/>
        <v>18715</v>
      </c>
      <c r="S415" s="154">
        <f t="shared" si="61"/>
        <v>526</v>
      </c>
    </row>
    <row r="416" spans="1:19" x14ac:dyDescent="0.25">
      <c r="A416" s="149">
        <v>469</v>
      </c>
      <c r="B416" s="149">
        <v>469035044</v>
      </c>
      <c r="C416" s="150" t="s">
        <v>239</v>
      </c>
      <c r="D416" s="149">
        <v>35</v>
      </c>
      <c r="E416" s="150" t="s">
        <v>22</v>
      </c>
      <c r="F416" s="149">
        <v>44</v>
      </c>
      <c r="G416" s="150" t="s">
        <v>35</v>
      </c>
      <c r="H416" s="151">
        <v>3</v>
      </c>
      <c r="I416" s="151"/>
      <c r="J416" s="152">
        <f t="shared" si="54"/>
        <v>270</v>
      </c>
      <c r="K416" s="152">
        <f t="shared" si="55"/>
        <v>284</v>
      </c>
      <c r="L416" s="152">
        <f t="shared" si="56"/>
        <v>281</v>
      </c>
      <c r="M416" s="153"/>
      <c r="N416" s="152">
        <f t="shared" si="57"/>
        <v>12284.372571797174</v>
      </c>
      <c r="O416" s="152">
        <f t="shared" si="62"/>
        <v>281</v>
      </c>
      <c r="P416" s="152">
        <f t="shared" si="58"/>
        <v>0</v>
      </c>
      <c r="Q416" s="152">
        <f t="shared" si="59"/>
        <v>893</v>
      </c>
      <c r="R416" s="152">
        <f t="shared" si="60"/>
        <v>13458.372571797174</v>
      </c>
      <c r="S416" s="154">
        <f t="shared" si="61"/>
        <v>519.3725717971738</v>
      </c>
    </row>
    <row r="417" spans="1:19" x14ac:dyDescent="0.25">
      <c r="A417" s="149">
        <v>469</v>
      </c>
      <c r="B417" s="149">
        <v>469035050</v>
      </c>
      <c r="C417" s="150" t="s">
        <v>239</v>
      </c>
      <c r="D417" s="149">
        <v>35</v>
      </c>
      <c r="E417" s="150" t="s">
        <v>22</v>
      </c>
      <c r="F417" s="149">
        <v>50</v>
      </c>
      <c r="G417" s="150" t="s">
        <v>112</v>
      </c>
      <c r="H417" s="151">
        <v>1</v>
      </c>
      <c r="I417" s="151"/>
      <c r="J417" s="152">
        <f t="shared" si="54"/>
        <v>4770</v>
      </c>
      <c r="K417" s="152">
        <f t="shared" si="55"/>
        <v>4947</v>
      </c>
      <c r="L417" s="152">
        <f t="shared" si="56"/>
        <v>4950</v>
      </c>
      <c r="M417" s="153"/>
      <c r="N417" s="152">
        <f t="shared" si="57"/>
        <v>10507.816296890631</v>
      </c>
      <c r="O417" s="152">
        <f t="shared" si="62"/>
        <v>4950</v>
      </c>
      <c r="P417" s="152">
        <f t="shared" si="58"/>
        <v>0</v>
      </c>
      <c r="Q417" s="152">
        <f t="shared" si="59"/>
        <v>893</v>
      </c>
      <c r="R417" s="152">
        <f t="shared" si="60"/>
        <v>16350.816296890631</v>
      </c>
      <c r="S417" s="154">
        <f t="shared" si="61"/>
        <v>562.81629689063084</v>
      </c>
    </row>
    <row r="418" spans="1:19" x14ac:dyDescent="0.25">
      <c r="A418" s="149">
        <v>469</v>
      </c>
      <c r="B418" s="149">
        <v>469035073</v>
      </c>
      <c r="C418" s="150" t="s">
        <v>239</v>
      </c>
      <c r="D418" s="149">
        <v>35</v>
      </c>
      <c r="E418" s="150" t="s">
        <v>22</v>
      </c>
      <c r="F418" s="149">
        <v>73</v>
      </c>
      <c r="G418" s="150" t="s">
        <v>37</v>
      </c>
      <c r="H418" s="151">
        <v>1</v>
      </c>
      <c r="I418" s="151"/>
      <c r="J418" s="152">
        <f t="shared" si="54"/>
        <v>8051</v>
      </c>
      <c r="K418" s="152">
        <f t="shared" si="55"/>
        <v>8347</v>
      </c>
      <c r="L418" s="152">
        <f t="shared" si="56"/>
        <v>8369</v>
      </c>
      <c r="M418" s="153"/>
      <c r="N418" s="152">
        <f t="shared" si="57"/>
        <v>10755.2580295355</v>
      </c>
      <c r="O418" s="152">
        <f t="shared" si="62"/>
        <v>8369</v>
      </c>
      <c r="P418" s="152">
        <f t="shared" si="58"/>
        <v>0</v>
      </c>
      <c r="Q418" s="152">
        <f t="shared" si="59"/>
        <v>893</v>
      </c>
      <c r="R418" s="152">
        <f t="shared" si="60"/>
        <v>20017.2580295355</v>
      </c>
      <c r="S418" s="154">
        <f t="shared" si="61"/>
        <v>726.2580295355001</v>
      </c>
    </row>
    <row r="419" spans="1:19" x14ac:dyDescent="0.25">
      <c r="A419" s="149">
        <v>469</v>
      </c>
      <c r="B419" s="149">
        <v>469035093</v>
      </c>
      <c r="C419" s="150" t="s">
        <v>239</v>
      </c>
      <c r="D419" s="149">
        <v>35</v>
      </c>
      <c r="E419" s="150" t="s">
        <v>22</v>
      </c>
      <c r="F419" s="149">
        <v>93</v>
      </c>
      <c r="G419" s="150" t="s">
        <v>25</v>
      </c>
      <c r="H419" s="151">
        <v>1</v>
      </c>
      <c r="I419" s="151"/>
      <c r="J419" s="152">
        <f t="shared" si="54"/>
        <v>446</v>
      </c>
      <c r="K419" s="152">
        <f t="shared" si="55"/>
        <v>306</v>
      </c>
      <c r="L419" s="152">
        <f t="shared" si="56"/>
        <v>309</v>
      </c>
      <c r="M419" s="153"/>
      <c r="N419" s="152">
        <f t="shared" si="57"/>
        <v>10780</v>
      </c>
      <c r="O419" s="152">
        <f t="shared" si="62"/>
        <v>309</v>
      </c>
      <c r="P419" s="152">
        <f t="shared" si="58"/>
        <v>0</v>
      </c>
      <c r="Q419" s="152">
        <f t="shared" si="59"/>
        <v>893</v>
      </c>
      <c r="R419" s="152">
        <f t="shared" si="60"/>
        <v>11982</v>
      </c>
      <c r="S419" s="154">
        <f t="shared" si="61"/>
        <v>-4951</v>
      </c>
    </row>
    <row r="420" spans="1:19" x14ac:dyDescent="0.25">
      <c r="A420" s="149">
        <v>469</v>
      </c>
      <c r="B420" s="149">
        <v>469035163</v>
      </c>
      <c r="C420" s="150" t="s">
        <v>239</v>
      </c>
      <c r="D420" s="149">
        <v>35</v>
      </c>
      <c r="E420" s="150" t="s">
        <v>22</v>
      </c>
      <c r="F420" s="149">
        <v>163</v>
      </c>
      <c r="G420" s="150" t="s">
        <v>27</v>
      </c>
      <c r="H420" s="151">
        <v>1</v>
      </c>
      <c r="I420" s="151"/>
      <c r="J420" s="152">
        <f t="shared" si="54"/>
        <v>505</v>
      </c>
      <c r="K420" s="152">
        <f t="shared" si="55"/>
        <v>244</v>
      </c>
      <c r="L420" s="152">
        <f t="shared" si="56"/>
        <v>533</v>
      </c>
      <c r="M420" s="153"/>
      <c r="N420" s="152">
        <f t="shared" si="57"/>
        <v>12625.091753212768</v>
      </c>
      <c r="O420" s="152">
        <f t="shared" si="62"/>
        <v>533</v>
      </c>
      <c r="P420" s="152">
        <f t="shared" si="58"/>
        <v>0</v>
      </c>
      <c r="Q420" s="152">
        <f t="shared" si="59"/>
        <v>893</v>
      </c>
      <c r="R420" s="152">
        <f t="shared" si="60"/>
        <v>14051.091753212768</v>
      </c>
      <c r="S420" s="154">
        <f t="shared" si="61"/>
        <v>693.0917532127678</v>
      </c>
    </row>
    <row r="421" spans="1:19" x14ac:dyDescent="0.25">
      <c r="A421" s="149">
        <v>469</v>
      </c>
      <c r="B421" s="149">
        <v>469035165</v>
      </c>
      <c r="C421" s="150" t="s">
        <v>239</v>
      </c>
      <c r="D421" s="149">
        <v>35</v>
      </c>
      <c r="E421" s="150" t="s">
        <v>22</v>
      </c>
      <c r="F421" s="149">
        <v>165</v>
      </c>
      <c r="G421" s="150" t="s">
        <v>28</v>
      </c>
      <c r="H421" s="151">
        <v>2</v>
      </c>
      <c r="I421" s="151"/>
      <c r="J421" s="152">
        <f t="shared" si="54"/>
        <v>632</v>
      </c>
      <c r="K421" s="152">
        <f t="shared" si="55"/>
        <v>650</v>
      </c>
      <c r="L421" s="152">
        <f t="shared" si="56"/>
        <v>656</v>
      </c>
      <c r="M421" s="153"/>
      <c r="N421" s="152">
        <f t="shared" si="57"/>
        <v>12035.764419431875</v>
      </c>
      <c r="O421" s="152">
        <f t="shared" si="62"/>
        <v>656</v>
      </c>
      <c r="P421" s="152">
        <f t="shared" si="58"/>
        <v>0</v>
      </c>
      <c r="Q421" s="152">
        <f t="shared" si="59"/>
        <v>893</v>
      </c>
      <c r="R421" s="152">
        <f t="shared" si="60"/>
        <v>13584.764419431875</v>
      </c>
      <c r="S421" s="154">
        <f t="shared" si="61"/>
        <v>461.76441943187456</v>
      </c>
    </row>
    <row r="422" spans="1:19" x14ac:dyDescent="0.25">
      <c r="A422" s="149">
        <v>469</v>
      </c>
      <c r="B422" s="149">
        <v>469035189</v>
      </c>
      <c r="C422" s="150" t="s">
        <v>239</v>
      </c>
      <c r="D422" s="149">
        <v>35</v>
      </c>
      <c r="E422" s="150" t="s">
        <v>22</v>
      </c>
      <c r="F422" s="149">
        <v>189</v>
      </c>
      <c r="G422" s="150" t="s">
        <v>38</v>
      </c>
      <c r="H422" s="151">
        <v>1</v>
      </c>
      <c r="I422" s="151"/>
      <c r="J422" s="152">
        <f t="shared" si="54"/>
        <v>3886</v>
      </c>
      <c r="K422" s="152">
        <f t="shared" si="55"/>
        <v>4031</v>
      </c>
      <c r="L422" s="152">
        <f t="shared" si="56"/>
        <v>4034</v>
      </c>
      <c r="M422" s="153"/>
      <c r="N422" s="152">
        <f t="shared" si="57"/>
        <v>10067.496573415046</v>
      </c>
      <c r="O422" s="152">
        <f t="shared" si="62"/>
        <v>4034</v>
      </c>
      <c r="P422" s="152">
        <f t="shared" si="58"/>
        <v>0</v>
      </c>
      <c r="Q422" s="152">
        <f t="shared" si="59"/>
        <v>893</v>
      </c>
      <c r="R422" s="152">
        <f t="shared" si="60"/>
        <v>14994.496573415046</v>
      </c>
      <c r="S422" s="154">
        <f t="shared" si="61"/>
        <v>516.49657341504644</v>
      </c>
    </row>
    <row r="423" spans="1:19" x14ac:dyDescent="0.25">
      <c r="A423" s="149">
        <v>469</v>
      </c>
      <c r="B423" s="149">
        <v>469035243</v>
      </c>
      <c r="C423" s="150" t="s">
        <v>239</v>
      </c>
      <c r="D423" s="149">
        <v>35</v>
      </c>
      <c r="E423" s="150" t="s">
        <v>22</v>
      </c>
      <c r="F423" s="149">
        <v>243</v>
      </c>
      <c r="G423" s="150" t="s">
        <v>74</v>
      </c>
      <c r="H423" s="151">
        <v>1</v>
      </c>
      <c r="I423" s="151"/>
      <c r="J423" s="152">
        <f t="shared" si="54"/>
        <v>3522</v>
      </c>
      <c r="K423" s="152">
        <f t="shared" si="55"/>
        <v>3551</v>
      </c>
      <c r="L423" s="152">
        <f t="shared" si="56"/>
        <v>3551</v>
      </c>
      <c r="M423" s="153"/>
      <c r="N423" s="152">
        <f t="shared" si="57"/>
        <v>15045</v>
      </c>
      <c r="O423" s="152">
        <f t="shared" si="62"/>
        <v>3551</v>
      </c>
      <c r="P423" s="152">
        <f t="shared" si="58"/>
        <v>0</v>
      </c>
      <c r="Q423" s="152">
        <f t="shared" si="59"/>
        <v>893</v>
      </c>
      <c r="R423" s="152">
        <f t="shared" si="60"/>
        <v>19489</v>
      </c>
      <c r="S423" s="154">
        <f t="shared" si="61"/>
        <v>151</v>
      </c>
    </row>
    <row r="424" spans="1:19" x14ac:dyDescent="0.25">
      <c r="A424" s="149">
        <v>469</v>
      </c>
      <c r="B424" s="149">
        <v>469035244</v>
      </c>
      <c r="C424" s="150" t="s">
        <v>239</v>
      </c>
      <c r="D424" s="149">
        <v>35</v>
      </c>
      <c r="E424" s="150" t="s">
        <v>22</v>
      </c>
      <c r="F424" s="149">
        <v>244</v>
      </c>
      <c r="G424" s="150" t="s">
        <v>43</v>
      </c>
      <c r="H424" s="151">
        <v>6</v>
      </c>
      <c r="I424" s="151"/>
      <c r="J424" s="152">
        <f t="shared" si="54"/>
        <v>3493</v>
      </c>
      <c r="K424" s="152">
        <f t="shared" si="55"/>
        <v>3621</v>
      </c>
      <c r="L424" s="152">
        <f t="shared" si="56"/>
        <v>3624</v>
      </c>
      <c r="M424" s="153"/>
      <c r="N424" s="152">
        <f t="shared" si="57"/>
        <v>8944</v>
      </c>
      <c r="O424" s="152">
        <f t="shared" si="62"/>
        <v>3624</v>
      </c>
      <c r="P424" s="152">
        <f t="shared" si="58"/>
        <v>0</v>
      </c>
      <c r="Q424" s="152">
        <f t="shared" si="59"/>
        <v>893</v>
      </c>
      <c r="R424" s="152">
        <f t="shared" si="60"/>
        <v>13461</v>
      </c>
      <c r="S424" s="154">
        <f t="shared" si="61"/>
        <v>454</v>
      </c>
    </row>
    <row r="425" spans="1:19" x14ac:dyDescent="0.25">
      <c r="A425" s="149">
        <v>469</v>
      </c>
      <c r="B425" s="149">
        <v>469035285</v>
      </c>
      <c r="C425" s="150" t="s">
        <v>239</v>
      </c>
      <c r="D425" s="149">
        <v>35</v>
      </c>
      <c r="E425" s="150" t="s">
        <v>22</v>
      </c>
      <c r="F425" s="149">
        <v>285</v>
      </c>
      <c r="G425" s="150" t="s">
        <v>44</v>
      </c>
      <c r="H425" s="151">
        <v>1</v>
      </c>
      <c r="I425" s="151"/>
      <c r="J425" s="152">
        <f t="shared" si="54"/>
        <v>3258</v>
      </c>
      <c r="K425" s="152">
        <f t="shared" si="55"/>
        <v>3388</v>
      </c>
      <c r="L425" s="152">
        <f t="shared" si="56"/>
        <v>3396</v>
      </c>
      <c r="M425" s="153"/>
      <c r="N425" s="152">
        <f t="shared" si="57"/>
        <v>11088.295368529887</v>
      </c>
      <c r="O425" s="152">
        <f t="shared" si="62"/>
        <v>3396</v>
      </c>
      <c r="P425" s="152">
        <f t="shared" si="58"/>
        <v>0</v>
      </c>
      <c r="Q425" s="152">
        <f t="shared" si="59"/>
        <v>893</v>
      </c>
      <c r="R425" s="152">
        <f t="shared" si="60"/>
        <v>15377.295368529887</v>
      </c>
      <c r="S425" s="154">
        <f t="shared" si="61"/>
        <v>590.29536852988713</v>
      </c>
    </row>
    <row r="426" spans="1:19" x14ac:dyDescent="0.25">
      <c r="A426" s="149">
        <v>470</v>
      </c>
      <c r="B426" s="149">
        <v>470165009</v>
      </c>
      <c r="C426" s="150" t="s">
        <v>240</v>
      </c>
      <c r="D426" s="149">
        <v>165</v>
      </c>
      <c r="E426" s="150" t="s">
        <v>28</v>
      </c>
      <c r="F426" s="149">
        <v>9</v>
      </c>
      <c r="G426" s="150" t="s">
        <v>108</v>
      </c>
      <c r="H426" s="151">
        <v>5</v>
      </c>
      <c r="I426" s="151"/>
      <c r="J426" s="152">
        <f t="shared" si="54"/>
        <v>5675</v>
      </c>
      <c r="K426" s="152">
        <f t="shared" si="55"/>
        <v>5901</v>
      </c>
      <c r="L426" s="152">
        <f t="shared" si="56"/>
        <v>5908</v>
      </c>
      <c r="M426" s="153"/>
      <c r="N426" s="152">
        <f t="shared" si="57"/>
        <v>10430.084590823428</v>
      </c>
      <c r="O426" s="152">
        <f t="shared" si="62"/>
        <v>5908</v>
      </c>
      <c r="P426" s="152">
        <f t="shared" si="58"/>
        <v>0</v>
      </c>
      <c r="Q426" s="152">
        <f t="shared" si="59"/>
        <v>893</v>
      </c>
      <c r="R426" s="152">
        <f t="shared" si="60"/>
        <v>17231.084590823426</v>
      </c>
      <c r="S426" s="154">
        <f t="shared" si="61"/>
        <v>645.08459082342597</v>
      </c>
    </row>
    <row r="427" spans="1:19" x14ac:dyDescent="0.25">
      <c r="A427" s="149">
        <v>470</v>
      </c>
      <c r="B427" s="149">
        <v>470165035</v>
      </c>
      <c r="C427" s="150" t="s">
        <v>240</v>
      </c>
      <c r="D427" s="149">
        <v>165</v>
      </c>
      <c r="E427" s="150" t="s">
        <v>28</v>
      </c>
      <c r="F427" s="149">
        <v>35</v>
      </c>
      <c r="G427" s="150" t="s">
        <v>22</v>
      </c>
      <c r="H427" s="151">
        <v>3</v>
      </c>
      <c r="I427" s="151"/>
      <c r="J427" s="152">
        <f t="shared" si="54"/>
        <v>3060</v>
      </c>
      <c r="K427" s="152">
        <f t="shared" si="55"/>
        <v>3160</v>
      </c>
      <c r="L427" s="152">
        <f t="shared" si="56"/>
        <v>3164</v>
      </c>
      <c r="M427" s="153"/>
      <c r="N427" s="152">
        <f t="shared" si="57"/>
        <v>9001</v>
      </c>
      <c r="O427" s="152">
        <f t="shared" si="62"/>
        <v>3164</v>
      </c>
      <c r="P427" s="152">
        <f t="shared" si="58"/>
        <v>0</v>
      </c>
      <c r="Q427" s="152">
        <f t="shared" si="59"/>
        <v>893</v>
      </c>
      <c r="R427" s="152">
        <f t="shared" si="60"/>
        <v>13058</v>
      </c>
      <c r="S427" s="154">
        <f t="shared" si="61"/>
        <v>402</v>
      </c>
    </row>
    <row r="428" spans="1:19" x14ac:dyDescent="0.25">
      <c r="A428" s="149">
        <v>470</v>
      </c>
      <c r="B428" s="149">
        <v>470165057</v>
      </c>
      <c r="C428" s="150" t="s">
        <v>240</v>
      </c>
      <c r="D428" s="149">
        <v>165</v>
      </c>
      <c r="E428" s="150" t="s">
        <v>28</v>
      </c>
      <c r="F428" s="149">
        <v>57</v>
      </c>
      <c r="G428" s="150" t="s">
        <v>23</v>
      </c>
      <c r="H428" s="151">
        <v>3</v>
      </c>
      <c r="I428" s="151"/>
      <c r="J428" s="152">
        <f t="shared" si="54"/>
        <v>607</v>
      </c>
      <c r="K428" s="152">
        <f t="shared" si="55"/>
        <v>538</v>
      </c>
      <c r="L428" s="152">
        <f t="shared" si="56"/>
        <v>539</v>
      </c>
      <c r="M428" s="153"/>
      <c r="N428" s="152">
        <f t="shared" si="57"/>
        <v>10598</v>
      </c>
      <c r="O428" s="152">
        <f t="shared" si="62"/>
        <v>539</v>
      </c>
      <c r="P428" s="152">
        <f t="shared" si="58"/>
        <v>0</v>
      </c>
      <c r="Q428" s="152">
        <f t="shared" si="59"/>
        <v>893</v>
      </c>
      <c r="R428" s="152">
        <f t="shared" si="60"/>
        <v>12030</v>
      </c>
      <c r="S428" s="154">
        <f t="shared" si="61"/>
        <v>-1391</v>
      </c>
    </row>
    <row r="429" spans="1:19" x14ac:dyDescent="0.25">
      <c r="A429" s="149">
        <v>470</v>
      </c>
      <c r="B429" s="149">
        <v>470165071</v>
      </c>
      <c r="C429" s="150" t="s">
        <v>240</v>
      </c>
      <c r="D429" s="149">
        <v>165</v>
      </c>
      <c r="E429" s="150" t="s">
        <v>28</v>
      </c>
      <c r="F429" s="149">
        <v>71</v>
      </c>
      <c r="G429" s="150" t="s">
        <v>24</v>
      </c>
      <c r="H429" s="151">
        <v>3</v>
      </c>
      <c r="I429" s="151"/>
      <c r="J429" s="152">
        <f t="shared" si="54"/>
        <v>5081</v>
      </c>
      <c r="K429" s="152">
        <f t="shared" si="55"/>
        <v>5077</v>
      </c>
      <c r="L429" s="152">
        <f t="shared" si="56"/>
        <v>5224</v>
      </c>
      <c r="M429" s="153"/>
      <c r="N429" s="152">
        <f t="shared" si="57"/>
        <v>10052.9479778157</v>
      </c>
      <c r="O429" s="152">
        <f t="shared" si="62"/>
        <v>5224</v>
      </c>
      <c r="P429" s="152">
        <f t="shared" si="58"/>
        <v>0</v>
      </c>
      <c r="Q429" s="152">
        <f t="shared" si="59"/>
        <v>893</v>
      </c>
      <c r="R429" s="152">
        <f t="shared" si="60"/>
        <v>16169.9479778157</v>
      </c>
      <c r="S429" s="154">
        <f t="shared" si="61"/>
        <v>417.94797781570014</v>
      </c>
    </row>
    <row r="430" spans="1:19" x14ac:dyDescent="0.25">
      <c r="A430" s="149">
        <v>470</v>
      </c>
      <c r="B430" s="149">
        <v>470165093</v>
      </c>
      <c r="C430" s="150" t="s">
        <v>240</v>
      </c>
      <c r="D430" s="149">
        <v>165</v>
      </c>
      <c r="E430" s="150" t="s">
        <v>28</v>
      </c>
      <c r="F430" s="149">
        <v>93</v>
      </c>
      <c r="G430" s="150" t="s">
        <v>25</v>
      </c>
      <c r="H430" s="151">
        <v>198</v>
      </c>
      <c r="I430" s="151"/>
      <c r="J430" s="152">
        <f t="shared" si="54"/>
        <v>300</v>
      </c>
      <c r="K430" s="152">
        <f t="shared" si="55"/>
        <v>303</v>
      </c>
      <c r="L430" s="152">
        <f t="shared" si="56"/>
        <v>306</v>
      </c>
      <c r="M430" s="153"/>
      <c r="N430" s="152">
        <f t="shared" si="57"/>
        <v>10700</v>
      </c>
      <c r="O430" s="152">
        <f t="shared" si="62"/>
        <v>306</v>
      </c>
      <c r="P430" s="152">
        <f t="shared" si="58"/>
        <v>0</v>
      </c>
      <c r="Q430" s="152">
        <f t="shared" si="59"/>
        <v>893</v>
      </c>
      <c r="R430" s="152">
        <f t="shared" si="60"/>
        <v>11899</v>
      </c>
      <c r="S430" s="154">
        <f t="shared" si="61"/>
        <v>217</v>
      </c>
    </row>
    <row r="431" spans="1:19" x14ac:dyDescent="0.25">
      <c r="A431" s="149">
        <v>470</v>
      </c>
      <c r="B431" s="149">
        <v>470165163</v>
      </c>
      <c r="C431" s="150" t="s">
        <v>240</v>
      </c>
      <c r="D431" s="149">
        <v>165</v>
      </c>
      <c r="E431" s="150" t="s">
        <v>28</v>
      </c>
      <c r="F431" s="149">
        <v>163</v>
      </c>
      <c r="G431" s="150" t="s">
        <v>27</v>
      </c>
      <c r="H431" s="151">
        <v>22</v>
      </c>
      <c r="I431" s="151"/>
      <c r="J431" s="152">
        <f t="shared" si="54"/>
        <v>478</v>
      </c>
      <c r="K431" s="152">
        <f t="shared" si="55"/>
        <v>223</v>
      </c>
      <c r="L431" s="152">
        <f t="shared" si="56"/>
        <v>483</v>
      </c>
      <c r="M431" s="153"/>
      <c r="N431" s="152">
        <f t="shared" si="57"/>
        <v>11440</v>
      </c>
      <c r="O431" s="152">
        <f t="shared" si="62"/>
        <v>483</v>
      </c>
      <c r="P431" s="152">
        <f t="shared" si="58"/>
        <v>0</v>
      </c>
      <c r="Q431" s="152">
        <f t="shared" si="59"/>
        <v>893</v>
      </c>
      <c r="R431" s="152">
        <f t="shared" si="60"/>
        <v>12816</v>
      </c>
      <c r="S431" s="154">
        <f t="shared" si="61"/>
        <v>133</v>
      </c>
    </row>
    <row r="432" spans="1:19" x14ac:dyDescent="0.25">
      <c r="A432" s="149">
        <v>470</v>
      </c>
      <c r="B432" s="149">
        <v>470165164</v>
      </c>
      <c r="C432" s="150" t="s">
        <v>240</v>
      </c>
      <c r="D432" s="149">
        <v>165</v>
      </c>
      <c r="E432" s="150" t="s">
        <v>28</v>
      </c>
      <c r="F432" s="149">
        <v>164</v>
      </c>
      <c r="G432" s="150" t="s">
        <v>116</v>
      </c>
      <c r="H432" s="151">
        <v>1</v>
      </c>
      <c r="I432" s="151"/>
      <c r="J432" s="152">
        <f t="shared" si="54"/>
        <v>4581</v>
      </c>
      <c r="K432" s="152">
        <f t="shared" si="55"/>
        <v>4752</v>
      </c>
      <c r="L432" s="152">
        <f t="shared" si="56"/>
        <v>4753</v>
      </c>
      <c r="M432" s="153"/>
      <c r="N432" s="152">
        <f t="shared" si="57"/>
        <v>9980.0885387927956</v>
      </c>
      <c r="O432" s="152">
        <f t="shared" si="62"/>
        <v>4753</v>
      </c>
      <c r="P432" s="152">
        <f t="shared" si="58"/>
        <v>0</v>
      </c>
      <c r="Q432" s="152">
        <f t="shared" si="59"/>
        <v>893</v>
      </c>
      <c r="R432" s="152">
        <f t="shared" si="60"/>
        <v>15626.088538792796</v>
      </c>
      <c r="S432" s="154">
        <f t="shared" si="61"/>
        <v>534.08853879279559</v>
      </c>
    </row>
    <row r="433" spans="1:19" x14ac:dyDescent="0.25">
      <c r="A433" s="149">
        <v>470</v>
      </c>
      <c r="B433" s="149">
        <v>470165165</v>
      </c>
      <c r="C433" s="150" t="s">
        <v>240</v>
      </c>
      <c r="D433" s="149">
        <v>165</v>
      </c>
      <c r="E433" s="150" t="s">
        <v>28</v>
      </c>
      <c r="F433" s="149">
        <v>165</v>
      </c>
      <c r="G433" s="150" t="s">
        <v>28</v>
      </c>
      <c r="H433" s="151">
        <v>663</v>
      </c>
      <c r="I433" s="151"/>
      <c r="J433" s="152">
        <f t="shared" si="54"/>
        <v>546</v>
      </c>
      <c r="K433" s="152">
        <f t="shared" si="55"/>
        <v>560</v>
      </c>
      <c r="L433" s="152">
        <f t="shared" si="56"/>
        <v>563</v>
      </c>
      <c r="M433" s="153"/>
      <c r="N433" s="152">
        <f t="shared" si="57"/>
        <v>10324</v>
      </c>
      <c r="O433" s="152">
        <f t="shared" si="62"/>
        <v>563</v>
      </c>
      <c r="P433" s="152">
        <f t="shared" si="58"/>
        <v>103.61085972850678</v>
      </c>
      <c r="Q433" s="152">
        <f t="shared" si="59"/>
        <v>893</v>
      </c>
      <c r="R433" s="152">
        <f t="shared" si="60"/>
        <v>11883.610859728507</v>
      </c>
      <c r="S433" s="154">
        <f t="shared" si="61"/>
        <v>336.8969825352724</v>
      </c>
    </row>
    <row r="434" spans="1:19" x14ac:dyDescent="0.25">
      <c r="A434" s="149">
        <v>470</v>
      </c>
      <c r="B434" s="149">
        <v>470165176</v>
      </c>
      <c r="C434" s="150" t="s">
        <v>240</v>
      </c>
      <c r="D434" s="149">
        <v>165</v>
      </c>
      <c r="E434" s="150" t="s">
        <v>28</v>
      </c>
      <c r="F434" s="149">
        <v>176</v>
      </c>
      <c r="G434" s="150" t="s">
        <v>29</v>
      </c>
      <c r="H434" s="151">
        <v>226</v>
      </c>
      <c r="I434" s="151"/>
      <c r="J434" s="152">
        <f t="shared" si="54"/>
        <v>3218</v>
      </c>
      <c r="K434" s="152">
        <f t="shared" si="55"/>
        <v>3276</v>
      </c>
      <c r="L434" s="152">
        <f t="shared" si="56"/>
        <v>3278</v>
      </c>
      <c r="M434" s="153"/>
      <c r="N434" s="152">
        <f t="shared" si="57"/>
        <v>9925</v>
      </c>
      <c r="O434" s="152">
        <f t="shared" si="62"/>
        <v>3278</v>
      </c>
      <c r="P434" s="152">
        <f t="shared" si="58"/>
        <v>0</v>
      </c>
      <c r="Q434" s="152">
        <f t="shared" si="59"/>
        <v>893</v>
      </c>
      <c r="R434" s="152">
        <f t="shared" si="60"/>
        <v>14096</v>
      </c>
      <c r="S434" s="154">
        <f t="shared" si="61"/>
        <v>242</v>
      </c>
    </row>
    <row r="435" spans="1:19" x14ac:dyDescent="0.25">
      <c r="A435" s="149">
        <v>470</v>
      </c>
      <c r="B435" s="149">
        <v>470165178</v>
      </c>
      <c r="C435" s="150" t="s">
        <v>240</v>
      </c>
      <c r="D435" s="149">
        <v>165</v>
      </c>
      <c r="E435" s="150" t="s">
        <v>28</v>
      </c>
      <c r="F435" s="149">
        <v>178</v>
      </c>
      <c r="G435" s="150" t="s">
        <v>241</v>
      </c>
      <c r="H435" s="151">
        <v>241</v>
      </c>
      <c r="I435" s="151"/>
      <c r="J435" s="152">
        <f t="shared" si="54"/>
        <v>972</v>
      </c>
      <c r="K435" s="152">
        <f t="shared" si="55"/>
        <v>1010</v>
      </c>
      <c r="L435" s="152">
        <f t="shared" si="56"/>
        <v>1011</v>
      </c>
      <c r="M435" s="153"/>
      <c r="N435" s="152">
        <f t="shared" si="57"/>
        <v>9698</v>
      </c>
      <c r="O435" s="152">
        <f t="shared" si="62"/>
        <v>1011</v>
      </c>
      <c r="P435" s="152">
        <f t="shared" si="58"/>
        <v>0</v>
      </c>
      <c r="Q435" s="152">
        <f t="shared" si="59"/>
        <v>893</v>
      </c>
      <c r="R435" s="152">
        <f t="shared" si="60"/>
        <v>11602</v>
      </c>
      <c r="S435" s="154">
        <f t="shared" si="61"/>
        <v>415</v>
      </c>
    </row>
    <row r="436" spans="1:19" x14ac:dyDescent="0.25">
      <c r="A436" s="149">
        <v>470</v>
      </c>
      <c r="B436" s="149">
        <v>470165207</v>
      </c>
      <c r="C436" s="150" t="s">
        <v>240</v>
      </c>
      <c r="D436" s="149">
        <v>165</v>
      </c>
      <c r="E436" s="150" t="s">
        <v>28</v>
      </c>
      <c r="F436" s="149">
        <v>207</v>
      </c>
      <c r="G436" s="150" t="s">
        <v>40</v>
      </c>
      <c r="H436" s="151">
        <v>1</v>
      </c>
      <c r="I436" s="151"/>
      <c r="J436" s="152" t="str">
        <f t="shared" si="54"/>
        <v/>
      </c>
      <c r="K436" s="152">
        <f t="shared" si="55"/>
        <v>6840</v>
      </c>
      <c r="L436" s="152">
        <f t="shared" si="56"/>
        <v>6855</v>
      </c>
      <c r="M436" s="153"/>
      <c r="N436" s="152">
        <f t="shared" si="57"/>
        <v>10604.003495667283</v>
      </c>
      <c r="O436" s="152">
        <f t="shared" si="62"/>
        <v>6855</v>
      </c>
      <c r="P436" s="152">
        <f t="shared" si="58"/>
        <v>0</v>
      </c>
      <c r="Q436" s="152">
        <f t="shared" si="59"/>
        <v>893</v>
      </c>
      <c r="R436" s="152">
        <f t="shared" si="60"/>
        <v>18352.003495667283</v>
      </c>
      <c r="S436" s="154" t="str">
        <f t="shared" si="61"/>
        <v/>
      </c>
    </row>
    <row r="437" spans="1:19" x14ac:dyDescent="0.25">
      <c r="A437" s="149">
        <v>470</v>
      </c>
      <c r="B437" s="149">
        <v>470165229</v>
      </c>
      <c r="C437" s="150" t="s">
        <v>240</v>
      </c>
      <c r="D437" s="149">
        <v>165</v>
      </c>
      <c r="E437" s="150" t="s">
        <v>28</v>
      </c>
      <c r="F437" s="149">
        <v>229</v>
      </c>
      <c r="G437" s="150" t="s">
        <v>113</v>
      </c>
      <c r="H437" s="151">
        <v>10</v>
      </c>
      <c r="I437" s="151"/>
      <c r="J437" s="152">
        <f t="shared" si="54"/>
        <v>1969</v>
      </c>
      <c r="K437" s="152">
        <f t="shared" si="55"/>
        <v>938</v>
      </c>
      <c r="L437" s="152">
        <f t="shared" si="56"/>
        <v>1709</v>
      </c>
      <c r="M437" s="153"/>
      <c r="N437" s="152">
        <f t="shared" si="57"/>
        <v>9914</v>
      </c>
      <c r="O437" s="152">
        <f t="shared" si="62"/>
        <v>1709</v>
      </c>
      <c r="P437" s="152">
        <f t="shared" si="58"/>
        <v>0</v>
      </c>
      <c r="Q437" s="152">
        <f t="shared" si="59"/>
        <v>893</v>
      </c>
      <c r="R437" s="152">
        <f t="shared" si="60"/>
        <v>12516</v>
      </c>
      <c r="S437" s="154">
        <f t="shared" si="61"/>
        <v>-1766</v>
      </c>
    </row>
    <row r="438" spans="1:19" x14ac:dyDescent="0.25">
      <c r="A438" s="149">
        <v>470</v>
      </c>
      <c r="B438" s="149">
        <v>470165246</v>
      </c>
      <c r="C438" s="150" t="s">
        <v>240</v>
      </c>
      <c r="D438" s="149">
        <v>165</v>
      </c>
      <c r="E438" s="150" t="s">
        <v>28</v>
      </c>
      <c r="F438" s="149">
        <v>246</v>
      </c>
      <c r="G438" s="150" t="s">
        <v>242</v>
      </c>
      <c r="H438" s="151">
        <v>2</v>
      </c>
      <c r="I438" s="151"/>
      <c r="J438" s="152">
        <f t="shared" si="54"/>
        <v>2849</v>
      </c>
      <c r="K438" s="152">
        <f t="shared" si="55"/>
        <v>2943</v>
      </c>
      <c r="L438" s="152">
        <f t="shared" si="56"/>
        <v>2943</v>
      </c>
      <c r="M438" s="153"/>
      <c r="N438" s="152">
        <f t="shared" si="57"/>
        <v>10420</v>
      </c>
      <c r="O438" s="152">
        <f t="shared" si="62"/>
        <v>2943</v>
      </c>
      <c r="P438" s="152">
        <f t="shared" si="58"/>
        <v>0</v>
      </c>
      <c r="Q438" s="152">
        <f t="shared" si="59"/>
        <v>893</v>
      </c>
      <c r="R438" s="152">
        <f t="shared" si="60"/>
        <v>14256</v>
      </c>
      <c r="S438" s="154">
        <f t="shared" si="61"/>
        <v>427</v>
      </c>
    </row>
    <row r="439" spans="1:19" x14ac:dyDescent="0.25">
      <c r="A439" s="149">
        <v>470</v>
      </c>
      <c r="B439" s="149">
        <v>470165248</v>
      </c>
      <c r="C439" s="150" t="s">
        <v>240</v>
      </c>
      <c r="D439" s="149">
        <v>165</v>
      </c>
      <c r="E439" s="150" t="s">
        <v>28</v>
      </c>
      <c r="F439" s="149">
        <v>248</v>
      </c>
      <c r="G439" s="150" t="s">
        <v>30</v>
      </c>
      <c r="H439" s="151">
        <v>25</v>
      </c>
      <c r="I439" s="151"/>
      <c r="J439" s="152">
        <f t="shared" si="54"/>
        <v>999</v>
      </c>
      <c r="K439" s="152">
        <f t="shared" si="55"/>
        <v>994</v>
      </c>
      <c r="L439" s="152">
        <f t="shared" si="56"/>
        <v>1002</v>
      </c>
      <c r="M439" s="153"/>
      <c r="N439" s="152">
        <f t="shared" si="57"/>
        <v>10136</v>
      </c>
      <c r="O439" s="152">
        <f t="shared" si="62"/>
        <v>1002</v>
      </c>
      <c r="P439" s="152">
        <f t="shared" si="58"/>
        <v>0</v>
      </c>
      <c r="Q439" s="152">
        <f t="shared" si="59"/>
        <v>893</v>
      </c>
      <c r="R439" s="152">
        <f t="shared" si="60"/>
        <v>12031</v>
      </c>
      <c r="S439" s="154">
        <f t="shared" si="61"/>
        <v>34</v>
      </c>
    </row>
    <row r="440" spans="1:19" x14ac:dyDescent="0.25">
      <c r="A440" s="149">
        <v>470</v>
      </c>
      <c r="B440" s="149">
        <v>470165262</v>
      </c>
      <c r="C440" s="150" t="s">
        <v>240</v>
      </c>
      <c r="D440" s="149">
        <v>165</v>
      </c>
      <c r="E440" s="150" t="s">
        <v>28</v>
      </c>
      <c r="F440" s="149">
        <v>262</v>
      </c>
      <c r="G440" s="150" t="s">
        <v>31</v>
      </c>
      <c r="H440" s="151">
        <v>64</v>
      </c>
      <c r="I440" s="151"/>
      <c r="J440" s="152">
        <f t="shared" si="54"/>
        <v>4620</v>
      </c>
      <c r="K440" s="152">
        <f t="shared" si="55"/>
        <v>4641</v>
      </c>
      <c r="L440" s="152">
        <f t="shared" si="56"/>
        <v>4640</v>
      </c>
      <c r="M440" s="153"/>
      <c r="N440" s="152">
        <f t="shared" si="57"/>
        <v>10065</v>
      </c>
      <c r="O440" s="152">
        <f t="shared" si="62"/>
        <v>4640</v>
      </c>
      <c r="P440" s="152">
        <f t="shared" si="58"/>
        <v>0</v>
      </c>
      <c r="Q440" s="152">
        <f t="shared" si="59"/>
        <v>893</v>
      </c>
      <c r="R440" s="152">
        <f t="shared" si="60"/>
        <v>15598</v>
      </c>
      <c r="S440" s="154">
        <f t="shared" si="61"/>
        <v>64</v>
      </c>
    </row>
    <row r="441" spans="1:19" x14ac:dyDescent="0.25">
      <c r="A441" s="149">
        <v>470</v>
      </c>
      <c r="B441" s="149">
        <v>470165284</v>
      </c>
      <c r="C441" s="150" t="s">
        <v>240</v>
      </c>
      <c r="D441" s="149">
        <v>165</v>
      </c>
      <c r="E441" s="150" t="s">
        <v>28</v>
      </c>
      <c r="F441" s="149">
        <v>284</v>
      </c>
      <c r="G441" s="150" t="s">
        <v>163</v>
      </c>
      <c r="H441" s="151">
        <v>81</v>
      </c>
      <c r="I441" s="151"/>
      <c r="J441" s="152">
        <f t="shared" si="54"/>
        <v>3071</v>
      </c>
      <c r="K441" s="152">
        <f t="shared" si="55"/>
        <v>3220</v>
      </c>
      <c r="L441" s="152">
        <f t="shared" si="56"/>
        <v>3220</v>
      </c>
      <c r="M441" s="153"/>
      <c r="N441" s="152">
        <f t="shared" si="57"/>
        <v>9459</v>
      </c>
      <c r="O441" s="152">
        <f t="shared" si="62"/>
        <v>3220</v>
      </c>
      <c r="P441" s="152">
        <f t="shared" si="58"/>
        <v>0</v>
      </c>
      <c r="Q441" s="152">
        <f t="shared" si="59"/>
        <v>893</v>
      </c>
      <c r="R441" s="152">
        <f t="shared" si="60"/>
        <v>13572</v>
      </c>
      <c r="S441" s="154">
        <f t="shared" si="61"/>
        <v>588</v>
      </c>
    </row>
    <row r="442" spans="1:19" x14ac:dyDescent="0.25">
      <c r="A442" s="149">
        <v>470</v>
      </c>
      <c r="B442" s="149">
        <v>470165305</v>
      </c>
      <c r="C442" s="150" t="s">
        <v>240</v>
      </c>
      <c r="D442" s="149">
        <v>165</v>
      </c>
      <c r="E442" s="150" t="s">
        <v>28</v>
      </c>
      <c r="F442" s="149">
        <v>305</v>
      </c>
      <c r="G442" s="150" t="s">
        <v>75</v>
      </c>
      <c r="H442" s="151">
        <v>63</v>
      </c>
      <c r="I442" s="151"/>
      <c r="J442" s="152">
        <f t="shared" si="54"/>
        <v>3066</v>
      </c>
      <c r="K442" s="152">
        <f t="shared" si="55"/>
        <v>3136</v>
      </c>
      <c r="L442" s="152">
        <f t="shared" si="56"/>
        <v>3138</v>
      </c>
      <c r="M442" s="153"/>
      <c r="N442" s="152">
        <f t="shared" si="57"/>
        <v>9621</v>
      </c>
      <c r="O442" s="152">
        <f t="shared" si="62"/>
        <v>3138</v>
      </c>
      <c r="P442" s="152">
        <f t="shared" si="58"/>
        <v>0</v>
      </c>
      <c r="Q442" s="152">
        <f t="shared" si="59"/>
        <v>893</v>
      </c>
      <c r="R442" s="152">
        <f t="shared" si="60"/>
        <v>13652</v>
      </c>
      <c r="S442" s="154">
        <f t="shared" si="61"/>
        <v>292</v>
      </c>
    </row>
    <row r="443" spans="1:19" x14ac:dyDescent="0.25">
      <c r="A443" s="149">
        <v>470</v>
      </c>
      <c r="B443" s="149">
        <v>470165314</v>
      </c>
      <c r="C443" s="150" t="s">
        <v>240</v>
      </c>
      <c r="D443" s="149">
        <v>165</v>
      </c>
      <c r="E443" s="150" t="s">
        <v>28</v>
      </c>
      <c r="F443" s="149">
        <v>314</v>
      </c>
      <c r="G443" s="150" t="s">
        <v>46</v>
      </c>
      <c r="H443" s="151">
        <v>1</v>
      </c>
      <c r="I443" s="151"/>
      <c r="J443" s="152">
        <f t="shared" si="54"/>
        <v>11177</v>
      </c>
      <c r="K443" s="152">
        <f t="shared" si="55"/>
        <v>11271</v>
      </c>
      <c r="L443" s="152">
        <f t="shared" si="56"/>
        <v>11271</v>
      </c>
      <c r="M443" s="153"/>
      <c r="N443" s="152">
        <f t="shared" si="57"/>
        <v>14528</v>
      </c>
      <c r="O443" s="152">
        <f t="shared" si="62"/>
        <v>11271</v>
      </c>
      <c r="P443" s="152">
        <f t="shared" si="58"/>
        <v>0</v>
      </c>
      <c r="Q443" s="152">
        <f t="shared" si="59"/>
        <v>893</v>
      </c>
      <c r="R443" s="152">
        <f t="shared" si="60"/>
        <v>26692</v>
      </c>
      <c r="S443" s="154">
        <f t="shared" si="61"/>
        <v>215</v>
      </c>
    </row>
    <row r="444" spans="1:19" x14ac:dyDescent="0.25">
      <c r="A444" s="149">
        <v>470</v>
      </c>
      <c r="B444" s="149">
        <v>470165342</v>
      </c>
      <c r="C444" s="150" t="s">
        <v>240</v>
      </c>
      <c r="D444" s="149">
        <v>165</v>
      </c>
      <c r="E444" s="150" t="s">
        <v>28</v>
      </c>
      <c r="F444" s="149">
        <v>342</v>
      </c>
      <c r="G444" s="150" t="s">
        <v>228</v>
      </c>
      <c r="H444" s="151">
        <v>5</v>
      </c>
      <c r="I444" s="151"/>
      <c r="J444" s="152">
        <f t="shared" si="54"/>
        <v>5213</v>
      </c>
      <c r="K444" s="152">
        <f t="shared" si="55"/>
        <v>5136</v>
      </c>
      <c r="L444" s="152">
        <f t="shared" si="56"/>
        <v>5136</v>
      </c>
      <c r="M444" s="153"/>
      <c r="N444" s="152">
        <f t="shared" si="57"/>
        <v>9256</v>
      </c>
      <c r="O444" s="152">
        <f t="shared" si="62"/>
        <v>5136</v>
      </c>
      <c r="P444" s="152">
        <f t="shared" si="58"/>
        <v>0</v>
      </c>
      <c r="Q444" s="152">
        <f t="shared" si="59"/>
        <v>893</v>
      </c>
      <c r="R444" s="152">
        <f t="shared" si="60"/>
        <v>15285</v>
      </c>
      <c r="S444" s="154">
        <f t="shared" si="61"/>
        <v>-216</v>
      </c>
    </row>
    <row r="445" spans="1:19" x14ac:dyDescent="0.25">
      <c r="A445" s="149">
        <v>470</v>
      </c>
      <c r="B445" s="149">
        <v>470165344</v>
      </c>
      <c r="C445" s="150" t="s">
        <v>240</v>
      </c>
      <c r="D445" s="149">
        <v>165</v>
      </c>
      <c r="E445" s="150" t="s">
        <v>28</v>
      </c>
      <c r="F445" s="149">
        <v>344</v>
      </c>
      <c r="G445" s="150" t="s">
        <v>243</v>
      </c>
      <c r="H445" s="151">
        <v>3</v>
      </c>
      <c r="I445" s="151"/>
      <c r="J445" s="152">
        <f t="shared" si="54"/>
        <v>2914</v>
      </c>
      <c r="K445" s="152">
        <f t="shared" si="55"/>
        <v>3013</v>
      </c>
      <c r="L445" s="152">
        <f t="shared" si="56"/>
        <v>3013</v>
      </c>
      <c r="M445" s="153"/>
      <c r="N445" s="152">
        <f t="shared" si="57"/>
        <v>9001</v>
      </c>
      <c r="O445" s="152">
        <f t="shared" si="62"/>
        <v>3013</v>
      </c>
      <c r="P445" s="152">
        <f t="shared" si="58"/>
        <v>0</v>
      </c>
      <c r="Q445" s="152">
        <f t="shared" si="59"/>
        <v>893</v>
      </c>
      <c r="R445" s="152">
        <f t="shared" si="60"/>
        <v>12907</v>
      </c>
      <c r="S445" s="154">
        <f t="shared" si="61"/>
        <v>397</v>
      </c>
    </row>
    <row r="446" spans="1:19" x14ac:dyDescent="0.25">
      <c r="A446" s="149">
        <v>470</v>
      </c>
      <c r="B446" s="149">
        <v>470165347</v>
      </c>
      <c r="C446" s="150" t="s">
        <v>240</v>
      </c>
      <c r="D446" s="149">
        <v>165</v>
      </c>
      <c r="E446" s="150" t="s">
        <v>28</v>
      </c>
      <c r="F446" s="149">
        <v>347</v>
      </c>
      <c r="G446" s="150" t="s">
        <v>106</v>
      </c>
      <c r="H446" s="151">
        <v>2</v>
      </c>
      <c r="I446" s="151"/>
      <c r="J446" s="152">
        <f t="shared" si="54"/>
        <v>4839</v>
      </c>
      <c r="K446" s="152">
        <f t="shared" si="55"/>
        <v>5404</v>
      </c>
      <c r="L446" s="152">
        <f t="shared" si="56"/>
        <v>5404</v>
      </c>
      <c r="M446" s="153"/>
      <c r="N446" s="152">
        <f t="shared" si="57"/>
        <v>12474</v>
      </c>
      <c r="O446" s="152">
        <f t="shared" si="62"/>
        <v>5404</v>
      </c>
      <c r="P446" s="152">
        <f t="shared" si="58"/>
        <v>0</v>
      </c>
      <c r="Q446" s="152">
        <f t="shared" si="59"/>
        <v>893</v>
      </c>
      <c r="R446" s="152">
        <f t="shared" si="60"/>
        <v>18771</v>
      </c>
      <c r="S446" s="154">
        <f t="shared" si="61"/>
        <v>1868</v>
      </c>
    </row>
    <row r="447" spans="1:19" x14ac:dyDescent="0.25">
      <c r="A447" s="149">
        <v>474</v>
      </c>
      <c r="B447" s="149">
        <v>474097057</v>
      </c>
      <c r="C447" s="150" t="s">
        <v>244</v>
      </c>
      <c r="D447" s="149">
        <v>97</v>
      </c>
      <c r="E447" s="150" t="s">
        <v>245</v>
      </c>
      <c r="F447" s="149">
        <v>57</v>
      </c>
      <c r="G447" s="150" t="s">
        <v>23</v>
      </c>
      <c r="H447" s="151">
        <v>1</v>
      </c>
      <c r="I447" s="151"/>
      <c r="J447" s="152">
        <f t="shared" si="54"/>
        <v>625</v>
      </c>
      <c r="K447" s="152">
        <f t="shared" si="55"/>
        <v>716</v>
      </c>
      <c r="L447" s="152">
        <f t="shared" si="56"/>
        <v>718</v>
      </c>
      <c r="M447" s="153"/>
      <c r="N447" s="152">
        <f t="shared" si="57"/>
        <v>14107</v>
      </c>
      <c r="O447" s="152">
        <f t="shared" si="62"/>
        <v>718</v>
      </c>
      <c r="P447" s="152">
        <f t="shared" si="58"/>
        <v>0</v>
      </c>
      <c r="Q447" s="152">
        <f t="shared" si="59"/>
        <v>893</v>
      </c>
      <c r="R447" s="152">
        <f t="shared" si="60"/>
        <v>15718</v>
      </c>
      <c r="S447" s="154">
        <f t="shared" si="61"/>
        <v>1925</v>
      </c>
    </row>
    <row r="448" spans="1:19" x14ac:dyDescent="0.25">
      <c r="A448" s="149">
        <v>474</v>
      </c>
      <c r="B448" s="149">
        <v>474097064</v>
      </c>
      <c r="C448" s="150" t="s">
        <v>244</v>
      </c>
      <c r="D448" s="149">
        <v>97</v>
      </c>
      <c r="E448" s="150" t="s">
        <v>245</v>
      </c>
      <c r="F448" s="149">
        <v>64</v>
      </c>
      <c r="G448" s="150" t="s">
        <v>121</v>
      </c>
      <c r="H448" s="151">
        <v>1</v>
      </c>
      <c r="I448" s="151"/>
      <c r="J448" s="152">
        <f t="shared" si="54"/>
        <v>1292</v>
      </c>
      <c r="K448" s="152">
        <f t="shared" si="55"/>
        <v>1342</v>
      </c>
      <c r="L448" s="152">
        <f t="shared" si="56"/>
        <v>1342</v>
      </c>
      <c r="M448" s="153"/>
      <c r="N448" s="152">
        <f t="shared" si="57"/>
        <v>8410</v>
      </c>
      <c r="O448" s="152">
        <f t="shared" si="62"/>
        <v>1342</v>
      </c>
      <c r="P448" s="152">
        <f t="shared" si="58"/>
        <v>0</v>
      </c>
      <c r="Q448" s="152">
        <f t="shared" si="59"/>
        <v>893</v>
      </c>
      <c r="R448" s="152">
        <f t="shared" si="60"/>
        <v>10645</v>
      </c>
      <c r="S448" s="154">
        <f t="shared" si="61"/>
        <v>366</v>
      </c>
    </row>
    <row r="449" spans="1:19" x14ac:dyDescent="0.25">
      <c r="A449" s="149">
        <v>474</v>
      </c>
      <c r="B449" s="149">
        <v>474097072</v>
      </c>
      <c r="C449" s="150" t="s">
        <v>244</v>
      </c>
      <c r="D449" s="149">
        <v>97</v>
      </c>
      <c r="E449" s="150" t="s">
        <v>245</v>
      </c>
      <c r="F449" s="149">
        <v>72</v>
      </c>
      <c r="G449" s="150" t="s">
        <v>18</v>
      </c>
      <c r="H449" s="151">
        <v>1</v>
      </c>
      <c r="I449" s="151"/>
      <c r="J449" s="152" t="str">
        <f t="shared" si="54"/>
        <v/>
      </c>
      <c r="K449" s="152">
        <f t="shared" si="55"/>
        <v>2442</v>
      </c>
      <c r="L449" s="152">
        <f t="shared" si="56"/>
        <v>2445</v>
      </c>
      <c r="M449" s="153"/>
      <c r="N449" s="152">
        <f t="shared" si="57"/>
        <v>10322.988293956045</v>
      </c>
      <c r="O449" s="152">
        <f t="shared" si="62"/>
        <v>2445</v>
      </c>
      <c r="P449" s="152">
        <f t="shared" si="58"/>
        <v>0</v>
      </c>
      <c r="Q449" s="152">
        <f t="shared" si="59"/>
        <v>893</v>
      </c>
      <c r="R449" s="152">
        <f t="shared" si="60"/>
        <v>13660.988293956045</v>
      </c>
      <c r="S449" s="154" t="str">
        <f t="shared" si="61"/>
        <v/>
      </c>
    </row>
    <row r="450" spans="1:19" x14ac:dyDescent="0.25">
      <c r="A450" s="149">
        <v>474</v>
      </c>
      <c r="B450" s="149">
        <v>474097097</v>
      </c>
      <c r="C450" s="150" t="s">
        <v>244</v>
      </c>
      <c r="D450" s="149">
        <v>97</v>
      </c>
      <c r="E450" s="150" t="s">
        <v>245</v>
      </c>
      <c r="F450" s="149">
        <v>97</v>
      </c>
      <c r="G450" s="150" t="s">
        <v>245</v>
      </c>
      <c r="H450" s="151">
        <v>228</v>
      </c>
      <c r="I450" s="151"/>
      <c r="J450" s="152">
        <f t="shared" si="54"/>
        <v>5</v>
      </c>
      <c r="K450" s="152">
        <f t="shared" si="55"/>
        <v>5</v>
      </c>
      <c r="L450" s="152">
        <f t="shared" si="56"/>
        <v>5</v>
      </c>
      <c r="M450" s="153"/>
      <c r="N450" s="152">
        <f t="shared" si="57"/>
        <v>11575</v>
      </c>
      <c r="O450" s="152">
        <f t="shared" si="62"/>
        <v>5</v>
      </c>
      <c r="P450" s="152">
        <f t="shared" si="58"/>
        <v>0</v>
      </c>
      <c r="Q450" s="152">
        <f t="shared" si="59"/>
        <v>893</v>
      </c>
      <c r="R450" s="152">
        <f t="shared" si="60"/>
        <v>12473</v>
      </c>
      <c r="S450" s="154">
        <f t="shared" si="61"/>
        <v>424</v>
      </c>
    </row>
    <row r="451" spans="1:19" x14ac:dyDescent="0.25">
      <c r="A451" s="149">
        <v>474</v>
      </c>
      <c r="B451" s="149">
        <v>474097100</v>
      </c>
      <c r="C451" s="150" t="s">
        <v>244</v>
      </c>
      <c r="D451" s="149">
        <v>97</v>
      </c>
      <c r="E451" s="150" t="s">
        <v>245</v>
      </c>
      <c r="F451" s="149">
        <v>100</v>
      </c>
      <c r="G451" s="150" t="s">
        <v>79</v>
      </c>
      <c r="H451" s="151">
        <v>1</v>
      </c>
      <c r="I451" s="151"/>
      <c r="J451" s="152" t="str">
        <f t="shared" si="54"/>
        <v/>
      </c>
      <c r="K451" s="152">
        <f t="shared" si="55"/>
        <v>5975</v>
      </c>
      <c r="L451" s="152">
        <f t="shared" si="56"/>
        <v>6014</v>
      </c>
      <c r="M451" s="153"/>
      <c r="N451" s="152">
        <f t="shared" si="57"/>
        <v>11702.677558601861</v>
      </c>
      <c r="O451" s="152">
        <f t="shared" si="62"/>
        <v>6014</v>
      </c>
      <c r="P451" s="152">
        <f t="shared" si="58"/>
        <v>0</v>
      </c>
      <c r="Q451" s="152">
        <f t="shared" si="59"/>
        <v>893</v>
      </c>
      <c r="R451" s="152">
        <f t="shared" si="60"/>
        <v>18609.677558601863</v>
      </c>
      <c r="S451" s="154" t="str">
        <f t="shared" si="61"/>
        <v/>
      </c>
    </row>
    <row r="452" spans="1:19" x14ac:dyDescent="0.25">
      <c r="A452" s="149">
        <v>474</v>
      </c>
      <c r="B452" s="149">
        <v>474097103</v>
      </c>
      <c r="C452" s="150" t="s">
        <v>244</v>
      </c>
      <c r="D452" s="149">
        <v>97</v>
      </c>
      <c r="E452" s="150" t="s">
        <v>245</v>
      </c>
      <c r="F452" s="149">
        <v>103</v>
      </c>
      <c r="G452" s="150" t="s">
        <v>246</v>
      </c>
      <c r="H452" s="151">
        <v>25</v>
      </c>
      <c r="I452" s="151"/>
      <c r="J452" s="152">
        <f t="shared" si="54"/>
        <v>275</v>
      </c>
      <c r="K452" s="152">
        <f t="shared" si="55"/>
        <v>273</v>
      </c>
      <c r="L452" s="152">
        <f t="shared" si="56"/>
        <v>273</v>
      </c>
      <c r="M452" s="153"/>
      <c r="N452" s="152">
        <f t="shared" si="57"/>
        <v>10634</v>
      </c>
      <c r="O452" s="152">
        <f t="shared" si="62"/>
        <v>273</v>
      </c>
      <c r="P452" s="152">
        <f t="shared" si="58"/>
        <v>0</v>
      </c>
      <c r="Q452" s="152">
        <f t="shared" si="59"/>
        <v>893</v>
      </c>
      <c r="R452" s="152">
        <f t="shared" si="60"/>
        <v>11800</v>
      </c>
      <c r="S452" s="154">
        <f t="shared" si="61"/>
        <v>-67</v>
      </c>
    </row>
    <row r="453" spans="1:19" x14ac:dyDescent="0.25">
      <c r="A453" s="149">
        <v>474</v>
      </c>
      <c r="B453" s="149">
        <v>474097153</v>
      </c>
      <c r="C453" s="150" t="s">
        <v>244</v>
      </c>
      <c r="D453" s="149">
        <v>97</v>
      </c>
      <c r="E453" s="150" t="s">
        <v>245</v>
      </c>
      <c r="F453" s="149">
        <v>153</v>
      </c>
      <c r="G453" s="150" t="s">
        <v>124</v>
      </c>
      <c r="H453" s="151">
        <v>39</v>
      </c>
      <c r="I453" s="151"/>
      <c r="J453" s="152">
        <f t="shared" si="54"/>
        <v>561</v>
      </c>
      <c r="K453" s="152">
        <f t="shared" si="55"/>
        <v>561</v>
      </c>
      <c r="L453" s="152">
        <f t="shared" si="56"/>
        <v>564</v>
      </c>
      <c r="M453" s="153"/>
      <c r="N453" s="152">
        <f t="shared" si="57"/>
        <v>10664</v>
      </c>
      <c r="O453" s="152">
        <f t="shared" si="62"/>
        <v>564</v>
      </c>
      <c r="P453" s="152">
        <f t="shared" si="58"/>
        <v>0</v>
      </c>
      <c r="Q453" s="152">
        <f t="shared" si="59"/>
        <v>893</v>
      </c>
      <c r="R453" s="152">
        <f t="shared" si="60"/>
        <v>12121</v>
      </c>
      <c r="S453" s="154">
        <f t="shared" si="61"/>
        <v>58</v>
      </c>
    </row>
    <row r="454" spans="1:19" x14ac:dyDescent="0.25">
      <c r="A454" s="149">
        <v>474</v>
      </c>
      <c r="B454" s="149">
        <v>474097162</v>
      </c>
      <c r="C454" s="150" t="s">
        <v>244</v>
      </c>
      <c r="D454" s="149">
        <v>97</v>
      </c>
      <c r="E454" s="150" t="s">
        <v>245</v>
      </c>
      <c r="F454" s="149">
        <v>162</v>
      </c>
      <c r="G454" s="150" t="s">
        <v>179</v>
      </c>
      <c r="H454" s="151">
        <v>11</v>
      </c>
      <c r="I454" s="151"/>
      <c r="J454" s="152">
        <f t="shared" si="54"/>
        <v>2639</v>
      </c>
      <c r="K454" s="152">
        <f t="shared" si="55"/>
        <v>2598</v>
      </c>
      <c r="L454" s="152">
        <f t="shared" si="56"/>
        <v>2597</v>
      </c>
      <c r="M454" s="153"/>
      <c r="N454" s="152">
        <f t="shared" si="57"/>
        <v>9819</v>
      </c>
      <c r="O454" s="152">
        <f t="shared" si="62"/>
        <v>2597</v>
      </c>
      <c r="P454" s="152">
        <f t="shared" si="58"/>
        <v>0</v>
      </c>
      <c r="Q454" s="152">
        <f t="shared" si="59"/>
        <v>893</v>
      </c>
      <c r="R454" s="152">
        <f t="shared" si="60"/>
        <v>13309</v>
      </c>
      <c r="S454" s="154">
        <f t="shared" si="61"/>
        <v>-201</v>
      </c>
    </row>
    <row r="455" spans="1:19" x14ac:dyDescent="0.25">
      <c r="A455" s="149">
        <v>474</v>
      </c>
      <c r="B455" s="149">
        <v>474097343</v>
      </c>
      <c r="C455" s="150" t="s">
        <v>244</v>
      </c>
      <c r="D455" s="149">
        <v>97</v>
      </c>
      <c r="E455" s="150" t="s">
        <v>245</v>
      </c>
      <c r="F455" s="149">
        <v>343</v>
      </c>
      <c r="G455" s="150" t="s">
        <v>247</v>
      </c>
      <c r="H455" s="151">
        <v>30</v>
      </c>
      <c r="I455" s="151"/>
      <c r="J455" s="152">
        <f t="shared" si="54"/>
        <v>1087</v>
      </c>
      <c r="K455" s="152">
        <f t="shared" si="55"/>
        <v>1110</v>
      </c>
      <c r="L455" s="152">
        <f t="shared" si="56"/>
        <v>1111</v>
      </c>
      <c r="M455" s="153"/>
      <c r="N455" s="152">
        <f t="shared" si="57"/>
        <v>10574</v>
      </c>
      <c r="O455" s="152">
        <f t="shared" si="62"/>
        <v>1111</v>
      </c>
      <c r="P455" s="152">
        <f t="shared" si="58"/>
        <v>0</v>
      </c>
      <c r="Q455" s="152">
        <f t="shared" si="59"/>
        <v>893</v>
      </c>
      <c r="R455" s="152">
        <f t="shared" si="60"/>
        <v>12578</v>
      </c>
      <c r="S455" s="154">
        <f t="shared" si="61"/>
        <v>251</v>
      </c>
    </row>
    <row r="456" spans="1:19" x14ac:dyDescent="0.25">
      <c r="A456" s="149">
        <v>474</v>
      </c>
      <c r="B456" s="149">
        <v>474097600</v>
      </c>
      <c r="C456" s="150" t="s">
        <v>244</v>
      </c>
      <c r="D456" s="149">
        <v>97</v>
      </c>
      <c r="E456" s="150" t="s">
        <v>245</v>
      </c>
      <c r="F456" s="149">
        <v>600</v>
      </c>
      <c r="G456" s="150" t="s">
        <v>157</v>
      </c>
      <c r="H456" s="151">
        <v>1</v>
      </c>
      <c r="I456" s="151"/>
      <c r="J456" s="152">
        <f t="shared" si="54"/>
        <v>4014</v>
      </c>
      <c r="K456" s="152">
        <f t="shared" si="55"/>
        <v>3440</v>
      </c>
      <c r="L456" s="152">
        <f t="shared" si="56"/>
        <v>3440</v>
      </c>
      <c r="M456" s="153"/>
      <c r="N456" s="152">
        <f t="shared" si="57"/>
        <v>8410</v>
      </c>
      <c r="O456" s="152">
        <f t="shared" si="62"/>
        <v>3440</v>
      </c>
      <c r="P456" s="152">
        <f t="shared" si="58"/>
        <v>0</v>
      </c>
      <c r="Q456" s="152">
        <f t="shared" si="59"/>
        <v>893</v>
      </c>
      <c r="R456" s="152">
        <f t="shared" si="60"/>
        <v>12743</v>
      </c>
      <c r="S456" s="154">
        <f t="shared" si="61"/>
        <v>-1979</v>
      </c>
    </row>
    <row r="457" spans="1:19" x14ac:dyDescent="0.25">
      <c r="A457" s="149">
        <v>474</v>
      </c>
      <c r="B457" s="149">
        <v>474097610</v>
      </c>
      <c r="C457" s="150" t="s">
        <v>244</v>
      </c>
      <c r="D457" s="149">
        <v>97</v>
      </c>
      <c r="E457" s="150" t="s">
        <v>245</v>
      </c>
      <c r="F457" s="149">
        <v>610</v>
      </c>
      <c r="G457" s="150" t="s">
        <v>158</v>
      </c>
      <c r="H457" s="151">
        <v>7</v>
      </c>
      <c r="I457" s="151"/>
      <c r="J457" s="152">
        <f t="shared" si="54"/>
        <v>1864</v>
      </c>
      <c r="K457" s="152">
        <f t="shared" si="55"/>
        <v>2082</v>
      </c>
      <c r="L457" s="152">
        <f t="shared" si="56"/>
        <v>2082</v>
      </c>
      <c r="M457" s="153"/>
      <c r="N457" s="152">
        <f t="shared" si="57"/>
        <v>10744</v>
      </c>
      <c r="O457" s="152">
        <f t="shared" si="62"/>
        <v>2082</v>
      </c>
      <c r="P457" s="152">
        <f t="shared" si="58"/>
        <v>0</v>
      </c>
      <c r="Q457" s="152">
        <f t="shared" si="59"/>
        <v>893</v>
      </c>
      <c r="R457" s="152">
        <f t="shared" si="60"/>
        <v>13719</v>
      </c>
      <c r="S457" s="154">
        <f t="shared" si="61"/>
        <v>1340</v>
      </c>
    </row>
    <row r="458" spans="1:19" x14ac:dyDescent="0.25">
      <c r="A458" s="149">
        <v>474</v>
      </c>
      <c r="B458" s="149">
        <v>474097615</v>
      </c>
      <c r="C458" s="150" t="s">
        <v>244</v>
      </c>
      <c r="D458" s="149">
        <v>97</v>
      </c>
      <c r="E458" s="150" t="s">
        <v>245</v>
      </c>
      <c r="F458" s="149">
        <v>615</v>
      </c>
      <c r="G458" s="150" t="s">
        <v>257</v>
      </c>
      <c r="H458" s="151">
        <v>1</v>
      </c>
      <c r="I458" s="151"/>
      <c r="J458" s="152" t="str">
        <f t="shared" ref="J458:J521" si="63">IFERROR(VLOOKUP($B458,_18Q4,9,FALSE),"")</f>
        <v/>
      </c>
      <c r="K458" s="152">
        <f t="shared" ref="K458:K521" si="64">IFERROR(VLOOKUP($B458,_19Q1c,9,FALSE),"")</f>
        <v>1020</v>
      </c>
      <c r="L458" s="152">
        <f t="shared" ref="L458:L521" si="65">IFERROR(VLOOKUP($B458,_19Q1e,9,FALSE),"")</f>
        <v>1021</v>
      </c>
      <c r="M458" s="153"/>
      <c r="N458" s="152">
        <f t="shared" ref="N458:N521" si="66">IFERROR(VLOOKUP($B458,_19Q1e,8,FALSE),"")</f>
        <v>11211.879177215191</v>
      </c>
      <c r="O458" s="152">
        <f t="shared" si="62"/>
        <v>1021</v>
      </c>
      <c r="P458" s="152">
        <f t="shared" ref="P458:P521" si="67">IFERROR(VLOOKUP($B458,_19Q1e,10,FALSE),"")</f>
        <v>0</v>
      </c>
      <c r="Q458" s="152">
        <f t="shared" ref="Q458:Q521" si="68">IFERROR(VLOOKUP($B458,_19Q1e,11,FALSE),"")</f>
        <v>893</v>
      </c>
      <c r="R458" s="152">
        <f t="shared" ref="R458:R521" si="69">IFERROR(VLOOKUP($B458,_19Q1e,12,FALSE),"")</f>
        <v>13125.879177215191</v>
      </c>
      <c r="S458" s="154" t="str">
        <f t="shared" ref="S458:S521" si="70">IFERROR(R458-IFERROR(VLOOKUP($B458,_18Q4,12,FALSE),""),"")</f>
        <v/>
      </c>
    </row>
    <row r="459" spans="1:19" x14ac:dyDescent="0.25">
      <c r="A459" s="149">
        <v>474</v>
      </c>
      <c r="B459" s="149">
        <v>474097616</v>
      </c>
      <c r="C459" s="150" t="s">
        <v>244</v>
      </c>
      <c r="D459" s="149">
        <v>97</v>
      </c>
      <c r="E459" s="150" t="s">
        <v>245</v>
      </c>
      <c r="F459" s="149">
        <v>616</v>
      </c>
      <c r="G459" s="150" t="s">
        <v>133</v>
      </c>
      <c r="H459" s="151">
        <v>1</v>
      </c>
      <c r="I459" s="151"/>
      <c r="J459" s="152">
        <f t="shared" si="63"/>
        <v>3304</v>
      </c>
      <c r="K459" s="152">
        <f t="shared" si="64"/>
        <v>3414</v>
      </c>
      <c r="L459" s="152">
        <f t="shared" si="65"/>
        <v>3416</v>
      </c>
      <c r="M459" s="153"/>
      <c r="N459" s="152">
        <f t="shared" si="66"/>
        <v>10127</v>
      </c>
      <c r="O459" s="152">
        <f t="shared" ref="O459:O522" si="71">L459</f>
        <v>3416</v>
      </c>
      <c r="P459" s="152">
        <f t="shared" si="67"/>
        <v>0</v>
      </c>
      <c r="Q459" s="152">
        <f t="shared" si="68"/>
        <v>893</v>
      </c>
      <c r="R459" s="152">
        <f t="shared" si="69"/>
        <v>14436</v>
      </c>
      <c r="S459" s="154">
        <f t="shared" si="70"/>
        <v>445</v>
      </c>
    </row>
    <row r="460" spans="1:19" x14ac:dyDescent="0.25">
      <c r="A460" s="149">
        <v>474</v>
      </c>
      <c r="B460" s="149">
        <v>474097720</v>
      </c>
      <c r="C460" s="150" t="s">
        <v>244</v>
      </c>
      <c r="D460" s="149">
        <v>97</v>
      </c>
      <c r="E460" s="150" t="s">
        <v>245</v>
      </c>
      <c r="F460" s="149">
        <v>720</v>
      </c>
      <c r="G460" s="150" t="s">
        <v>60</v>
      </c>
      <c r="H460" s="151">
        <v>7</v>
      </c>
      <c r="I460" s="151"/>
      <c r="J460" s="152">
        <f t="shared" si="63"/>
        <v>2310</v>
      </c>
      <c r="K460" s="152">
        <f t="shared" si="64"/>
        <v>2146</v>
      </c>
      <c r="L460" s="152">
        <f t="shared" si="65"/>
        <v>2145</v>
      </c>
      <c r="M460" s="153"/>
      <c r="N460" s="152">
        <f t="shared" si="66"/>
        <v>9946</v>
      </c>
      <c r="O460" s="152">
        <f t="shared" si="71"/>
        <v>2145</v>
      </c>
      <c r="P460" s="152">
        <f t="shared" si="67"/>
        <v>0</v>
      </c>
      <c r="Q460" s="152">
        <f t="shared" si="68"/>
        <v>893</v>
      </c>
      <c r="R460" s="152">
        <f t="shared" si="69"/>
        <v>12984</v>
      </c>
      <c r="S460" s="154">
        <f t="shared" si="70"/>
        <v>-928</v>
      </c>
    </row>
    <row r="461" spans="1:19" x14ac:dyDescent="0.25">
      <c r="A461" s="149">
        <v>474</v>
      </c>
      <c r="B461" s="149">
        <v>474097735</v>
      </c>
      <c r="C461" s="150" t="s">
        <v>244</v>
      </c>
      <c r="D461" s="149">
        <v>97</v>
      </c>
      <c r="E461" s="150" t="s">
        <v>245</v>
      </c>
      <c r="F461" s="149">
        <v>735</v>
      </c>
      <c r="G461" s="150" t="s">
        <v>138</v>
      </c>
      <c r="H461" s="151">
        <v>24</v>
      </c>
      <c r="I461" s="151"/>
      <c r="J461" s="152">
        <f t="shared" si="63"/>
        <v>4172</v>
      </c>
      <c r="K461" s="152">
        <f t="shared" si="64"/>
        <v>3950</v>
      </c>
      <c r="L461" s="152">
        <f t="shared" si="65"/>
        <v>3950</v>
      </c>
      <c r="M461" s="153"/>
      <c r="N461" s="152">
        <f t="shared" si="66"/>
        <v>9871</v>
      </c>
      <c r="O461" s="152">
        <f t="shared" si="71"/>
        <v>3950</v>
      </c>
      <c r="P461" s="152">
        <f t="shared" si="67"/>
        <v>0</v>
      </c>
      <c r="Q461" s="152">
        <f t="shared" si="68"/>
        <v>893</v>
      </c>
      <c r="R461" s="152">
        <f t="shared" si="69"/>
        <v>14714</v>
      </c>
      <c r="S461" s="154">
        <f t="shared" si="70"/>
        <v>-777</v>
      </c>
    </row>
    <row r="462" spans="1:19" x14ac:dyDescent="0.25">
      <c r="A462" s="149">
        <v>474</v>
      </c>
      <c r="B462" s="149">
        <v>474097753</v>
      </c>
      <c r="C462" s="150" t="s">
        <v>244</v>
      </c>
      <c r="D462" s="149">
        <v>97</v>
      </c>
      <c r="E462" s="150" t="s">
        <v>245</v>
      </c>
      <c r="F462" s="149">
        <v>753</v>
      </c>
      <c r="G462" s="150" t="s">
        <v>248</v>
      </c>
      <c r="H462" s="151">
        <v>18</v>
      </c>
      <c r="I462" s="151"/>
      <c r="J462" s="152">
        <f t="shared" si="63"/>
        <v>3536</v>
      </c>
      <c r="K462" s="152">
        <f t="shared" si="64"/>
        <v>3855</v>
      </c>
      <c r="L462" s="152">
        <f t="shared" si="65"/>
        <v>3855</v>
      </c>
      <c r="M462" s="153"/>
      <c r="N462" s="152">
        <f t="shared" si="66"/>
        <v>9866</v>
      </c>
      <c r="O462" s="152">
        <f t="shared" si="71"/>
        <v>3855</v>
      </c>
      <c r="P462" s="152">
        <f t="shared" si="67"/>
        <v>0</v>
      </c>
      <c r="Q462" s="152">
        <f t="shared" si="68"/>
        <v>893</v>
      </c>
      <c r="R462" s="152">
        <f t="shared" si="69"/>
        <v>14614</v>
      </c>
      <c r="S462" s="154">
        <f t="shared" si="70"/>
        <v>1135</v>
      </c>
    </row>
    <row r="463" spans="1:19" x14ac:dyDescent="0.25">
      <c r="A463" s="149">
        <v>474</v>
      </c>
      <c r="B463" s="149">
        <v>474097775</v>
      </c>
      <c r="C463" s="150" t="s">
        <v>244</v>
      </c>
      <c r="D463" s="149">
        <v>97</v>
      </c>
      <c r="E463" s="150" t="s">
        <v>245</v>
      </c>
      <c r="F463" s="149">
        <v>775</v>
      </c>
      <c r="G463" s="150" t="s">
        <v>77</v>
      </c>
      <c r="H463" s="151">
        <v>4</v>
      </c>
      <c r="I463" s="151"/>
      <c r="J463" s="152">
        <f t="shared" si="63"/>
        <v>1858</v>
      </c>
      <c r="K463" s="152">
        <f t="shared" si="64"/>
        <v>1856</v>
      </c>
      <c r="L463" s="152">
        <f t="shared" si="65"/>
        <v>1856</v>
      </c>
      <c r="M463" s="153"/>
      <c r="N463" s="152">
        <f t="shared" si="66"/>
        <v>9784</v>
      </c>
      <c r="O463" s="152">
        <f t="shared" si="71"/>
        <v>1856</v>
      </c>
      <c r="P463" s="152">
        <f t="shared" si="67"/>
        <v>0</v>
      </c>
      <c r="Q463" s="152">
        <f t="shared" si="68"/>
        <v>893</v>
      </c>
      <c r="R463" s="152">
        <f t="shared" si="69"/>
        <v>12533</v>
      </c>
      <c r="S463" s="154">
        <f t="shared" si="70"/>
        <v>-12</v>
      </c>
    </row>
    <row r="464" spans="1:19" x14ac:dyDescent="0.25">
      <c r="A464" s="149">
        <v>478</v>
      </c>
      <c r="B464" s="149">
        <v>478352051</v>
      </c>
      <c r="C464" s="150" t="s">
        <v>249</v>
      </c>
      <c r="D464" s="149">
        <v>352</v>
      </c>
      <c r="E464" s="150" t="s">
        <v>198</v>
      </c>
      <c r="F464" s="149">
        <v>51</v>
      </c>
      <c r="G464" s="150" t="s">
        <v>365</v>
      </c>
      <c r="H464" s="151">
        <v>1</v>
      </c>
      <c r="I464" s="151"/>
      <c r="J464" s="152" t="str">
        <f t="shared" si="63"/>
        <v/>
      </c>
      <c r="K464" s="152">
        <f t="shared" si="64"/>
        <v>10894</v>
      </c>
      <c r="L464" s="152">
        <f t="shared" si="65"/>
        <v>10942</v>
      </c>
      <c r="M464" s="153"/>
      <c r="N464" s="152">
        <f t="shared" si="66"/>
        <v>9559.8378146782616</v>
      </c>
      <c r="O464" s="152">
        <f t="shared" si="71"/>
        <v>10942</v>
      </c>
      <c r="P464" s="152">
        <f t="shared" si="67"/>
        <v>0</v>
      </c>
      <c r="Q464" s="152">
        <f t="shared" si="68"/>
        <v>893</v>
      </c>
      <c r="R464" s="152">
        <f t="shared" si="69"/>
        <v>21394.837814678263</v>
      </c>
      <c r="S464" s="154" t="str">
        <f t="shared" si="70"/>
        <v/>
      </c>
    </row>
    <row r="465" spans="1:19" x14ac:dyDescent="0.25">
      <c r="A465" s="149">
        <v>478</v>
      </c>
      <c r="B465" s="149">
        <v>478352064</v>
      </c>
      <c r="C465" s="150" t="s">
        <v>249</v>
      </c>
      <c r="D465" s="149">
        <v>352</v>
      </c>
      <c r="E465" s="150" t="s">
        <v>198</v>
      </c>
      <c r="F465" s="149">
        <v>64</v>
      </c>
      <c r="G465" s="150" t="s">
        <v>121</v>
      </c>
      <c r="H465" s="151">
        <v>3</v>
      </c>
      <c r="I465" s="151"/>
      <c r="J465" s="152">
        <f t="shared" si="63"/>
        <v>1566</v>
      </c>
      <c r="K465" s="152">
        <f t="shared" si="64"/>
        <v>1435</v>
      </c>
      <c r="L465" s="152">
        <f t="shared" si="65"/>
        <v>1436</v>
      </c>
      <c r="M465" s="153"/>
      <c r="N465" s="152">
        <f t="shared" si="66"/>
        <v>8997</v>
      </c>
      <c r="O465" s="152">
        <f t="shared" si="71"/>
        <v>1436</v>
      </c>
      <c r="P465" s="152">
        <f t="shared" si="67"/>
        <v>0</v>
      </c>
      <c r="Q465" s="152">
        <f t="shared" si="68"/>
        <v>893</v>
      </c>
      <c r="R465" s="152">
        <f t="shared" si="69"/>
        <v>11326</v>
      </c>
      <c r="S465" s="154">
        <f t="shared" si="70"/>
        <v>-946</v>
      </c>
    </row>
    <row r="466" spans="1:19" x14ac:dyDescent="0.25">
      <c r="A466" s="149">
        <v>478</v>
      </c>
      <c r="B466" s="149">
        <v>478352097</v>
      </c>
      <c r="C466" s="150" t="s">
        <v>249</v>
      </c>
      <c r="D466" s="149">
        <v>352</v>
      </c>
      <c r="E466" s="150" t="s">
        <v>198</v>
      </c>
      <c r="F466" s="149">
        <v>97</v>
      </c>
      <c r="G466" s="150" t="s">
        <v>245</v>
      </c>
      <c r="H466" s="151">
        <v>4</v>
      </c>
      <c r="I466" s="151"/>
      <c r="J466" s="152">
        <f t="shared" si="63"/>
        <v>6</v>
      </c>
      <c r="K466" s="152">
        <f t="shared" si="64"/>
        <v>5</v>
      </c>
      <c r="L466" s="152">
        <f t="shared" si="65"/>
        <v>5</v>
      </c>
      <c r="M466" s="153"/>
      <c r="N466" s="152">
        <f t="shared" si="66"/>
        <v>11278</v>
      </c>
      <c r="O466" s="152">
        <f t="shared" si="71"/>
        <v>5</v>
      </c>
      <c r="P466" s="152">
        <f t="shared" si="67"/>
        <v>0</v>
      </c>
      <c r="Q466" s="152">
        <f t="shared" si="68"/>
        <v>893</v>
      </c>
      <c r="R466" s="152">
        <f t="shared" si="69"/>
        <v>12176</v>
      </c>
      <c r="S466" s="154">
        <f t="shared" si="70"/>
        <v>-2726</v>
      </c>
    </row>
    <row r="467" spans="1:19" x14ac:dyDescent="0.25">
      <c r="A467" s="149">
        <v>478</v>
      </c>
      <c r="B467" s="149">
        <v>478352103</v>
      </c>
      <c r="C467" s="150" t="s">
        <v>249</v>
      </c>
      <c r="D467" s="149">
        <v>352</v>
      </c>
      <c r="E467" s="150" t="s">
        <v>198</v>
      </c>
      <c r="F467" s="149">
        <v>103</v>
      </c>
      <c r="G467" s="150" t="s">
        <v>246</v>
      </c>
      <c r="H467" s="151">
        <v>3</v>
      </c>
      <c r="I467" s="151"/>
      <c r="J467" s="152">
        <f t="shared" si="63"/>
        <v>287</v>
      </c>
      <c r="K467" s="152">
        <f t="shared" si="64"/>
        <v>294</v>
      </c>
      <c r="L467" s="152">
        <f t="shared" si="65"/>
        <v>295</v>
      </c>
      <c r="M467" s="153"/>
      <c r="N467" s="152">
        <f t="shared" si="66"/>
        <v>11470.432583598727</v>
      </c>
      <c r="O467" s="152">
        <f t="shared" si="71"/>
        <v>295</v>
      </c>
      <c r="P467" s="152">
        <f t="shared" si="67"/>
        <v>0</v>
      </c>
      <c r="Q467" s="152">
        <f t="shared" si="68"/>
        <v>893</v>
      </c>
      <c r="R467" s="152">
        <f t="shared" si="69"/>
        <v>12658.432583598727</v>
      </c>
      <c r="S467" s="154">
        <f t="shared" si="70"/>
        <v>296.43258359872743</v>
      </c>
    </row>
    <row r="468" spans="1:19" x14ac:dyDescent="0.25">
      <c r="A468" s="149">
        <v>478</v>
      </c>
      <c r="B468" s="149">
        <v>478352125</v>
      </c>
      <c r="C468" s="150" t="s">
        <v>249</v>
      </c>
      <c r="D468" s="149">
        <v>352</v>
      </c>
      <c r="E468" s="150" t="s">
        <v>198</v>
      </c>
      <c r="F468" s="149">
        <v>125</v>
      </c>
      <c r="G468" s="150" t="s">
        <v>154</v>
      </c>
      <c r="H468" s="151">
        <v>18</v>
      </c>
      <c r="I468" s="151"/>
      <c r="J468" s="152">
        <f t="shared" si="63"/>
        <v>4583</v>
      </c>
      <c r="K468" s="152">
        <f t="shared" si="64"/>
        <v>4693</v>
      </c>
      <c r="L468" s="152">
        <f t="shared" si="65"/>
        <v>4693</v>
      </c>
      <c r="M468" s="153"/>
      <c r="N468" s="152">
        <f t="shared" si="66"/>
        <v>9537</v>
      </c>
      <c r="O468" s="152">
        <f t="shared" si="71"/>
        <v>4693</v>
      </c>
      <c r="P468" s="152">
        <f t="shared" si="67"/>
        <v>0</v>
      </c>
      <c r="Q468" s="152">
        <f t="shared" si="68"/>
        <v>893</v>
      </c>
      <c r="R468" s="152">
        <f t="shared" si="69"/>
        <v>15123</v>
      </c>
      <c r="S468" s="154">
        <f t="shared" si="70"/>
        <v>335</v>
      </c>
    </row>
    <row r="469" spans="1:19" x14ac:dyDescent="0.25">
      <c r="A469" s="149">
        <v>478</v>
      </c>
      <c r="B469" s="149">
        <v>478352141</v>
      </c>
      <c r="C469" s="150" t="s">
        <v>249</v>
      </c>
      <c r="D469" s="149">
        <v>352</v>
      </c>
      <c r="E469" s="150" t="s">
        <v>198</v>
      </c>
      <c r="F469" s="149">
        <v>141</v>
      </c>
      <c r="G469" s="150" t="s">
        <v>123</v>
      </c>
      <c r="H469" s="151">
        <v>2</v>
      </c>
      <c r="I469" s="151"/>
      <c r="J469" s="152">
        <f t="shared" si="63"/>
        <v>4854</v>
      </c>
      <c r="K469" s="152">
        <f t="shared" si="64"/>
        <v>5044</v>
      </c>
      <c r="L469" s="152">
        <f t="shared" si="65"/>
        <v>5061</v>
      </c>
      <c r="M469" s="153"/>
      <c r="N469" s="152">
        <f t="shared" si="66"/>
        <v>10802.922145222219</v>
      </c>
      <c r="O469" s="152">
        <f t="shared" si="71"/>
        <v>5061</v>
      </c>
      <c r="P469" s="152">
        <f t="shared" si="67"/>
        <v>0</v>
      </c>
      <c r="Q469" s="152">
        <f t="shared" si="68"/>
        <v>893</v>
      </c>
      <c r="R469" s="152">
        <f t="shared" si="69"/>
        <v>16756.922145222219</v>
      </c>
      <c r="S469" s="154">
        <f t="shared" si="70"/>
        <v>648.92214522221911</v>
      </c>
    </row>
    <row r="470" spans="1:19" x14ac:dyDescent="0.25">
      <c r="A470" s="149">
        <v>478</v>
      </c>
      <c r="B470" s="149">
        <v>478352153</v>
      </c>
      <c r="C470" s="150" t="s">
        <v>249</v>
      </c>
      <c r="D470" s="149">
        <v>352</v>
      </c>
      <c r="E470" s="150" t="s">
        <v>198</v>
      </c>
      <c r="F470" s="149">
        <v>153</v>
      </c>
      <c r="G470" s="150" t="s">
        <v>124</v>
      </c>
      <c r="H470" s="151">
        <v>56</v>
      </c>
      <c r="I470" s="151"/>
      <c r="J470" s="152">
        <f t="shared" si="63"/>
        <v>512</v>
      </c>
      <c r="K470" s="152">
        <f t="shared" si="64"/>
        <v>524</v>
      </c>
      <c r="L470" s="152">
        <f t="shared" si="65"/>
        <v>525</v>
      </c>
      <c r="M470" s="153"/>
      <c r="N470" s="152">
        <f t="shared" si="66"/>
        <v>9920</v>
      </c>
      <c r="O470" s="152">
        <f t="shared" si="71"/>
        <v>525</v>
      </c>
      <c r="P470" s="152">
        <f t="shared" si="67"/>
        <v>0</v>
      </c>
      <c r="Q470" s="152">
        <f t="shared" si="68"/>
        <v>893</v>
      </c>
      <c r="R470" s="152">
        <f t="shared" si="69"/>
        <v>11338</v>
      </c>
      <c r="S470" s="154">
        <f t="shared" si="70"/>
        <v>263</v>
      </c>
    </row>
    <row r="471" spans="1:19" x14ac:dyDescent="0.25">
      <c r="A471" s="149">
        <v>478</v>
      </c>
      <c r="B471" s="149">
        <v>478352158</v>
      </c>
      <c r="C471" s="150" t="s">
        <v>249</v>
      </c>
      <c r="D471" s="149">
        <v>352</v>
      </c>
      <c r="E471" s="150" t="s">
        <v>198</v>
      </c>
      <c r="F471" s="149">
        <v>158</v>
      </c>
      <c r="G471" s="150" t="s">
        <v>125</v>
      </c>
      <c r="H471" s="151">
        <v>55</v>
      </c>
      <c r="I471" s="151"/>
      <c r="J471" s="152">
        <f t="shared" si="63"/>
        <v>4674</v>
      </c>
      <c r="K471" s="152">
        <f t="shared" si="64"/>
        <v>4833</v>
      </c>
      <c r="L471" s="152">
        <f t="shared" si="65"/>
        <v>4833</v>
      </c>
      <c r="M471" s="153"/>
      <c r="N471" s="152">
        <f t="shared" si="66"/>
        <v>9810</v>
      </c>
      <c r="O471" s="152">
        <f t="shared" si="71"/>
        <v>4833</v>
      </c>
      <c r="P471" s="152">
        <f t="shared" si="67"/>
        <v>0</v>
      </c>
      <c r="Q471" s="152">
        <f t="shared" si="68"/>
        <v>893</v>
      </c>
      <c r="R471" s="152">
        <f t="shared" si="69"/>
        <v>15536</v>
      </c>
      <c r="S471" s="154">
        <f t="shared" si="70"/>
        <v>483</v>
      </c>
    </row>
    <row r="472" spans="1:19" x14ac:dyDescent="0.25">
      <c r="A472" s="149">
        <v>478</v>
      </c>
      <c r="B472" s="149">
        <v>478352162</v>
      </c>
      <c r="C472" s="150" t="s">
        <v>249</v>
      </c>
      <c r="D472" s="149">
        <v>352</v>
      </c>
      <c r="E472" s="150" t="s">
        <v>198</v>
      </c>
      <c r="F472" s="149">
        <v>162</v>
      </c>
      <c r="G472" s="150" t="s">
        <v>179</v>
      </c>
      <c r="H472" s="151">
        <v>9</v>
      </c>
      <c r="I472" s="151"/>
      <c r="J472" s="152">
        <f t="shared" si="63"/>
        <v>2482</v>
      </c>
      <c r="K472" s="152">
        <f t="shared" si="64"/>
        <v>2619</v>
      </c>
      <c r="L472" s="152">
        <f t="shared" si="65"/>
        <v>2618</v>
      </c>
      <c r="M472" s="153"/>
      <c r="N472" s="152">
        <f t="shared" si="66"/>
        <v>9898</v>
      </c>
      <c r="O472" s="152">
        <f t="shared" si="71"/>
        <v>2618</v>
      </c>
      <c r="P472" s="152">
        <f t="shared" si="67"/>
        <v>0</v>
      </c>
      <c r="Q472" s="152">
        <f t="shared" si="68"/>
        <v>893</v>
      </c>
      <c r="R472" s="152">
        <f t="shared" si="69"/>
        <v>13409</v>
      </c>
      <c r="S472" s="154">
        <f t="shared" si="70"/>
        <v>647</v>
      </c>
    </row>
    <row r="473" spans="1:19" x14ac:dyDescent="0.25">
      <c r="A473" s="149">
        <v>478</v>
      </c>
      <c r="B473" s="149">
        <v>478352170</v>
      </c>
      <c r="C473" s="150" t="s">
        <v>249</v>
      </c>
      <c r="D473" s="149">
        <v>352</v>
      </c>
      <c r="E473" s="150" t="s">
        <v>198</v>
      </c>
      <c r="F473" s="149">
        <v>170</v>
      </c>
      <c r="G473" s="150" t="s">
        <v>87</v>
      </c>
      <c r="H473" s="151">
        <v>1</v>
      </c>
      <c r="I473" s="151"/>
      <c r="J473" s="152">
        <f t="shared" si="63"/>
        <v>3168</v>
      </c>
      <c r="K473" s="152">
        <f t="shared" si="64"/>
        <v>3289</v>
      </c>
      <c r="L473" s="152">
        <f t="shared" si="65"/>
        <v>3291</v>
      </c>
      <c r="M473" s="153"/>
      <c r="N473" s="152">
        <f t="shared" si="66"/>
        <v>8424</v>
      </c>
      <c r="O473" s="152">
        <f t="shared" si="71"/>
        <v>3291</v>
      </c>
      <c r="P473" s="152">
        <f t="shared" si="67"/>
        <v>0</v>
      </c>
      <c r="Q473" s="152">
        <f t="shared" si="68"/>
        <v>893</v>
      </c>
      <c r="R473" s="152">
        <f t="shared" si="69"/>
        <v>12608</v>
      </c>
      <c r="S473" s="154">
        <f t="shared" si="70"/>
        <v>437</v>
      </c>
    </row>
    <row r="474" spans="1:19" x14ac:dyDescent="0.25">
      <c r="A474" s="149">
        <v>478</v>
      </c>
      <c r="B474" s="149">
        <v>478352174</v>
      </c>
      <c r="C474" s="150" t="s">
        <v>249</v>
      </c>
      <c r="D474" s="149">
        <v>352</v>
      </c>
      <c r="E474" s="150" t="s">
        <v>198</v>
      </c>
      <c r="F474" s="149">
        <v>174</v>
      </c>
      <c r="G474" s="150" t="s">
        <v>126</v>
      </c>
      <c r="H474" s="151">
        <v>5</v>
      </c>
      <c r="I474" s="151"/>
      <c r="J474" s="152">
        <f t="shared" si="63"/>
        <v>3387</v>
      </c>
      <c r="K474" s="152">
        <f t="shared" si="64"/>
        <v>3886</v>
      </c>
      <c r="L474" s="152">
        <f t="shared" si="65"/>
        <v>3889</v>
      </c>
      <c r="M474" s="153"/>
      <c r="N474" s="152">
        <f t="shared" si="66"/>
        <v>9800</v>
      </c>
      <c r="O474" s="152">
        <f t="shared" si="71"/>
        <v>3889</v>
      </c>
      <c r="P474" s="152">
        <f t="shared" si="67"/>
        <v>0</v>
      </c>
      <c r="Q474" s="152">
        <f t="shared" si="68"/>
        <v>893</v>
      </c>
      <c r="R474" s="152">
        <f t="shared" si="69"/>
        <v>14582</v>
      </c>
      <c r="S474" s="154">
        <f t="shared" si="70"/>
        <v>1766</v>
      </c>
    </row>
    <row r="475" spans="1:19" x14ac:dyDescent="0.25">
      <c r="A475" s="149">
        <v>478</v>
      </c>
      <c r="B475" s="149">
        <v>478352213</v>
      </c>
      <c r="C475" s="150" t="s">
        <v>249</v>
      </c>
      <c r="D475" s="149">
        <v>352</v>
      </c>
      <c r="E475" s="150" t="s">
        <v>198</v>
      </c>
      <c r="F475" s="149">
        <v>213</v>
      </c>
      <c r="G475" s="150" t="s">
        <v>128</v>
      </c>
      <c r="H475" s="151">
        <v>2</v>
      </c>
      <c r="I475" s="151"/>
      <c r="J475" s="152" t="str">
        <f t="shared" si="63"/>
        <v/>
      </c>
      <c r="K475" s="152">
        <f t="shared" si="64"/>
        <v>7341</v>
      </c>
      <c r="L475" s="152">
        <f t="shared" si="65"/>
        <v>7348</v>
      </c>
      <c r="M475" s="153"/>
      <c r="N475" s="152">
        <f t="shared" si="66"/>
        <v>9459.9740982587064</v>
      </c>
      <c r="O475" s="152">
        <f t="shared" si="71"/>
        <v>7348</v>
      </c>
      <c r="P475" s="152">
        <f t="shared" si="67"/>
        <v>0</v>
      </c>
      <c r="Q475" s="152">
        <f t="shared" si="68"/>
        <v>893</v>
      </c>
      <c r="R475" s="152">
        <f t="shared" si="69"/>
        <v>17700.974098258706</v>
      </c>
      <c r="S475" s="154" t="str">
        <f t="shared" si="70"/>
        <v/>
      </c>
    </row>
    <row r="476" spans="1:19" x14ac:dyDescent="0.25">
      <c r="A476" s="149">
        <v>478</v>
      </c>
      <c r="B476" s="149">
        <v>478352288</v>
      </c>
      <c r="C476" s="150" t="s">
        <v>249</v>
      </c>
      <c r="D476" s="149">
        <v>352</v>
      </c>
      <c r="E476" s="150" t="s">
        <v>198</v>
      </c>
      <c r="F476" s="149">
        <v>288</v>
      </c>
      <c r="G476" s="150" t="s">
        <v>91</v>
      </c>
      <c r="H476" s="151">
        <v>2</v>
      </c>
      <c r="I476" s="151"/>
      <c r="J476" s="152">
        <f t="shared" si="63"/>
        <v>5580</v>
      </c>
      <c r="K476" s="152">
        <f t="shared" si="64"/>
        <v>5145</v>
      </c>
      <c r="L476" s="152">
        <f t="shared" si="65"/>
        <v>5145</v>
      </c>
      <c r="M476" s="153"/>
      <c r="N476" s="152">
        <f t="shared" si="66"/>
        <v>8424</v>
      </c>
      <c r="O476" s="152">
        <f t="shared" si="71"/>
        <v>5145</v>
      </c>
      <c r="P476" s="152">
        <f t="shared" si="67"/>
        <v>0</v>
      </c>
      <c r="Q476" s="152">
        <f t="shared" si="68"/>
        <v>893</v>
      </c>
      <c r="R476" s="152">
        <f t="shared" si="69"/>
        <v>14462</v>
      </c>
      <c r="S476" s="154">
        <f t="shared" si="70"/>
        <v>-1148</v>
      </c>
    </row>
    <row r="477" spans="1:19" x14ac:dyDescent="0.25">
      <c r="A477" s="149">
        <v>478</v>
      </c>
      <c r="B477" s="149">
        <v>478352326</v>
      </c>
      <c r="C477" s="150" t="s">
        <v>249</v>
      </c>
      <c r="D477" s="149">
        <v>352</v>
      </c>
      <c r="E477" s="150" t="s">
        <v>198</v>
      </c>
      <c r="F477" s="149">
        <v>326</v>
      </c>
      <c r="G477" s="150" t="s">
        <v>156</v>
      </c>
      <c r="H477" s="151">
        <v>6</v>
      </c>
      <c r="I477" s="151"/>
      <c r="J477" s="152">
        <f t="shared" si="63"/>
        <v>3284</v>
      </c>
      <c r="K477" s="152">
        <f t="shared" si="64"/>
        <v>3318</v>
      </c>
      <c r="L477" s="152">
        <f t="shared" si="65"/>
        <v>3318</v>
      </c>
      <c r="M477" s="153"/>
      <c r="N477" s="152">
        <f t="shared" si="66"/>
        <v>8768</v>
      </c>
      <c r="O477" s="152">
        <f t="shared" si="71"/>
        <v>3318</v>
      </c>
      <c r="P477" s="152">
        <f t="shared" si="67"/>
        <v>0</v>
      </c>
      <c r="Q477" s="152">
        <f t="shared" si="68"/>
        <v>893</v>
      </c>
      <c r="R477" s="152">
        <f t="shared" si="69"/>
        <v>12979</v>
      </c>
      <c r="S477" s="154">
        <f t="shared" si="70"/>
        <v>124</v>
      </c>
    </row>
    <row r="478" spans="1:19" x14ac:dyDescent="0.25">
      <c r="A478" s="149">
        <v>478</v>
      </c>
      <c r="B478" s="149">
        <v>478352348</v>
      </c>
      <c r="C478" s="150" t="s">
        <v>249</v>
      </c>
      <c r="D478" s="149">
        <v>352</v>
      </c>
      <c r="E478" s="150" t="s">
        <v>198</v>
      </c>
      <c r="F478" s="149">
        <v>348</v>
      </c>
      <c r="G478" s="150" t="s">
        <v>132</v>
      </c>
      <c r="H478" s="151">
        <v>12</v>
      </c>
      <c r="I478" s="151"/>
      <c r="J478" s="152">
        <f t="shared" si="63"/>
        <v>82</v>
      </c>
      <c r="K478" s="152">
        <f t="shared" si="64"/>
        <v>81</v>
      </c>
      <c r="L478" s="152">
        <f t="shared" si="65"/>
        <v>84</v>
      </c>
      <c r="M478" s="153"/>
      <c r="N478" s="152">
        <f t="shared" si="66"/>
        <v>10069</v>
      </c>
      <c r="O478" s="152">
        <f t="shared" si="71"/>
        <v>84</v>
      </c>
      <c r="P478" s="152">
        <f t="shared" si="67"/>
        <v>0</v>
      </c>
      <c r="Q478" s="152">
        <f t="shared" si="68"/>
        <v>893</v>
      </c>
      <c r="R478" s="152">
        <f t="shared" si="69"/>
        <v>11046</v>
      </c>
      <c r="S478" s="154">
        <f t="shared" si="70"/>
        <v>168</v>
      </c>
    </row>
    <row r="479" spans="1:19" x14ac:dyDescent="0.25">
      <c r="A479" s="149">
        <v>478</v>
      </c>
      <c r="B479" s="149">
        <v>478352352</v>
      </c>
      <c r="C479" s="150" t="s">
        <v>249</v>
      </c>
      <c r="D479" s="149">
        <v>352</v>
      </c>
      <c r="E479" s="150" t="s">
        <v>198</v>
      </c>
      <c r="F479" s="149">
        <v>352</v>
      </c>
      <c r="G479" s="150" t="s">
        <v>198</v>
      </c>
      <c r="H479" s="151">
        <v>5</v>
      </c>
      <c r="I479" s="151"/>
      <c r="J479" s="152">
        <f t="shared" si="63"/>
        <v>4829</v>
      </c>
      <c r="K479" s="152">
        <f t="shared" si="64"/>
        <v>4484</v>
      </c>
      <c r="L479" s="152">
        <f t="shared" si="65"/>
        <v>4484</v>
      </c>
      <c r="M479" s="153"/>
      <c r="N479" s="152">
        <f t="shared" si="66"/>
        <v>9112</v>
      </c>
      <c r="O479" s="152">
        <f t="shared" si="71"/>
        <v>4484</v>
      </c>
      <c r="P479" s="152">
        <f t="shared" si="67"/>
        <v>0</v>
      </c>
      <c r="Q479" s="152">
        <f t="shared" si="68"/>
        <v>893</v>
      </c>
      <c r="R479" s="152">
        <f t="shared" si="69"/>
        <v>14489</v>
      </c>
      <c r="S479" s="154">
        <f t="shared" si="70"/>
        <v>-1046</v>
      </c>
    </row>
    <row r="480" spans="1:19" x14ac:dyDescent="0.25">
      <c r="A480" s="149">
        <v>478</v>
      </c>
      <c r="B480" s="149">
        <v>478352600</v>
      </c>
      <c r="C480" s="150" t="s">
        <v>249</v>
      </c>
      <c r="D480" s="149">
        <v>352</v>
      </c>
      <c r="E480" s="150" t="s">
        <v>198</v>
      </c>
      <c r="F480" s="149">
        <v>600</v>
      </c>
      <c r="G480" s="150" t="s">
        <v>157</v>
      </c>
      <c r="H480" s="151">
        <v>22</v>
      </c>
      <c r="I480" s="151"/>
      <c r="J480" s="152">
        <f t="shared" si="63"/>
        <v>3869</v>
      </c>
      <c r="K480" s="152">
        <f t="shared" si="64"/>
        <v>4097</v>
      </c>
      <c r="L480" s="152">
        <f t="shared" si="65"/>
        <v>4097</v>
      </c>
      <c r="M480" s="153"/>
      <c r="N480" s="152">
        <f t="shared" si="66"/>
        <v>10018</v>
      </c>
      <c r="O480" s="152">
        <f t="shared" si="71"/>
        <v>4097</v>
      </c>
      <c r="P480" s="152">
        <f t="shared" si="67"/>
        <v>0</v>
      </c>
      <c r="Q480" s="152">
        <f t="shared" si="68"/>
        <v>893</v>
      </c>
      <c r="R480" s="152">
        <f t="shared" si="69"/>
        <v>15008</v>
      </c>
      <c r="S480" s="154">
        <f t="shared" si="70"/>
        <v>785</v>
      </c>
    </row>
    <row r="481" spans="1:19" x14ac:dyDescent="0.25">
      <c r="A481" s="149">
        <v>478</v>
      </c>
      <c r="B481" s="149">
        <v>478352610</v>
      </c>
      <c r="C481" s="150" t="s">
        <v>249</v>
      </c>
      <c r="D481" s="149">
        <v>352</v>
      </c>
      <c r="E481" s="150" t="s">
        <v>198</v>
      </c>
      <c r="F481" s="149">
        <v>610</v>
      </c>
      <c r="G481" s="150" t="s">
        <v>158</v>
      </c>
      <c r="H481" s="151">
        <v>4</v>
      </c>
      <c r="I481" s="151"/>
      <c r="J481" s="152">
        <f t="shared" si="63"/>
        <v>1990</v>
      </c>
      <c r="K481" s="152">
        <f t="shared" si="64"/>
        <v>1799</v>
      </c>
      <c r="L481" s="152">
        <f t="shared" si="65"/>
        <v>1799</v>
      </c>
      <c r="M481" s="153"/>
      <c r="N481" s="152">
        <f t="shared" si="66"/>
        <v>9284</v>
      </c>
      <c r="O481" s="152">
        <f t="shared" si="71"/>
        <v>1799</v>
      </c>
      <c r="P481" s="152">
        <f t="shared" si="67"/>
        <v>0</v>
      </c>
      <c r="Q481" s="152">
        <f t="shared" si="68"/>
        <v>893</v>
      </c>
      <c r="R481" s="152">
        <f t="shared" si="69"/>
        <v>11976</v>
      </c>
      <c r="S481" s="154">
        <f t="shared" si="70"/>
        <v>-1177</v>
      </c>
    </row>
    <row r="482" spans="1:19" x14ac:dyDescent="0.25">
      <c r="A482" s="149">
        <v>478</v>
      </c>
      <c r="B482" s="149">
        <v>478352616</v>
      </c>
      <c r="C482" s="150" t="s">
        <v>249</v>
      </c>
      <c r="D482" s="149">
        <v>352</v>
      </c>
      <c r="E482" s="150" t="s">
        <v>198</v>
      </c>
      <c r="F482" s="149">
        <v>616</v>
      </c>
      <c r="G482" s="150" t="s">
        <v>133</v>
      </c>
      <c r="H482" s="151">
        <v>59</v>
      </c>
      <c r="I482" s="151"/>
      <c r="J482" s="152">
        <f t="shared" si="63"/>
        <v>3206</v>
      </c>
      <c r="K482" s="152">
        <f t="shared" si="64"/>
        <v>3333</v>
      </c>
      <c r="L482" s="152">
        <f t="shared" si="65"/>
        <v>3335</v>
      </c>
      <c r="M482" s="153"/>
      <c r="N482" s="152">
        <f t="shared" si="66"/>
        <v>9885</v>
      </c>
      <c r="O482" s="152">
        <f t="shared" si="71"/>
        <v>3335</v>
      </c>
      <c r="P482" s="152">
        <f t="shared" si="67"/>
        <v>0</v>
      </c>
      <c r="Q482" s="152">
        <f t="shared" si="68"/>
        <v>893</v>
      </c>
      <c r="R482" s="152">
        <f t="shared" si="69"/>
        <v>14113</v>
      </c>
      <c r="S482" s="154">
        <f t="shared" si="70"/>
        <v>511</v>
      </c>
    </row>
    <row r="483" spans="1:19" x14ac:dyDescent="0.25">
      <c r="A483" s="149">
        <v>478</v>
      </c>
      <c r="B483" s="149">
        <v>478352620</v>
      </c>
      <c r="C483" s="150" t="s">
        <v>249</v>
      </c>
      <c r="D483" s="149">
        <v>352</v>
      </c>
      <c r="E483" s="150" t="s">
        <v>198</v>
      </c>
      <c r="F483" s="149">
        <v>620</v>
      </c>
      <c r="G483" s="150" t="s">
        <v>134</v>
      </c>
      <c r="H483" s="151">
        <v>2</v>
      </c>
      <c r="I483" s="151"/>
      <c r="J483" s="152">
        <f t="shared" si="63"/>
        <v>3844</v>
      </c>
      <c r="K483" s="152">
        <f t="shared" si="64"/>
        <v>4106</v>
      </c>
      <c r="L483" s="152">
        <f t="shared" si="65"/>
        <v>4106</v>
      </c>
      <c r="M483" s="153"/>
      <c r="N483" s="152">
        <f t="shared" si="66"/>
        <v>9571</v>
      </c>
      <c r="O483" s="152">
        <f t="shared" si="71"/>
        <v>4106</v>
      </c>
      <c r="P483" s="152">
        <f t="shared" si="67"/>
        <v>0</v>
      </c>
      <c r="Q483" s="152">
        <f t="shared" si="68"/>
        <v>893</v>
      </c>
      <c r="R483" s="152">
        <f t="shared" si="69"/>
        <v>14570</v>
      </c>
      <c r="S483" s="154">
        <f t="shared" si="70"/>
        <v>872</v>
      </c>
    </row>
    <row r="484" spans="1:19" x14ac:dyDescent="0.25">
      <c r="A484" s="149">
        <v>478</v>
      </c>
      <c r="B484" s="149">
        <v>478352640</v>
      </c>
      <c r="C484" s="150" t="s">
        <v>249</v>
      </c>
      <c r="D484" s="149">
        <v>352</v>
      </c>
      <c r="E484" s="150" t="s">
        <v>198</v>
      </c>
      <c r="F484" s="149">
        <v>640</v>
      </c>
      <c r="G484" s="150" t="s">
        <v>250</v>
      </c>
      <c r="H484" s="151">
        <v>4</v>
      </c>
      <c r="I484" s="151"/>
      <c r="J484" s="152">
        <f t="shared" si="63"/>
        <v>6920</v>
      </c>
      <c r="K484" s="152">
        <f t="shared" si="64"/>
        <v>7651</v>
      </c>
      <c r="L484" s="152">
        <f t="shared" si="65"/>
        <v>7154</v>
      </c>
      <c r="M484" s="153"/>
      <c r="N484" s="152">
        <f t="shared" si="66"/>
        <v>10144</v>
      </c>
      <c r="O484" s="152">
        <f t="shared" si="71"/>
        <v>7154</v>
      </c>
      <c r="P484" s="152">
        <f t="shared" si="67"/>
        <v>0</v>
      </c>
      <c r="Q484" s="152">
        <f t="shared" si="68"/>
        <v>893</v>
      </c>
      <c r="R484" s="152">
        <f t="shared" si="69"/>
        <v>18191</v>
      </c>
      <c r="S484" s="154">
        <f t="shared" si="70"/>
        <v>565</v>
      </c>
    </row>
    <row r="485" spans="1:19" x14ac:dyDescent="0.25">
      <c r="A485" s="149">
        <v>478</v>
      </c>
      <c r="B485" s="149">
        <v>478352673</v>
      </c>
      <c r="C485" s="150" t="s">
        <v>249</v>
      </c>
      <c r="D485" s="149">
        <v>352</v>
      </c>
      <c r="E485" s="150" t="s">
        <v>198</v>
      </c>
      <c r="F485" s="149">
        <v>673</v>
      </c>
      <c r="G485" s="150" t="s">
        <v>159</v>
      </c>
      <c r="H485" s="151">
        <v>34</v>
      </c>
      <c r="I485" s="151"/>
      <c r="J485" s="152">
        <f t="shared" si="63"/>
        <v>4553</v>
      </c>
      <c r="K485" s="152">
        <f t="shared" si="64"/>
        <v>4573</v>
      </c>
      <c r="L485" s="152">
        <f t="shared" si="65"/>
        <v>4573</v>
      </c>
      <c r="M485" s="153"/>
      <c r="N485" s="152">
        <f t="shared" si="66"/>
        <v>9634</v>
      </c>
      <c r="O485" s="152">
        <f t="shared" si="71"/>
        <v>4573</v>
      </c>
      <c r="P485" s="152">
        <f t="shared" si="67"/>
        <v>0</v>
      </c>
      <c r="Q485" s="152">
        <f t="shared" si="68"/>
        <v>893</v>
      </c>
      <c r="R485" s="152">
        <f t="shared" si="69"/>
        <v>15100</v>
      </c>
      <c r="S485" s="154">
        <f t="shared" si="70"/>
        <v>63</v>
      </c>
    </row>
    <row r="486" spans="1:19" x14ac:dyDescent="0.25">
      <c r="A486" s="149">
        <v>478</v>
      </c>
      <c r="B486" s="149">
        <v>478352695</v>
      </c>
      <c r="C486" s="150" t="s">
        <v>249</v>
      </c>
      <c r="D486" s="149">
        <v>352</v>
      </c>
      <c r="E486" s="150" t="s">
        <v>198</v>
      </c>
      <c r="F486" s="149">
        <v>695</v>
      </c>
      <c r="G486" s="150" t="s">
        <v>135</v>
      </c>
      <c r="H486" s="151">
        <v>1</v>
      </c>
      <c r="I486" s="151"/>
      <c r="J486" s="152" t="str">
        <f t="shared" si="63"/>
        <v/>
      </c>
      <c r="K486" s="152">
        <f t="shared" si="64"/>
        <v>6195</v>
      </c>
      <c r="L486" s="152">
        <f t="shared" si="65"/>
        <v>6198</v>
      </c>
      <c r="M486" s="153"/>
      <c r="N486" s="152">
        <f t="shared" si="66"/>
        <v>10981.62264493703</v>
      </c>
      <c r="O486" s="152">
        <f t="shared" si="71"/>
        <v>6198</v>
      </c>
      <c r="P486" s="152">
        <f t="shared" si="67"/>
        <v>0</v>
      </c>
      <c r="Q486" s="152">
        <f t="shared" si="68"/>
        <v>893</v>
      </c>
      <c r="R486" s="152">
        <f t="shared" si="69"/>
        <v>18072.62264493703</v>
      </c>
      <c r="S486" s="154" t="str">
        <f t="shared" si="70"/>
        <v/>
      </c>
    </row>
    <row r="487" spans="1:19" x14ac:dyDescent="0.25">
      <c r="A487" s="149">
        <v>478</v>
      </c>
      <c r="B487" s="149">
        <v>478352720</v>
      </c>
      <c r="C487" s="150" t="s">
        <v>249</v>
      </c>
      <c r="D487" s="149">
        <v>352</v>
      </c>
      <c r="E487" s="150" t="s">
        <v>198</v>
      </c>
      <c r="F487" s="149">
        <v>720</v>
      </c>
      <c r="G487" s="150" t="s">
        <v>60</v>
      </c>
      <c r="H487" s="151">
        <v>5</v>
      </c>
      <c r="I487" s="151"/>
      <c r="J487" s="152">
        <f t="shared" si="63"/>
        <v>2043</v>
      </c>
      <c r="K487" s="152">
        <f t="shared" si="64"/>
        <v>2096</v>
      </c>
      <c r="L487" s="152">
        <f t="shared" si="65"/>
        <v>2095</v>
      </c>
      <c r="M487" s="153"/>
      <c r="N487" s="152">
        <f t="shared" si="66"/>
        <v>9714</v>
      </c>
      <c r="O487" s="152">
        <f t="shared" si="71"/>
        <v>2095</v>
      </c>
      <c r="P487" s="152">
        <f t="shared" si="67"/>
        <v>0</v>
      </c>
      <c r="Q487" s="152">
        <f t="shared" si="68"/>
        <v>893</v>
      </c>
      <c r="R487" s="152">
        <f t="shared" si="69"/>
        <v>12702</v>
      </c>
      <c r="S487" s="154">
        <f t="shared" si="70"/>
        <v>294</v>
      </c>
    </row>
    <row r="488" spans="1:19" x14ac:dyDescent="0.25">
      <c r="A488" s="149">
        <v>478</v>
      </c>
      <c r="B488" s="149">
        <v>478352725</v>
      </c>
      <c r="C488" s="150" t="s">
        <v>249</v>
      </c>
      <c r="D488" s="149">
        <v>352</v>
      </c>
      <c r="E488" s="150" t="s">
        <v>198</v>
      </c>
      <c r="F488" s="149">
        <v>725</v>
      </c>
      <c r="G488" s="150" t="s">
        <v>136</v>
      </c>
      <c r="H488" s="151">
        <v>22</v>
      </c>
      <c r="I488" s="151"/>
      <c r="J488" s="152">
        <f t="shared" si="63"/>
        <v>2633</v>
      </c>
      <c r="K488" s="152">
        <f t="shared" si="64"/>
        <v>2828</v>
      </c>
      <c r="L488" s="152">
        <f t="shared" si="65"/>
        <v>2828</v>
      </c>
      <c r="M488" s="153"/>
      <c r="N488" s="152">
        <f t="shared" si="66"/>
        <v>9854</v>
      </c>
      <c r="O488" s="152">
        <f t="shared" si="71"/>
        <v>2828</v>
      </c>
      <c r="P488" s="152">
        <f t="shared" si="67"/>
        <v>0</v>
      </c>
      <c r="Q488" s="152">
        <f t="shared" si="68"/>
        <v>893</v>
      </c>
      <c r="R488" s="152">
        <f t="shared" si="69"/>
        <v>13575</v>
      </c>
      <c r="S488" s="154">
        <f t="shared" si="70"/>
        <v>875</v>
      </c>
    </row>
    <row r="489" spans="1:19" x14ac:dyDescent="0.25">
      <c r="A489" s="149">
        <v>478</v>
      </c>
      <c r="B489" s="149">
        <v>478352730</v>
      </c>
      <c r="C489" s="150" t="s">
        <v>249</v>
      </c>
      <c r="D489" s="149">
        <v>352</v>
      </c>
      <c r="E489" s="150" t="s">
        <v>198</v>
      </c>
      <c r="F489" s="149">
        <v>730</v>
      </c>
      <c r="G489" s="150" t="s">
        <v>137</v>
      </c>
      <c r="H489" s="151">
        <v>1</v>
      </c>
      <c r="I489" s="151"/>
      <c r="J489" s="152">
        <f t="shared" si="63"/>
        <v>3430</v>
      </c>
      <c r="K489" s="152">
        <f t="shared" si="64"/>
        <v>3546</v>
      </c>
      <c r="L489" s="152">
        <f t="shared" si="65"/>
        <v>3546</v>
      </c>
      <c r="M489" s="153"/>
      <c r="N489" s="152">
        <f t="shared" si="66"/>
        <v>10144</v>
      </c>
      <c r="O489" s="152">
        <f t="shared" si="71"/>
        <v>3546</v>
      </c>
      <c r="P489" s="152">
        <f t="shared" si="67"/>
        <v>0</v>
      </c>
      <c r="Q489" s="152">
        <f t="shared" si="68"/>
        <v>893</v>
      </c>
      <c r="R489" s="152">
        <f t="shared" si="69"/>
        <v>14583</v>
      </c>
      <c r="S489" s="154">
        <f t="shared" si="70"/>
        <v>447</v>
      </c>
    </row>
    <row r="490" spans="1:19" x14ac:dyDescent="0.25">
      <c r="A490" s="149">
        <v>478</v>
      </c>
      <c r="B490" s="149">
        <v>478352735</v>
      </c>
      <c r="C490" s="150" t="s">
        <v>249</v>
      </c>
      <c r="D490" s="149">
        <v>352</v>
      </c>
      <c r="E490" s="150" t="s">
        <v>198</v>
      </c>
      <c r="F490" s="149">
        <v>735</v>
      </c>
      <c r="G490" s="150" t="s">
        <v>138</v>
      </c>
      <c r="H490" s="151">
        <v>39</v>
      </c>
      <c r="I490" s="151"/>
      <c r="J490" s="152">
        <f t="shared" si="63"/>
        <v>3801</v>
      </c>
      <c r="K490" s="152">
        <f t="shared" si="64"/>
        <v>3930</v>
      </c>
      <c r="L490" s="152">
        <f t="shared" si="65"/>
        <v>3930</v>
      </c>
      <c r="M490" s="153"/>
      <c r="N490" s="152">
        <f t="shared" si="66"/>
        <v>9820</v>
      </c>
      <c r="O490" s="152">
        <f t="shared" si="71"/>
        <v>3930</v>
      </c>
      <c r="P490" s="152">
        <f t="shared" si="67"/>
        <v>0</v>
      </c>
      <c r="Q490" s="152">
        <f t="shared" si="68"/>
        <v>893</v>
      </c>
      <c r="R490" s="152">
        <f t="shared" si="69"/>
        <v>14643</v>
      </c>
      <c r="S490" s="154">
        <f t="shared" si="70"/>
        <v>450</v>
      </c>
    </row>
    <row r="491" spans="1:19" x14ac:dyDescent="0.25">
      <c r="A491" s="149">
        <v>478</v>
      </c>
      <c r="B491" s="149">
        <v>478352753</v>
      </c>
      <c r="C491" s="150" t="s">
        <v>249</v>
      </c>
      <c r="D491" s="149">
        <v>352</v>
      </c>
      <c r="E491" s="150" t="s">
        <v>198</v>
      </c>
      <c r="F491" s="149">
        <v>753</v>
      </c>
      <c r="G491" s="150" t="s">
        <v>248</v>
      </c>
      <c r="H491" s="151">
        <v>5</v>
      </c>
      <c r="I491" s="151"/>
      <c r="J491" s="152">
        <f t="shared" si="63"/>
        <v>3538</v>
      </c>
      <c r="K491" s="152">
        <f t="shared" si="64"/>
        <v>4205</v>
      </c>
      <c r="L491" s="152">
        <f t="shared" si="65"/>
        <v>4205</v>
      </c>
      <c r="M491" s="153"/>
      <c r="N491" s="152">
        <f t="shared" si="66"/>
        <v>10762</v>
      </c>
      <c r="O491" s="152">
        <f t="shared" si="71"/>
        <v>4205</v>
      </c>
      <c r="P491" s="152">
        <f t="shared" si="67"/>
        <v>0</v>
      </c>
      <c r="Q491" s="152">
        <f t="shared" si="68"/>
        <v>893</v>
      </c>
      <c r="R491" s="152">
        <f t="shared" si="69"/>
        <v>15860</v>
      </c>
      <c r="S491" s="154">
        <f t="shared" si="70"/>
        <v>2373</v>
      </c>
    </row>
    <row r="492" spans="1:19" x14ac:dyDescent="0.25">
      <c r="A492" s="149">
        <v>478</v>
      </c>
      <c r="B492" s="149">
        <v>478352775</v>
      </c>
      <c r="C492" s="150" t="s">
        <v>249</v>
      </c>
      <c r="D492" s="149">
        <v>352</v>
      </c>
      <c r="E492" s="150" t="s">
        <v>198</v>
      </c>
      <c r="F492" s="149">
        <v>775</v>
      </c>
      <c r="G492" s="150" t="s">
        <v>77</v>
      </c>
      <c r="H492" s="151">
        <v>18</v>
      </c>
      <c r="I492" s="151"/>
      <c r="J492" s="152">
        <f t="shared" si="63"/>
        <v>1765</v>
      </c>
      <c r="K492" s="152">
        <f t="shared" si="64"/>
        <v>1769</v>
      </c>
      <c r="L492" s="152">
        <f t="shared" si="65"/>
        <v>1769</v>
      </c>
      <c r="M492" s="153"/>
      <c r="N492" s="152">
        <f t="shared" si="66"/>
        <v>9325</v>
      </c>
      <c r="O492" s="152">
        <f t="shared" si="71"/>
        <v>1769</v>
      </c>
      <c r="P492" s="152">
        <f t="shared" si="67"/>
        <v>0</v>
      </c>
      <c r="Q492" s="152">
        <f t="shared" si="68"/>
        <v>893</v>
      </c>
      <c r="R492" s="152">
        <f t="shared" si="69"/>
        <v>11987</v>
      </c>
      <c r="S492" s="154">
        <f t="shared" si="70"/>
        <v>22</v>
      </c>
    </row>
    <row r="493" spans="1:19" x14ac:dyDescent="0.25">
      <c r="A493" s="149">
        <v>479</v>
      </c>
      <c r="B493" s="149">
        <v>479278005</v>
      </c>
      <c r="C493" s="150" t="s">
        <v>251</v>
      </c>
      <c r="D493" s="149">
        <v>278</v>
      </c>
      <c r="E493" s="150" t="s">
        <v>212</v>
      </c>
      <c r="F493" s="149">
        <v>5</v>
      </c>
      <c r="G493" s="150" t="s">
        <v>219</v>
      </c>
      <c r="H493" s="151">
        <v>7</v>
      </c>
      <c r="I493" s="151"/>
      <c r="J493" s="152">
        <f t="shared" si="63"/>
        <v>4441</v>
      </c>
      <c r="K493" s="152">
        <f t="shared" si="64"/>
        <v>4444</v>
      </c>
      <c r="L493" s="152">
        <f t="shared" si="65"/>
        <v>4444</v>
      </c>
      <c r="M493" s="153"/>
      <c r="N493" s="152">
        <f t="shared" si="66"/>
        <v>11044</v>
      </c>
      <c r="O493" s="152">
        <f t="shared" si="71"/>
        <v>4444</v>
      </c>
      <c r="P493" s="152">
        <f t="shared" si="67"/>
        <v>0</v>
      </c>
      <c r="Q493" s="152">
        <f t="shared" si="68"/>
        <v>893</v>
      </c>
      <c r="R493" s="152">
        <f t="shared" si="69"/>
        <v>16381</v>
      </c>
      <c r="S493" s="154">
        <f t="shared" si="70"/>
        <v>12</v>
      </c>
    </row>
    <row r="494" spans="1:19" x14ac:dyDescent="0.25">
      <c r="A494" s="149">
        <v>479</v>
      </c>
      <c r="B494" s="149">
        <v>479278024</v>
      </c>
      <c r="C494" s="150" t="s">
        <v>251</v>
      </c>
      <c r="D494" s="149">
        <v>278</v>
      </c>
      <c r="E494" s="150" t="s">
        <v>212</v>
      </c>
      <c r="F494" s="149">
        <v>24</v>
      </c>
      <c r="G494" s="150" t="s">
        <v>252</v>
      </c>
      <c r="H494" s="151">
        <v>24</v>
      </c>
      <c r="I494" s="151"/>
      <c r="J494" s="152">
        <f t="shared" si="63"/>
        <v>2151</v>
      </c>
      <c r="K494" s="152">
        <f t="shared" si="64"/>
        <v>2228</v>
      </c>
      <c r="L494" s="152">
        <f t="shared" si="65"/>
        <v>2228</v>
      </c>
      <c r="M494" s="153"/>
      <c r="N494" s="152">
        <f t="shared" si="66"/>
        <v>10029</v>
      </c>
      <c r="O494" s="152">
        <f t="shared" si="71"/>
        <v>2228</v>
      </c>
      <c r="P494" s="152">
        <f t="shared" si="67"/>
        <v>0</v>
      </c>
      <c r="Q494" s="152">
        <f t="shared" si="68"/>
        <v>893</v>
      </c>
      <c r="R494" s="152">
        <f t="shared" si="69"/>
        <v>13150</v>
      </c>
      <c r="S494" s="154">
        <f t="shared" si="70"/>
        <v>422</v>
      </c>
    </row>
    <row r="495" spans="1:19" x14ac:dyDescent="0.25">
      <c r="A495" s="149">
        <v>479</v>
      </c>
      <c r="B495" s="149">
        <v>479278061</v>
      </c>
      <c r="C495" s="150" t="s">
        <v>251</v>
      </c>
      <c r="D495" s="149">
        <v>278</v>
      </c>
      <c r="E495" s="150" t="s">
        <v>212</v>
      </c>
      <c r="F495" s="149">
        <v>61</v>
      </c>
      <c r="G495" s="150" t="s">
        <v>170</v>
      </c>
      <c r="H495" s="151">
        <v>28</v>
      </c>
      <c r="I495" s="151"/>
      <c r="J495" s="152">
        <f t="shared" si="63"/>
        <v>441</v>
      </c>
      <c r="K495" s="152">
        <f t="shared" si="64"/>
        <v>486</v>
      </c>
      <c r="L495" s="152">
        <f t="shared" si="65"/>
        <v>486</v>
      </c>
      <c r="M495" s="153"/>
      <c r="N495" s="152">
        <f t="shared" si="66"/>
        <v>11627</v>
      </c>
      <c r="O495" s="152">
        <f t="shared" si="71"/>
        <v>486</v>
      </c>
      <c r="P495" s="152">
        <f t="shared" si="67"/>
        <v>0</v>
      </c>
      <c r="Q495" s="152">
        <f t="shared" si="68"/>
        <v>893</v>
      </c>
      <c r="R495" s="152">
        <f t="shared" si="69"/>
        <v>13006</v>
      </c>
      <c r="S495" s="154">
        <f t="shared" si="70"/>
        <v>1113</v>
      </c>
    </row>
    <row r="496" spans="1:19" x14ac:dyDescent="0.25">
      <c r="A496" s="149">
        <v>479</v>
      </c>
      <c r="B496" s="149">
        <v>479278086</v>
      </c>
      <c r="C496" s="150" t="s">
        <v>251</v>
      </c>
      <c r="D496" s="149">
        <v>278</v>
      </c>
      <c r="E496" s="150" t="s">
        <v>212</v>
      </c>
      <c r="F496" s="149">
        <v>86</v>
      </c>
      <c r="G496" s="150" t="s">
        <v>207</v>
      </c>
      <c r="H496" s="151">
        <v>9</v>
      </c>
      <c r="I496" s="151"/>
      <c r="J496" s="152">
        <f t="shared" si="63"/>
        <v>1594</v>
      </c>
      <c r="K496" s="152">
        <f t="shared" si="64"/>
        <v>1605</v>
      </c>
      <c r="L496" s="152">
        <f t="shared" si="65"/>
        <v>1606</v>
      </c>
      <c r="M496" s="153"/>
      <c r="N496" s="152">
        <f t="shared" si="66"/>
        <v>10360</v>
      </c>
      <c r="O496" s="152">
        <f t="shared" si="71"/>
        <v>1606</v>
      </c>
      <c r="P496" s="152">
        <f t="shared" si="67"/>
        <v>0</v>
      </c>
      <c r="Q496" s="152">
        <f t="shared" si="68"/>
        <v>893</v>
      </c>
      <c r="R496" s="152">
        <f t="shared" si="69"/>
        <v>12859</v>
      </c>
      <c r="S496" s="154">
        <f t="shared" si="70"/>
        <v>90</v>
      </c>
    </row>
    <row r="497" spans="1:19" x14ac:dyDescent="0.25">
      <c r="A497" s="149">
        <v>479</v>
      </c>
      <c r="B497" s="149">
        <v>479278087</v>
      </c>
      <c r="C497" s="150" t="s">
        <v>251</v>
      </c>
      <c r="D497" s="149">
        <v>278</v>
      </c>
      <c r="E497" s="150" t="s">
        <v>212</v>
      </c>
      <c r="F497" s="149">
        <v>87</v>
      </c>
      <c r="G497" s="150" t="s">
        <v>171</v>
      </c>
      <c r="H497" s="151">
        <v>5</v>
      </c>
      <c r="I497" s="151"/>
      <c r="J497" s="152">
        <f t="shared" si="63"/>
        <v>3750</v>
      </c>
      <c r="K497" s="152">
        <f t="shared" si="64"/>
        <v>3911</v>
      </c>
      <c r="L497" s="152">
        <f t="shared" si="65"/>
        <v>3911</v>
      </c>
      <c r="M497" s="153"/>
      <c r="N497" s="152">
        <f t="shared" si="66"/>
        <v>10214</v>
      </c>
      <c r="O497" s="152">
        <f t="shared" si="71"/>
        <v>3911</v>
      </c>
      <c r="P497" s="152">
        <f t="shared" si="67"/>
        <v>0</v>
      </c>
      <c r="Q497" s="152">
        <f t="shared" si="68"/>
        <v>893</v>
      </c>
      <c r="R497" s="152">
        <f t="shared" si="69"/>
        <v>15018</v>
      </c>
      <c r="S497" s="154">
        <f t="shared" si="70"/>
        <v>581</v>
      </c>
    </row>
    <row r="498" spans="1:19" x14ac:dyDescent="0.25">
      <c r="A498" s="149">
        <v>479</v>
      </c>
      <c r="B498" s="149">
        <v>479278091</v>
      </c>
      <c r="C498" s="150" t="s">
        <v>251</v>
      </c>
      <c r="D498" s="149">
        <v>278</v>
      </c>
      <c r="E498" s="150" t="s">
        <v>212</v>
      </c>
      <c r="F498" s="149">
        <v>91</v>
      </c>
      <c r="G498" s="150" t="s">
        <v>52</v>
      </c>
      <c r="H498" s="151">
        <v>1</v>
      </c>
      <c r="I498" s="151"/>
      <c r="J498" s="152" t="str">
        <f t="shared" si="63"/>
        <v/>
      </c>
      <c r="K498" s="152">
        <f t="shared" si="64"/>
        <v>12452</v>
      </c>
      <c r="L498" s="152">
        <f t="shared" si="65"/>
        <v>12472</v>
      </c>
      <c r="M498" s="153"/>
      <c r="N498" s="152">
        <f t="shared" si="66"/>
        <v>9902.131025641027</v>
      </c>
      <c r="O498" s="152">
        <f t="shared" si="71"/>
        <v>12472</v>
      </c>
      <c r="P498" s="152">
        <f t="shared" si="67"/>
        <v>0</v>
      </c>
      <c r="Q498" s="152">
        <f t="shared" si="68"/>
        <v>893</v>
      </c>
      <c r="R498" s="152">
        <f t="shared" si="69"/>
        <v>23267.131025641029</v>
      </c>
      <c r="S498" s="154" t="str">
        <f t="shared" si="70"/>
        <v/>
      </c>
    </row>
    <row r="499" spans="1:19" x14ac:dyDescent="0.25">
      <c r="A499" s="149">
        <v>479</v>
      </c>
      <c r="B499" s="149">
        <v>479278111</v>
      </c>
      <c r="C499" s="150" t="s">
        <v>251</v>
      </c>
      <c r="D499" s="149">
        <v>278</v>
      </c>
      <c r="E499" s="150" t="s">
        <v>212</v>
      </c>
      <c r="F499" s="149">
        <v>111</v>
      </c>
      <c r="G499" s="150" t="s">
        <v>253</v>
      </c>
      <c r="H499" s="151">
        <v>3</v>
      </c>
      <c r="I499" s="151"/>
      <c r="J499" s="152">
        <f t="shared" si="63"/>
        <v>3620</v>
      </c>
      <c r="K499" s="152">
        <f t="shared" si="64"/>
        <v>3132</v>
      </c>
      <c r="L499" s="152">
        <f t="shared" si="65"/>
        <v>3133</v>
      </c>
      <c r="M499" s="153"/>
      <c r="N499" s="152">
        <f t="shared" si="66"/>
        <v>10643</v>
      </c>
      <c r="O499" s="152">
        <f t="shared" si="71"/>
        <v>3133</v>
      </c>
      <c r="P499" s="152">
        <f t="shared" si="67"/>
        <v>0</v>
      </c>
      <c r="Q499" s="152">
        <f t="shared" si="68"/>
        <v>893</v>
      </c>
      <c r="R499" s="152">
        <f t="shared" si="69"/>
        <v>14669</v>
      </c>
      <c r="S499" s="154">
        <f t="shared" si="70"/>
        <v>-2142</v>
      </c>
    </row>
    <row r="500" spans="1:19" x14ac:dyDescent="0.25">
      <c r="A500" s="149">
        <v>479</v>
      </c>
      <c r="B500" s="149">
        <v>479278114</v>
      </c>
      <c r="C500" s="150" t="s">
        <v>251</v>
      </c>
      <c r="D500" s="149">
        <v>278</v>
      </c>
      <c r="E500" s="150" t="s">
        <v>212</v>
      </c>
      <c r="F500" s="149">
        <v>114</v>
      </c>
      <c r="G500" s="150" t="s">
        <v>51</v>
      </c>
      <c r="H500" s="151">
        <v>11</v>
      </c>
      <c r="I500" s="151"/>
      <c r="J500" s="152">
        <f t="shared" si="63"/>
        <v>2729</v>
      </c>
      <c r="K500" s="152">
        <f t="shared" si="64"/>
        <v>2943</v>
      </c>
      <c r="L500" s="152">
        <f t="shared" si="65"/>
        <v>2943</v>
      </c>
      <c r="M500" s="153"/>
      <c r="N500" s="152">
        <f t="shared" si="66"/>
        <v>10701</v>
      </c>
      <c r="O500" s="152">
        <f t="shared" si="71"/>
        <v>2943</v>
      </c>
      <c r="P500" s="152">
        <f t="shared" si="67"/>
        <v>0</v>
      </c>
      <c r="Q500" s="152">
        <f t="shared" si="68"/>
        <v>893</v>
      </c>
      <c r="R500" s="152">
        <f t="shared" si="69"/>
        <v>14537</v>
      </c>
      <c r="S500" s="154">
        <f t="shared" si="70"/>
        <v>992</v>
      </c>
    </row>
    <row r="501" spans="1:19" x14ac:dyDescent="0.25">
      <c r="A501" s="149">
        <v>479</v>
      </c>
      <c r="B501" s="149">
        <v>479278117</v>
      </c>
      <c r="C501" s="150" t="s">
        <v>251</v>
      </c>
      <c r="D501" s="149">
        <v>278</v>
      </c>
      <c r="E501" s="150" t="s">
        <v>212</v>
      </c>
      <c r="F501" s="149">
        <v>117</v>
      </c>
      <c r="G501" s="150" t="s">
        <v>53</v>
      </c>
      <c r="H501" s="151">
        <v>12</v>
      </c>
      <c r="I501" s="151"/>
      <c r="J501" s="152">
        <f t="shared" si="63"/>
        <v>4360</v>
      </c>
      <c r="K501" s="152">
        <f t="shared" si="64"/>
        <v>4561</v>
      </c>
      <c r="L501" s="152">
        <f t="shared" si="65"/>
        <v>4567</v>
      </c>
      <c r="M501" s="153"/>
      <c r="N501" s="152">
        <f t="shared" si="66"/>
        <v>9772</v>
      </c>
      <c r="O501" s="152">
        <f t="shared" si="71"/>
        <v>4567</v>
      </c>
      <c r="P501" s="152">
        <f t="shared" si="67"/>
        <v>0</v>
      </c>
      <c r="Q501" s="152">
        <f t="shared" si="68"/>
        <v>893</v>
      </c>
      <c r="R501" s="152">
        <f t="shared" si="69"/>
        <v>15232</v>
      </c>
      <c r="S501" s="154">
        <f t="shared" si="70"/>
        <v>649</v>
      </c>
    </row>
    <row r="502" spans="1:19" x14ac:dyDescent="0.25">
      <c r="A502" s="149">
        <v>479</v>
      </c>
      <c r="B502" s="149">
        <v>479278127</v>
      </c>
      <c r="C502" s="150" t="s">
        <v>251</v>
      </c>
      <c r="D502" s="149">
        <v>278</v>
      </c>
      <c r="E502" s="150" t="s">
        <v>212</v>
      </c>
      <c r="F502" s="149">
        <v>127</v>
      </c>
      <c r="G502" s="150" t="s">
        <v>209</v>
      </c>
      <c r="H502" s="151">
        <v>2</v>
      </c>
      <c r="I502" s="151"/>
      <c r="J502" s="152" t="str">
        <f t="shared" si="63"/>
        <v/>
      </c>
      <c r="K502" s="152">
        <f t="shared" si="64"/>
        <v>4386</v>
      </c>
      <c r="L502" s="152">
        <f t="shared" si="65"/>
        <v>4385</v>
      </c>
      <c r="M502" s="153"/>
      <c r="N502" s="152">
        <f t="shared" si="66"/>
        <v>10431.160234604105</v>
      </c>
      <c r="O502" s="152">
        <f t="shared" si="71"/>
        <v>4385</v>
      </c>
      <c r="P502" s="152">
        <f t="shared" si="67"/>
        <v>0</v>
      </c>
      <c r="Q502" s="152">
        <f t="shared" si="68"/>
        <v>893</v>
      </c>
      <c r="R502" s="152">
        <f t="shared" si="69"/>
        <v>15709.160234604105</v>
      </c>
      <c r="S502" s="154" t="str">
        <f t="shared" si="70"/>
        <v/>
      </c>
    </row>
    <row r="503" spans="1:19" x14ac:dyDescent="0.25">
      <c r="A503" s="149">
        <v>479</v>
      </c>
      <c r="B503" s="149">
        <v>479278137</v>
      </c>
      <c r="C503" s="150" t="s">
        <v>251</v>
      </c>
      <c r="D503" s="149">
        <v>278</v>
      </c>
      <c r="E503" s="150" t="s">
        <v>212</v>
      </c>
      <c r="F503" s="149">
        <v>137</v>
      </c>
      <c r="G503" s="150" t="s">
        <v>210</v>
      </c>
      <c r="H503" s="151">
        <v>20</v>
      </c>
      <c r="I503" s="151"/>
      <c r="J503" s="152">
        <f t="shared" si="63"/>
        <v>18</v>
      </c>
      <c r="K503" s="152">
        <f t="shared" si="64"/>
        <v>211</v>
      </c>
      <c r="L503" s="152">
        <f t="shared" si="65"/>
        <v>19</v>
      </c>
      <c r="M503" s="153"/>
      <c r="N503" s="152">
        <f t="shared" si="66"/>
        <v>11476</v>
      </c>
      <c r="O503" s="152">
        <f t="shared" si="71"/>
        <v>19</v>
      </c>
      <c r="P503" s="152">
        <f t="shared" si="67"/>
        <v>0</v>
      </c>
      <c r="Q503" s="152">
        <f t="shared" si="68"/>
        <v>893</v>
      </c>
      <c r="R503" s="152">
        <f t="shared" si="69"/>
        <v>12388</v>
      </c>
      <c r="S503" s="154">
        <f t="shared" si="70"/>
        <v>415</v>
      </c>
    </row>
    <row r="504" spans="1:19" x14ac:dyDescent="0.25">
      <c r="A504" s="149">
        <v>479</v>
      </c>
      <c r="B504" s="149">
        <v>479278159</v>
      </c>
      <c r="C504" s="150" t="s">
        <v>251</v>
      </c>
      <c r="D504" s="149">
        <v>278</v>
      </c>
      <c r="E504" s="150" t="s">
        <v>212</v>
      </c>
      <c r="F504" s="149">
        <v>159</v>
      </c>
      <c r="G504" s="150" t="s">
        <v>172</v>
      </c>
      <c r="H504" s="151">
        <v>5</v>
      </c>
      <c r="I504" s="151"/>
      <c r="J504" s="152">
        <f t="shared" si="63"/>
        <v>4362</v>
      </c>
      <c r="K504" s="152">
        <f t="shared" si="64"/>
        <v>4381</v>
      </c>
      <c r="L504" s="152">
        <f t="shared" si="65"/>
        <v>4382</v>
      </c>
      <c r="M504" s="153"/>
      <c r="N504" s="152">
        <f t="shared" si="66"/>
        <v>9269</v>
      </c>
      <c r="O504" s="152">
        <f t="shared" si="71"/>
        <v>4382</v>
      </c>
      <c r="P504" s="152">
        <f t="shared" si="67"/>
        <v>0</v>
      </c>
      <c r="Q504" s="152">
        <f t="shared" si="68"/>
        <v>893</v>
      </c>
      <c r="R504" s="152">
        <f t="shared" si="69"/>
        <v>14544</v>
      </c>
      <c r="S504" s="154">
        <f t="shared" si="70"/>
        <v>62</v>
      </c>
    </row>
    <row r="505" spans="1:19" x14ac:dyDescent="0.25">
      <c r="A505" s="149">
        <v>479</v>
      </c>
      <c r="B505" s="149">
        <v>479278161</v>
      </c>
      <c r="C505" s="150" t="s">
        <v>251</v>
      </c>
      <c r="D505" s="149">
        <v>278</v>
      </c>
      <c r="E505" s="150" t="s">
        <v>212</v>
      </c>
      <c r="F505" s="149">
        <v>161</v>
      </c>
      <c r="G505" s="150" t="s">
        <v>173</v>
      </c>
      <c r="H505" s="151">
        <v>5</v>
      </c>
      <c r="I505" s="151"/>
      <c r="J505" s="152">
        <f t="shared" si="63"/>
        <v>4033</v>
      </c>
      <c r="K505" s="152">
        <f t="shared" si="64"/>
        <v>4174</v>
      </c>
      <c r="L505" s="152">
        <f t="shared" si="65"/>
        <v>4174</v>
      </c>
      <c r="M505" s="153"/>
      <c r="N505" s="152">
        <f t="shared" si="66"/>
        <v>9784</v>
      </c>
      <c r="O505" s="152">
        <f t="shared" si="71"/>
        <v>4174</v>
      </c>
      <c r="P505" s="152">
        <f t="shared" si="67"/>
        <v>0</v>
      </c>
      <c r="Q505" s="152">
        <f t="shared" si="68"/>
        <v>893</v>
      </c>
      <c r="R505" s="152">
        <f t="shared" si="69"/>
        <v>14851</v>
      </c>
      <c r="S505" s="154">
        <f t="shared" si="70"/>
        <v>471</v>
      </c>
    </row>
    <row r="506" spans="1:19" x14ac:dyDescent="0.25">
      <c r="A506" s="149">
        <v>479</v>
      </c>
      <c r="B506" s="149">
        <v>479278191</v>
      </c>
      <c r="C506" s="150" t="s">
        <v>251</v>
      </c>
      <c r="D506" s="149">
        <v>278</v>
      </c>
      <c r="E506" s="150" t="s">
        <v>212</v>
      </c>
      <c r="F506" s="149">
        <v>191</v>
      </c>
      <c r="G506" s="150" t="s">
        <v>254</v>
      </c>
      <c r="H506" s="151">
        <v>3</v>
      </c>
      <c r="I506" s="151"/>
      <c r="J506" s="152">
        <f t="shared" si="63"/>
        <v>4179</v>
      </c>
      <c r="K506" s="152">
        <f t="shared" si="64"/>
        <v>3156</v>
      </c>
      <c r="L506" s="152">
        <f t="shared" si="65"/>
        <v>3159</v>
      </c>
      <c r="M506" s="153"/>
      <c r="N506" s="152">
        <f t="shared" si="66"/>
        <v>8983</v>
      </c>
      <c r="O506" s="152">
        <f t="shared" si="71"/>
        <v>3159</v>
      </c>
      <c r="P506" s="152">
        <f t="shared" si="67"/>
        <v>0</v>
      </c>
      <c r="Q506" s="152">
        <f t="shared" si="68"/>
        <v>893</v>
      </c>
      <c r="R506" s="152">
        <f t="shared" si="69"/>
        <v>13035</v>
      </c>
      <c r="S506" s="154">
        <f t="shared" si="70"/>
        <v>-3921</v>
      </c>
    </row>
    <row r="507" spans="1:19" x14ac:dyDescent="0.25">
      <c r="A507" s="149">
        <v>479</v>
      </c>
      <c r="B507" s="149">
        <v>479278210</v>
      </c>
      <c r="C507" s="150" t="s">
        <v>251</v>
      </c>
      <c r="D507" s="149">
        <v>278</v>
      </c>
      <c r="E507" s="150" t="s">
        <v>212</v>
      </c>
      <c r="F507" s="149">
        <v>210</v>
      </c>
      <c r="G507" s="150" t="s">
        <v>54</v>
      </c>
      <c r="H507" s="151">
        <v>43</v>
      </c>
      <c r="I507" s="151"/>
      <c r="J507" s="152">
        <f t="shared" si="63"/>
        <v>3269</v>
      </c>
      <c r="K507" s="152">
        <f t="shared" si="64"/>
        <v>3478</v>
      </c>
      <c r="L507" s="152">
        <f t="shared" si="65"/>
        <v>3469</v>
      </c>
      <c r="M507" s="153"/>
      <c r="N507" s="152">
        <f t="shared" si="66"/>
        <v>10248</v>
      </c>
      <c r="O507" s="152">
        <f t="shared" si="71"/>
        <v>3469</v>
      </c>
      <c r="P507" s="152">
        <f t="shared" si="67"/>
        <v>0</v>
      </c>
      <c r="Q507" s="152">
        <f t="shared" si="68"/>
        <v>893</v>
      </c>
      <c r="R507" s="152">
        <f t="shared" si="69"/>
        <v>14610</v>
      </c>
      <c r="S507" s="154">
        <f t="shared" si="70"/>
        <v>791</v>
      </c>
    </row>
    <row r="508" spans="1:19" x14ac:dyDescent="0.25">
      <c r="A508" s="149">
        <v>479</v>
      </c>
      <c r="B508" s="149">
        <v>479278227</v>
      </c>
      <c r="C508" s="150" t="s">
        <v>251</v>
      </c>
      <c r="D508" s="149">
        <v>278</v>
      </c>
      <c r="E508" s="150" t="s">
        <v>212</v>
      </c>
      <c r="F508" s="149">
        <v>227</v>
      </c>
      <c r="G508" s="150" t="s">
        <v>255</v>
      </c>
      <c r="H508" s="151">
        <v>4</v>
      </c>
      <c r="I508" s="151"/>
      <c r="J508" s="152">
        <f t="shared" si="63"/>
        <v>2218</v>
      </c>
      <c r="K508" s="152">
        <f t="shared" si="64"/>
        <v>2202</v>
      </c>
      <c r="L508" s="152">
        <f t="shared" si="65"/>
        <v>2202</v>
      </c>
      <c r="M508" s="153"/>
      <c r="N508" s="152">
        <f t="shared" si="66"/>
        <v>9841</v>
      </c>
      <c r="O508" s="152">
        <f t="shared" si="71"/>
        <v>2202</v>
      </c>
      <c r="P508" s="152">
        <f t="shared" si="67"/>
        <v>0</v>
      </c>
      <c r="Q508" s="152">
        <f t="shared" si="68"/>
        <v>893</v>
      </c>
      <c r="R508" s="152">
        <f t="shared" si="69"/>
        <v>12936</v>
      </c>
      <c r="S508" s="154">
        <f t="shared" si="70"/>
        <v>-85</v>
      </c>
    </row>
    <row r="509" spans="1:19" x14ac:dyDescent="0.25">
      <c r="A509" s="149">
        <v>479</v>
      </c>
      <c r="B509" s="149">
        <v>479278278</v>
      </c>
      <c r="C509" s="150" t="s">
        <v>251</v>
      </c>
      <c r="D509" s="149">
        <v>278</v>
      </c>
      <c r="E509" s="150" t="s">
        <v>212</v>
      </c>
      <c r="F509" s="149">
        <v>278</v>
      </c>
      <c r="G509" s="150" t="s">
        <v>212</v>
      </c>
      <c r="H509" s="151">
        <v>45</v>
      </c>
      <c r="I509" s="151"/>
      <c r="J509" s="152">
        <f t="shared" si="63"/>
        <v>2854</v>
      </c>
      <c r="K509" s="152">
        <f t="shared" si="64"/>
        <v>3003</v>
      </c>
      <c r="L509" s="152">
        <f t="shared" si="65"/>
        <v>3004</v>
      </c>
      <c r="M509" s="153"/>
      <c r="N509" s="152">
        <f t="shared" si="66"/>
        <v>10427</v>
      </c>
      <c r="O509" s="152">
        <f t="shared" si="71"/>
        <v>3004</v>
      </c>
      <c r="P509" s="152">
        <f t="shared" si="67"/>
        <v>0</v>
      </c>
      <c r="Q509" s="152">
        <f t="shared" si="68"/>
        <v>893</v>
      </c>
      <c r="R509" s="152">
        <f t="shared" si="69"/>
        <v>14324</v>
      </c>
      <c r="S509" s="154">
        <f t="shared" si="70"/>
        <v>672</v>
      </c>
    </row>
    <row r="510" spans="1:19" x14ac:dyDescent="0.25">
      <c r="A510" s="149">
        <v>479</v>
      </c>
      <c r="B510" s="149">
        <v>479278281</v>
      </c>
      <c r="C510" s="150" t="s">
        <v>251</v>
      </c>
      <c r="D510" s="149">
        <v>278</v>
      </c>
      <c r="E510" s="150" t="s">
        <v>212</v>
      </c>
      <c r="F510" s="149">
        <v>281</v>
      </c>
      <c r="G510" s="150" t="s">
        <v>169</v>
      </c>
      <c r="H510" s="151">
        <v>50</v>
      </c>
      <c r="I510" s="151"/>
      <c r="J510" s="152">
        <f t="shared" si="63"/>
        <v>18</v>
      </c>
      <c r="K510" s="152">
        <f t="shared" si="64"/>
        <v>17</v>
      </c>
      <c r="L510" s="152">
        <f t="shared" si="65"/>
        <v>18</v>
      </c>
      <c r="M510" s="153"/>
      <c r="N510" s="152">
        <f t="shared" si="66"/>
        <v>11858</v>
      </c>
      <c r="O510" s="152">
        <f t="shared" si="71"/>
        <v>18</v>
      </c>
      <c r="P510" s="152">
        <f t="shared" si="67"/>
        <v>0</v>
      </c>
      <c r="Q510" s="152">
        <f t="shared" si="68"/>
        <v>893</v>
      </c>
      <c r="R510" s="152">
        <f t="shared" si="69"/>
        <v>12769</v>
      </c>
      <c r="S510" s="154">
        <f t="shared" si="70"/>
        <v>562</v>
      </c>
    </row>
    <row r="511" spans="1:19" x14ac:dyDescent="0.25">
      <c r="A511" s="149">
        <v>479</v>
      </c>
      <c r="B511" s="149">
        <v>479278309</v>
      </c>
      <c r="C511" s="150" t="s">
        <v>251</v>
      </c>
      <c r="D511" s="149">
        <v>278</v>
      </c>
      <c r="E511" s="150" t="s">
        <v>212</v>
      </c>
      <c r="F511" s="149">
        <v>309</v>
      </c>
      <c r="G511" s="150" t="s">
        <v>256</v>
      </c>
      <c r="H511" s="151">
        <v>3</v>
      </c>
      <c r="I511" s="151"/>
      <c r="J511" s="152">
        <f t="shared" si="63"/>
        <v>1143</v>
      </c>
      <c r="K511" s="152">
        <f t="shared" si="64"/>
        <v>1099</v>
      </c>
      <c r="L511" s="152">
        <f t="shared" si="65"/>
        <v>1092</v>
      </c>
      <c r="M511" s="153"/>
      <c r="N511" s="152">
        <f t="shared" si="66"/>
        <v>10269</v>
      </c>
      <c r="O511" s="152">
        <f t="shared" si="71"/>
        <v>1092</v>
      </c>
      <c r="P511" s="152">
        <f t="shared" si="67"/>
        <v>0</v>
      </c>
      <c r="Q511" s="152">
        <f t="shared" si="68"/>
        <v>893</v>
      </c>
      <c r="R511" s="152">
        <f t="shared" si="69"/>
        <v>12254</v>
      </c>
      <c r="S511" s="154">
        <f t="shared" si="70"/>
        <v>-533</v>
      </c>
    </row>
    <row r="512" spans="1:19" x14ac:dyDescent="0.25">
      <c r="A512" s="149">
        <v>479</v>
      </c>
      <c r="B512" s="149">
        <v>479278325</v>
      </c>
      <c r="C512" s="150" t="s">
        <v>251</v>
      </c>
      <c r="D512" s="149">
        <v>278</v>
      </c>
      <c r="E512" s="150" t="s">
        <v>212</v>
      </c>
      <c r="F512" s="149">
        <v>325</v>
      </c>
      <c r="G512" s="150" t="s">
        <v>220</v>
      </c>
      <c r="H512" s="151">
        <v>8</v>
      </c>
      <c r="I512" s="151"/>
      <c r="J512" s="152">
        <f t="shared" si="63"/>
        <v>1189</v>
      </c>
      <c r="K512" s="152">
        <f t="shared" si="64"/>
        <v>1391</v>
      </c>
      <c r="L512" s="152">
        <f t="shared" si="65"/>
        <v>1391</v>
      </c>
      <c r="M512" s="153"/>
      <c r="N512" s="152">
        <f t="shared" si="66"/>
        <v>11128</v>
      </c>
      <c r="O512" s="152">
        <f t="shared" si="71"/>
        <v>1391</v>
      </c>
      <c r="P512" s="152">
        <f t="shared" si="67"/>
        <v>0</v>
      </c>
      <c r="Q512" s="152">
        <f t="shared" si="68"/>
        <v>893</v>
      </c>
      <c r="R512" s="152">
        <f t="shared" si="69"/>
        <v>13412</v>
      </c>
      <c r="S512" s="154">
        <f t="shared" si="70"/>
        <v>1820</v>
      </c>
    </row>
    <row r="513" spans="1:19" x14ac:dyDescent="0.25">
      <c r="A513" s="149">
        <v>479</v>
      </c>
      <c r="B513" s="149">
        <v>479278332</v>
      </c>
      <c r="C513" s="150" t="s">
        <v>251</v>
      </c>
      <c r="D513" s="149">
        <v>278</v>
      </c>
      <c r="E513" s="150" t="s">
        <v>212</v>
      </c>
      <c r="F513" s="149">
        <v>332</v>
      </c>
      <c r="G513" s="150" t="s">
        <v>221</v>
      </c>
      <c r="H513" s="151">
        <v>9</v>
      </c>
      <c r="I513" s="151"/>
      <c r="J513" s="152">
        <f t="shared" si="63"/>
        <v>852</v>
      </c>
      <c r="K513" s="152">
        <f t="shared" si="64"/>
        <v>907</v>
      </c>
      <c r="L513" s="152">
        <f t="shared" si="65"/>
        <v>907</v>
      </c>
      <c r="M513" s="153"/>
      <c r="N513" s="152">
        <f t="shared" si="66"/>
        <v>9920</v>
      </c>
      <c r="O513" s="152">
        <f t="shared" si="71"/>
        <v>907</v>
      </c>
      <c r="P513" s="152">
        <f t="shared" si="67"/>
        <v>0</v>
      </c>
      <c r="Q513" s="152">
        <f t="shared" si="68"/>
        <v>893</v>
      </c>
      <c r="R513" s="152">
        <f t="shared" si="69"/>
        <v>11720</v>
      </c>
      <c r="S513" s="154">
        <f t="shared" si="70"/>
        <v>658</v>
      </c>
    </row>
    <row r="514" spans="1:19" x14ac:dyDescent="0.25">
      <c r="A514" s="149">
        <v>479</v>
      </c>
      <c r="B514" s="149">
        <v>479278605</v>
      </c>
      <c r="C514" s="150" t="s">
        <v>251</v>
      </c>
      <c r="D514" s="149">
        <v>278</v>
      </c>
      <c r="E514" s="150" t="s">
        <v>212</v>
      </c>
      <c r="F514" s="149">
        <v>605</v>
      </c>
      <c r="G514" s="150" t="s">
        <v>216</v>
      </c>
      <c r="H514" s="151">
        <v>53</v>
      </c>
      <c r="I514" s="151"/>
      <c r="J514" s="152">
        <f t="shared" si="63"/>
        <v>7224</v>
      </c>
      <c r="K514" s="152">
        <f t="shared" si="64"/>
        <v>7475</v>
      </c>
      <c r="L514" s="152">
        <f t="shared" si="65"/>
        <v>7463</v>
      </c>
      <c r="M514" s="153"/>
      <c r="N514" s="152">
        <f t="shared" si="66"/>
        <v>10003</v>
      </c>
      <c r="O514" s="152">
        <f t="shared" si="71"/>
        <v>7463</v>
      </c>
      <c r="P514" s="152">
        <f t="shared" si="67"/>
        <v>0</v>
      </c>
      <c r="Q514" s="152">
        <f t="shared" si="68"/>
        <v>893</v>
      </c>
      <c r="R514" s="152">
        <f t="shared" si="69"/>
        <v>18359</v>
      </c>
      <c r="S514" s="154">
        <f t="shared" si="70"/>
        <v>559</v>
      </c>
    </row>
    <row r="515" spans="1:19" x14ac:dyDescent="0.25">
      <c r="A515" s="149">
        <v>479</v>
      </c>
      <c r="B515" s="149">
        <v>479278635</v>
      </c>
      <c r="C515" s="150" t="s">
        <v>251</v>
      </c>
      <c r="D515" s="149">
        <v>278</v>
      </c>
      <c r="E515" s="150" t="s">
        <v>212</v>
      </c>
      <c r="F515" s="149">
        <v>635</v>
      </c>
      <c r="G515" s="150" t="s">
        <v>70</v>
      </c>
      <c r="H515" s="151">
        <v>2</v>
      </c>
      <c r="I515" s="151"/>
      <c r="J515" s="152">
        <f t="shared" si="63"/>
        <v>5325</v>
      </c>
      <c r="K515" s="152">
        <f t="shared" si="64"/>
        <v>4776</v>
      </c>
      <c r="L515" s="152">
        <f t="shared" si="65"/>
        <v>4777</v>
      </c>
      <c r="M515" s="153"/>
      <c r="N515" s="152">
        <f t="shared" si="66"/>
        <v>9269</v>
      </c>
      <c r="O515" s="152">
        <f t="shared" si="71"/>
        <v>4777</v>
      </c>
      <c r="P515" s="152">
        <f t="shared" si="67"/>
        <v>0</v>
      </c>
      <c r="Q515" s="152">
        <f t="shared" si="68"/>
        <v>893</v>
      </c>
      <c r="R515" s="152">
        <f t="shared" si="69"/>
        <v>14939</v>
      </c>
      <c r="S515" s="154">
        <f t="shared" si="70"/>
        <v>-1612</v>
      </c>
    </row>
    <row r="516" spans="1:19" x14ac:dyDescent="0.25">
      <c r="A516" s="149">
        <v>479</v>
      </c>
      <c r="B516" s="149">
        <v>479278670</v>
      </c>
      <c r="C516" s="150" t="s">
        <v>251</v>
      </c>
      <c r="D516" s="149">
        <v>278</v>
      </c>
      <c r="E516" s="150" t="s">
        <v>212</v>
      </c>
      <c r="F516" s="149">
        <v>670</v>
      </c>
      <c r="G516" s="150" t="s">
        <v>56</v>
      </c>
      <c r="H516" s="151">
        <v>20</v>
      </c>
      <c r="I516" s="151"/>
      <c r="J516" s="152">
        <f t="shared" si="63"/>
        <v>8622</v>
      </c>
      <c r="K516" s="152">
        <f t="shared" si="64"/>
        <v>8976</v>
      </c>
      <c r="L516" s="152">
        <f t="shared" si="65"/>
        <v>8997</v>
      </c>
      <c r="M516" s="153"/>
      <c r="N516" s="152">
        <f t="shared" si="66"/>
        <v>9952</v>
      </c>
      <c r="O516" s="152">
        <f t="shared" si="71"/>
        <v>8997</v>
      </c>
      <c r="P516" s="152">
        <f t="shared" si="67"/>
        <v>0</v>
      </c>
      <c r="Q516" s="152">
        <f t="shared" si="68"/>
        <v>893</v>
      </c>
      <c r="R516" s="152">
        <f t="shared" si="69"/>
        <v>19842</v>
      </c>
      <c r="S516" s="154">
        <f t="shared" si="70"/>
        <v>790</v>
      </c>
    </row>
    <row r="517" spans="1:19" x14ac:dyDescent="0.25">
      <c r="A517" s="149">
        <v>479</v>
      </c>
      <c r="B517" s="149">
        <v>479278672</v>
      </c>
      <c r="C517" s="150" t="s">
        <v>251</v>
      </c>
      <c r="D517" s="149">
        <v>278</v>
      </c>
      <c r="E517" s="150" t="s">
        <v>212</v>
      </c>
      <c r="F517" s="149">
        <v>672</v>
      </c>
      <c r="G517" s="150" t="s">
        <v>258</v>
      </c>
      <c r="H517" s="151">
        <v>4</v>
      </c>
      <c r="I517" s="151"/>
      <c r="J517" s="152">
        <f t="shared" si="63"/>
        <v>3751</v>
      </c>
      <c r="K517" s="152">
        <f t="shared" si="64"/>
        <v>4395</v>
      </c>
      <c r="L517" s="152">
        <f t="shared" si="65"/>
        <v>4395</v>
      </c>
      <c r="M517" s="153"/>
      <c r="N517" s="152">
        <f t="shared" si="66"/>
        <v>11824</v>
      </c>
      <c r="O517" s="152">
        <f t="shared" si="71"/>
        <v>4395</v>
      </c>
      <c r="P517" s="152">
        <f t="shared" si="67"/>
        <v>0</v>
      </c>
      <c r="Q517" s="152">
        <f t="shared" si="68"/>
        <v>893</v>
      </c>
      <c r="R517" s="152">
        <f t="shared" si="69"/>
        <v>17112</v>
      </c>
      <c r="S517" s="154">
        <f t="shared" si="70"/>
        <v>2378</v>
      </c>
    </row>
    <row r="518" spans="1:19" x14ac:dyDescent="0.25">
      <c r="A518" s="149">
        <v>479</v>
      </c>
      <c r="B518" s="149">
        <v>479278674</v>
      </c>
      <c r="C518" s="150" t="s">
        <v>251</v>
      </c>
      <c r="D518" s="149">
        <v>278</v>
      </c>
      <c r="E518" s="150" t="s">
        <v>212</v>
      </c>
      <c r="F518" s="149">
        <v>674</v>
      </c>
      <c r="G518" s="150" t="s">
        <v>57</v>
      </c>
      <c r="H518" s="151">
        <v>4</v>
      </c>
      <c r="I518" s="151"/>
      <c r="J518" s="152">
        <f t="shared" si="63"/>
        <v>5090</v>
      </c>
      <c r="K518" s="152">
        <f t="shared" si="64"/>
        <v>5684</v>
      </c>
      <c r="L518" s="152">
        <f t="shared" si="65"/>
        <v>5683</v>
      </c>
      <c r="M518" s="153"/>
      <c r="N518" s="152">
        <f t="shared" si="66"/>
        <v>12780</v>
      </c>
      <c r="O518" s="152">
        <f t="shared" si="71"/>
        <v>5683</v>
      </c>
      <c r="P518" s="152">
        <f t="shared" si="67"/>
        <v>0</v>
      </c>
      <c r="Q518" s="152">
        <f t="shared" si="68"/>
        <v>893</v>
      </c>
      <c r="R518" s="152">
        <f t="shared" si="69"/>
        <v>19356</v>
      </c>
      <c r="S518" s="154">
        <f t="shared" si="70"/>
        <v>1925</v>
      </c>
    </row>
    <row r="519" spans="1:19" x14ac:dyDescent="0.25">
      <c r="A519" s="149">
        <v>479</v>
      </c>
      <c r="B519" s="149">
        <v>479278680</v>
      </c>
      <c r="C519" s="150" t="s">
        <v>251</v>
      </c>
      <c r="D519" s="149">
        <v>278</v>
      </c>
      <c r="E519" s="150" t="s">
        <v>212</v>
      </c>
      <c r="F519" s="149">
        <v>680</v>
      </c>
      <c r="G519" s="150" t="s">
        <v>174</v>
      </c>
      <c r="H519" s="151">
        <v>3</v>
      </c>
      <c r="I519" s="151"/>
      <c r="J519" s="152">
        <f t="shared" si="63"/>
        <v>3412</v>
      </c>
      <c r="K519" s="152">
        <f t="shared" si="64"/>
        <v>3777</v>
      </c>
      <c r="L519" s="152">
        <f t="shared" si="65"/>
        <v>3777</v>
      </c>
      <c r="M519" s="153"/>
      <c r="N519" s="152">
        <f t="shared" si="66"/>
        <v>10842</v>
      </c>
      <c r="O519" s="152">
        <f t="shared" si="71"/>
        <v>3777</v>
      </c>
      <c r="P519" s="152">
        <f t="shared" si="67"/>
        <v>0</v>
      </c>
      <c r="Q519" s="152">
        <f t="shared" si="68"/>
        <v>893</v>
      </c>
      <c r="R519" s="152">
        <f t="shared" si="69"/>
        <v>15512</v>
      </c>
      <c r="S519" s="154">
        <f t="shared" si="70"/>
        <v>1413</v>
      </c>
    </row>
    <row r="520" spans="1:19" x14ac:dyDescent="0.25">
      <c r="A520" s="149">
        <v>479</v>
      </c>
      <c r="B520" s="149">
        <v>479278683</v>
      </c>
      <c r="C520" s="150" t="s">
        <v>251</v>
      </c>
      <c r="D520" s="149">
        <v>278</v>
      </c>
      <c r="E520" s="150" t="s">
        <v>212</v>
      </c>
      <c r="F520" s="149">
        <v>683</v>
      </c>
      <c r="G520" s="150" t="s">
        <v>58</v>
      </c>
      <c r="H520" s="151">
        <v>9</v>
      </c>
      <c r="I520" s="151"/>
      <c r="J520" s="152">
        <f t="shared" si="63"/>
        <v>6541</v>
      </c>
      <c r="K520" s="152">
        <f t="shared" si="64"/>
        <v>6469</v>
      </c>
      <c r="L520" s="152">
        <f t="shared" si="65"/>
        <v>6471</v>
      </c>
      <c r="M520" s="153"/>
      <c r="N520" s="152">
        <f t="shared" si="66"/>
        <v>9269</v>
      </c>
      <c r="O520" s="152">
        <f t="shared" si="71"/>
        <v>6471</v>
      </c>
      <c r="P520" s="152">
        <f t="shared" si="67"/>
        <v>0</v>
      </c>
      <c r="Q520" s="152">
        <f t="shared" si="68"/>
        <v>893</v>
      </c>
      <c r="R520" s="152">
        <f t="shared" si="69"/>
        <v>16633</v>
      </c>
      <c r="S520" s="154">
        <f t="shared" si="70"/>
        <v>-170</v>
      </c>
    </row>
    <row r="521" spans="1:19" x14ac:dyDescent="0.25">
      <c r="A521" s="149">
        <v>479</v>
      </c>
      <c r="B521" s="149">
        <v>479278717</v>
      </c>
      <c r="C521" s="150" t="s">
        <v>251</v>
      </c>
      <c r="D521" s="149">
        <v>278</v>
      </c>
      <c r="E521" s="150" t="s">
        <v>212</v>
      </c>
      <c r="F521" s="149">
        <v>717</v>
      </c>
      <c r="G521" s="150" t="s">
        <v>59</v>
      </c>
      <c r="H521" s="151">
        <v>3</v>
      </c>
      <c r="I521" s="151"/>
      <c r="J521" s="152">
        <f t="shared" si="63"/>
        <v>4848</v>
      </c>
      <c r="K521" s="152">
        <f t="shared" si="64"/>
        <v>5357</v>
      </c>
      <c r="L521" s="152">
        <f t="shared" si="65"/>
        <v>5359</v>
      </c>
      <c r="M521" s="153"/>
      <c r="N521" s="152">
        <f t="shared" si="66"/>
        <v>11259</v>
      </c>
      <c r="O521" s="152">
        <f t="shared" si="71"/>
        <v>5359</v>
      </c>
      <c r="P521" s="152">
        <f t="shared" si="67"/>
        <v>0</v>
      </c>
      <c r="Q521" s="152">
        <f t="shared" si="68"/>
        <v>893</v>
      </c>
      <c r="R521" s="152">
        <f t="shared" si="69"/>
        <v>17511</v>
      </c>
      <c r="S521" s="154">
        <f t="shared" si="70"/>
        <v>1585</v>
      </c>
    </row>
    <row r="522" spans="1:19" x14ac:dyDescent="0.25">
      <c r="A522" s="149">
        <v>479</v>
      </c>
      <c r="B522" s="149">
        <v>479278755</v>
      </c>
      <c r="C522" s="150" t="s">
        <v>251</v>
      </c>
      <c r="D522" s="149">
        <v>278</v>
      </c>
      <c r="E522" s="150" t="s">
        <v>212</v>
      </c>
      <c r="F522" s="149">
        <v>755</v>
      </c>
      <c r="G522" s="150" t="s">
        <v>62</v>
      </c>
      <c r="H522" s="151">
        <v>2</v>
      </c>
      <c r="I522" s="151"/>
      <c r="J522" s="152">
        <f t="shared" ref="J522:J585" si="72">IFERROR(VLOOKUP($B522,_18Q4,9,FALSE),"")</f>
        <v>4227</v>
      </c>
      <c r="K522" s="152">
        <f t="shared" ref="K522:K585" si="73">IFERROR(VLOOKUP($B522,_19Q1c,9,FALSE),"")</f>
        <v>4370</v>
      </c>
      <c r="L522" s="152">
        <f t="shared" ref="L522:L585" si="74">IFERROR(VLOOKUP($B522,_19Q1e,9,FALSE),"")</f>
        <v>4370</v>
      </c>
      <c r="M522" s="153"/>
      <c r="N522" s="152">
        <f t="shared" ref="N522:N585" si="75">IFERROR(VLOOKUP($B522,_19Q1e,8,FALSE),"")</f>
        <v>10127</v>
      </c>
      <c r="O522" s="152">
        <f t="shared" si="71"/>
        <v>4370</v>
      </c>
      <c r="P522" s="152">
        <f t="shared" ref="P522:P585" si="76">IFERROR(VLOOKUP($B522,_19Q1e,10,FALSE),"")</f>
        <v>0</v>
      </c>
      <c r="Q522" s="152">
        <f t="shared" ref="Q522:Q585" si="77">IFERROR(VLOOKUP($B522,_19Q1e,11,FALSE),"")</f>
        <v>893</v>
      </c>
      <c r="R522" s="152">
        <f t="shared" ref="R522:R585" si="78">IFERROR(VLOOKUP($B522,_19Q1e,12,FALSE),"")</f>
        <v>15390</v>
      </c>
      <c r="S522" s="154">
        <f t="shared" ref="S522:S585" si="79">IFERROR(R522-IFERROR(VLOOKUP($B522,_18Q4,12,FALSE),""),"")</f>
        <v>476</v>
      </c>
    </row>
    <row r="523" spans="1:19" x14ac:dyDescent="0.25">
      <c r="A523" s="149">
        <v>479</v>
      </c>
      <c r="B523" s="149">
        <v>479278766</v>
      </c>
      <c r="C523" s="150" t="s">
        <v>251</v>
      </c>
      <c r="D523" s="149">
        <v>278</v>
      </c>
      <c r="E523" s="150" t="s">
        <v>212</v>
      </c>
      <c r="F523" s="149">
        <v>766</v>
      </c>
      <c r="G523" s="150" t="s">
        <v>259</v>
      </c>
      <c r="H523" s="151">
        <v>3</v>
      </c>
      <c r="I523" s="151"/>
      <c r="J523" s="152">
        <f t="shared" si="72"/>
        <v>4149</v>
      </c>
      <c r="K523" s="152">
        <f t="shared" si="73"/>
        <v>3785</v>
      </c>
      <c r="L523" s="152">
        <f t="shared" si="74"/>
        <v>3785</v>
      </c>
      <c r="M523" s="153"/>
      <c r="N523" s="152">
        <f t="shared" si="75"/>
        <v>10842</v>
      </c>
      <c r="O523" s="152">
        <f t="shared" ref="O523:O586" si="80">L523</f>
        <v>3785</v>
      </c>
      <c r="P523" s="152">
        <f t="shared" si="76"/>
        <v>0</v>
      </c>
      <c r="Q523" s="152">
        <f t="shared" si="77"/>
        <v>893</v>
      </c>
      <c r="R523" s="152">
        <f t="shared" si="78"/>
        <v>15520</v>
      </c>
      <c r="S523" s="154">
        <f t="shared" si="79"/>
        <v>-1406</v>
      </c>
    </row>
    <row r="524" spans="1:19" x14ac:dyDescent="0.25">
      <c r="A524" s="149">
        <v>481</v>
      </c>
      <c r="B524" s="149">
        <v>481035035</v>
      </c>
      <c r="C524" s="150" t="s">
        <v>260</v>
      </c>
      <c r="D524" s="149">
        <v>35</v>
      </c>
      <c r="E524" s="150" t="s">
        <v>22</v>
      </c>
      <c r="F524" s="149">
        <v>35</v>
      </c>
      <c r="G524" s="150" t="s">
        <v>22</v>
      </c>
      <c r="H524" s="151">
        <v>894</v>
      </c>
      <c r="I524" s="151"/>
      <c r="J524" s="152">
        <f t="shared" si="72"/>
        <v>4047</v>
      </c>
      <c r="K524" s="152">
        <f t="shared" si="73"/>
        <v>4184</v>
      </c>
      <c r="L524" s="152">
        <f t="shared" si="74"/>
        <v>4199</v>
      </c>
      <c r="M524" s="153"/>
      <c r="N524" s="152">
        <f t="shared" si="75"/>
        <v>11944</v>
      </c>
      <c r="O524" s="152">
        <f t="shared" si="80"/>
        <v>4199</v>
      </c>
      <c r="P524" s="152">
        <f t="shared" si="76"/>
        <v>0</v>
      </c>
      <c r="Q524" s="152">
        <f t="shared" si="77"/>
        <v>893</v>
      </c>
      <c r="R524" s="152">
        <f t="shared" si="78"/>
        <v>17036</v>
      </c>
      <c r="S524" s="154">
        <f t="shared" si="79"/>
        <v>583</v>
      </c>
    </row>
    <row r="525" spans="1:19" x14ac:dyDescent="0.25">
      <c r="A525" s="149">
        <v>481</v>
      </c>
      <c r="B525" s="149">
        <v>481035044</v>
      </c>
      <c r="C525" s="150" t="s">
        <v>260</v>
      </c>
      <c r="D525" s="149">
        <v>35</v>
      </c>
      <c r="E525" s="150" t="s">
        <v>22</v>
      </c>
      <c r="F525" s="149">
        <v>44</v>
      </c>
      <c r="G525" s="150" t="s">
        <v>35</v>
      </c>
      <c r="H525" s="151">
        <v>8</v>
      </c>
      <c r="I525" s="151"/>
      <c r="J525" s="152">
        <f t="shared" si="72"/>
        <v>251</v>
      </c>
      <c r="K525" s="152">
        <f t="shared" si="73"/>
        <v>256</v>
      </c>
      <c r="L525" s="152">
        <f t="shared" si="74"/>
        <v>253</v>
      </c>
      <c r="M525" s="153"/>
      <c r="N525" s="152">
        <f t="shared" si="75"/>
        <v>11032</v>
      </c>
      <c r="O525" s="152">
        <f t="shared" si="80"/>
        <v>253</v>
      </c>
      <c r="P525" s="152">
        <f t="shared" si="76"/>
        <v>0</v>
      </c>
      <c r="Q525" s="152">
        <f t="shared" si="77"/>
        <v>893</v>
      </c>
      <c r="R525" s="152">
        <f t="shared" si="78"/>
        <v>12178</v>
      </c>
      <c r="S525" s="154">
        <f t="shared" si="79"/>
        <v>95</v>
      </c>
    </row>
    <row r="526" spans="1:19" x14ac:dyDescent="0.25">
      <c r="A526" s="149">
        <v>481</v>
      </c>
      <c r="B526" s="149">
        <v>481035050</v>
      </c>
      <c r="C526" s="150" t="s">
        <v>260</v>
      </c>
      <c r="D526" s="149">
        <v>35</v>
      </c>
      <c r="E526" s="150" t="s">
        <v>22</v>
      </c>
      <c r="F526" s="149">
        <v>50</v>
      </c>
      <c r="G526" s="150" t="s">
        <v>112</v>
      </c>
      <c r="H526" s="151">
        <v>2</v>
      </c>
      <c r="I526" s="151"/>
      <c r="J526" s="152">
        <f t="shared" si="72"/>
        <v>4219</v>
      </c>
      <c r="K526" s="152">
        <f t="shared" si="73"/>
        <v>5391</v>
      </c>
      <c r="L526" s="152">
        <f t="shared" si="74"/>
        <v>5391</v>
      </c>
      <c r="M526" s="153"/>
      <c r="N526" s="152">
        <f t="shared" si="75"/>
        <v>11443</v>
      </c>
      <c r="O526" s="152">
        <f t="shared" si="80"/>
        <v>5391</v>
      </c>
      <c r="P526" s="152">
        <f t="shared" si="76"/>
        <v>0</v>
      </c>
      <c r="Q526" s="152">
        <f t="shared" si="77"/>
        <v>893</v>
      </c>
      <c r="R526" s="152">
        <f t="shared" si="78"/>
        <v>17727</v>
      </c>
      <c r="S526" s="154">
        <f t="shared" si="79"/>
        <v>3659</v>
      </c>
    </row>
    <row r="527" spans="1:19" x14ac:dyDescent="0.25">
      <c r="A527" s="149">
        <v>481</v>
      </c>
      <c r="B527" s="149">
        <v>481035073</v>
      </c>
      <c r="C527" s="150" t="s">
        <v>260</v>
      </c>
      <c r="D527" s="149">
        <v>35</v>
      </c>
      <c r="E527" s="150" t="s">
        <v>22</v>
      </c>
      <c r="F527" s="149">
        <v>73</v>
      </c>
      <c r="G527" s="150" t="s">
        <v>37</v>
      </c>
      <c r="H527" s="151">
        <v>2</v>
      </c>
      <c r="I527" s="151"/>
      <c r="J527" s="152">
        <f t="shared" si="72"/>
        <v>6988</v>
      </c>
      <c r="K527" s="152">
        <f t="shared" si="73"/>
        <v>8903</v>
      </c>
      <c r="L527" s="152">
        <f t="shared" si="74"/>
        <v>8904</v>
      </c>
      <c r="M527" s="153"/>
      <c r="N527" s="152">
        <f t="shared" si="75"/>
        <v>11443</v>
      </c>
      <c r="O527" s="152">
        <f t="shared" si="80"/>
        <v>8904</v>
      </c>
      <c r="P527" s="152">
        <f t="shared" si="76"/>
        <v>0</v>
      </c>
      <c r="Q527" s="152">
        <f t="shared" si="77"/>
        <v>893</v>
      </c>
      <c r="R527" s="152">
        <f t="shared" si="78"/>
        <v>21240</v>
      </c>
      <c r="S527" s="154">
        <f t="shared" si="79"/>
        <v>4379</v>
      </c>
    </row>
    <row r="528" spans="1:19" x14ac:dyDescent="0.25">
      <c r="A528" s="149">
        <v>481</v>
      </c>
      <c r="B528" s="149">
        <v>481035131</v>
      </c>
      <c r="C528" s="150" t="s">
        <v>260</v>
      </c>
      <c r="D528" s="149">
        <v>35</v>
      </c>
      <c r="E528" s="150" t="s">
        <v>22</v>
      </c>
      <c r="F528" s="149">
        <v>131</v>
      </c>
      <c r="G528" s="150" t="s">
        <v>290</v>
      </c>
      <c r="H528" s="151">
        <v>1</v>
      </c>
      <c r="I528" s="151"/>
      <c r="J528" s="152" t="str">
        <f t="shared" si="72"/>
        <v/>
      </c>
      <c r="K528" s="152">
        <f t="shared" si="73"/>
        <v>2446</v>
      </c>
      <c r="L528" s="152">
        <f t="shared" si="74"/>
        <v>2446</v>
      </c>
      <c r="M528" s="153"/>
      <c r="N528" s="152">
        <f t="shared" si="75"/>
        <v>9913.1745415906444</v>
      </c>
      <c r="O528" s="152">
        <f t="shared" si="80"/>
        <v>2446</v>
      </c>
      <c r="P528" s="152">
        <f t="shared" si="76"/>
        <v>0</v>
      </c>
      <c r="Q528" s="152">
        <f t="shared" si="77"/>
        <v>893</v>
      </c>
      <c r="R528" s="152">
        <f t="shared" si="78"/>
        <v>13252.174541590644</v>
      </c>
      <c r="S528" s="154" t="str">
        <f t="shared" si="79"/>
        <v/>
      </c>
    </row>
    <row r="529" spans="1:19" x14ac:dyDescent="0.25">
      <c r="A529" s="149">
        <v>481</v>
      </c>
      <c r="B529" s="149">
        <v>481035189</v>
      </c>
      <c r="C529" s="150" t="s">
        <v>260</v>
      </c>
      <c r="D529" s="149">
        <v>35</v>
      </c>
      <c r="E529" s="150" t="s">
        <v>22</v>
      </c>
      <c r="F529" s="149">
        <v>189</v>
      </c>
      <c r="G529" s="150" t="s">
        <v>38</v>
      </c>
      <c r="H529" s="151">
        <v>1</v>
      </c>
      <c r="I529" s="151"/>
      <c r="J529" s="152" t="str">
        <f t="shared" si="72"/>
        <v/>
      </c>
      <c r="K529" s="152">
        <f t="shared" si="73"/>
        <v>4031</v>
      </c>
      <c r="L529" s="152">
        <f t="shared" si="74"/>
        <v>4034</v>
      </c>
      <c r="M529" s="153"/>
      <c r="N529" s="152">
        <f t="shared" si="75"/>
        <v>10067.496573415046</v>
      </c>
      <c r="O529" s="152">
        <f t="shared" si="80"/>
        <v>4034</v>
      </c>
      <c r="P529" s="152">
        <f t="shared" si="76"/>
        <v>0</v>
      </c>
      <c r="Q529" s="152">
        <f t="shared" si="77"/>
        <v>893</v>
      </c>
      <c r="R529" s="152">
        <f t="shared" si="78"/>
        <v>14994.496573415046</v>
      </c>
      <c r="S529" s="154" t="str">
        <f t="shared" si="79"/>
        <v/>
      </c>
    </row>
    <row r="530" spans="1:19" x14ac:dyDescent="0.25">
      <c r="A530" s="149">
        <v>481</v>
      </c>
      <c r="B530" s="149">
        <v>481035207</v>
      </c>
      <c r="C530" s="150" t="s">
        <v>260</v>
      </c>
      <c r="D530" s="149">
        <v>35</v>
      </c>
      <c r="E530" s="150" t="s">
        <v>22</v>
      </c>
      <c r="F530" s="149">
        <v>207</v>
      </c>
      <c r="G530" s="150" t="s">
        <v>40</v>
      </c>
      <c r="H530" s="151">
        <v>1</v>
      </c>
      <c r="I530" s="151"/>
      <c r="J530" s="152" t="str">
        <f t="shared" si="72"/>
        <v/>
      </c>
      <c r="K530" s="152">
        <f t="shared" si="73"/>
        <v>6840</v>
      </c>
      <c r="L530" s="152">
        <f t="shared" si="74"/>
        <v>6855</v>
      </c>
      <c r="M530" s="153"/>
      <c r="N530" s="152">
        <f t="shared" si="75"/>
        <v>10604.003495667283</v>
      </c>
      <c r="O530" s="152">
        <f t="shared" si="80"/>
        <v>6855</v>
      </c>
      <c r="P530" s="152">
        <f t="shared" si="76"/>
        <v>0</v>
      </c>
      <c r="Q530" s="152">
        <f t="shared" si="77"/>
        <v>893</v>
      </c>
      <c r="R530" s="152">
        <f t="shared" si="78"/>
        <v>18352.003495667283</v>
      </c>
      <c r="S530" s="154" t="str">
        <f t="shared" si="79"/>
        <v/>
      </c>
    </row>
    <row r="531" spans="1:19" x14ac:dyDescent="0.25">
      <c r="A531" s="149">
        <v>481</v>
      </c>
      <c r="B531" s="149">
        <v>481035212</v>
      </c>
      <c r="C531" s="150" t="s">
        <v>260</v>
      </c>
      <c r="D531" s="149">
        <v>35</v>
      </c>
      <c r="E531" s="150" t="s">
        <v>22</v>
      </c>
      <c r="F531" s="149">
        <v>212</v>
      </c>
      <c r="G531" s="150" t="s">
        <v>41</v>
      </c>
      <c r="H531" s="151">
        <v>2</v>
      </c>
      <c r="I531" s="151"/>
      <c r="J531" s="152">
        <f t="shared" si="72"/>
        <v>656</v>
      </c>
      <c r="K531" s="152">
        <f t="shared" si="73"/>
        <v>1889</v>
      </c>
      <c r="L531" s="152">
        <f t="shared" si="74"/>
        <v>1889</v>
      </c>
      <c r="M531" s="153"/>
      <c r="N531" s="152">
        <f t="shared" si="75"/>
        <v>11419</v>
      </c>
      <c r="O531" s="152">
        <f t="shared" si="80"/>
        <v>1889</v>
      </c>
      <c r="P531" s="152">
        <f t="shared" si="76"/>
        <v>0</v>
      </c>
      <c r="Q531" s="152">
        <f t="shared" si="77"/>
        <v>893</v>
      </c>
      <c r="R531" s="152">
        <f t="shared" si="78"/>
        <v>14201</v>
      </c>
      <c r="S531" s="154">
        <f t="shared" si="79"/>
        <v>8687</v>
      </c>
    </row>
    <row r="532" spans="1:19" x14ac:dyDescent="0.25">
      <c r="A532" s="149">
        <v>481</v>
      </c>
      <c r="B532" s="149">
        <v>481035220</v>
      </c>
      <c r="C532" s="150" t="s">
        <v>260</v>
      </c>
      <c r="D532" s="149">
        <v>35</v>
      </c>
      <c r="E532" s="150" t="s">
        <v>22</v>
      </c>
      <c r="F532" s="149">
        <v>220</v>
      </c>
      <c r="G532" s="150" t="s">
        <v>42</v>
      </c>
      <c r="H532" s="151">
        <v>5</v>
      </c>
      <c r="I532" s="151"/>
      <c r="J532" s="152">
        <f t="shared" si="72"/>
        <v>4026</v>
      </c>
      <c r="K532" s="152">
        <f t="shared" si="73"/>
        <v>4625</v>
      </c>
      <c r="L532" s="152">
        <f t="shared" si="74"/>
        <v>4630</v>
      </c>
      <c r="M532" s="153"/>
      <c r="N532" s="152">
        <f t="shared" si="75"/>
        <v>11374</v>
      </c>
      <c r="O532" s="152">
        <f t="shared" si="80"/>
        <v>4630</v>
      </c>
      <c r="P532" s="152">
        <f t="shared" si="76"/>
        <v>0</v>
      </c>
      <c r="Q532" s="152">
        <f t="shared" si="77"/>
        <v>893</v>
      </c>
      <c r="R532" s="152">
        <f t="shared" si="78"/>
        <v>16897</v>
      </c>
      <c r="S532" s="154">
        <f t="shared" si="79"/>
        <v>2087</v>
      </c>
    </row>
    <row r="533" spans="1:19" x14ac:dyDescent="0.25">
      <c r="A533" s="149">
        <v>481</v>
      </c>
      <c r="B533" s="149">
        <v>481035243</v>
      </c>
      <c r="C533" s="150" t="s">
        <v>260</v>
      </c>
      <c r="D533" s="149">
        <v>35</v>
      </c>
      <c r="E533" s="150" t="s">
        <v>22</v>
      </c>
      <c r="F533" s="149">
        <v>243</v>
      </c>
      <c r="G533" s="150" t="s">
        <v>74</v>
      </c>
      <c r="H533" s="151">
        <v>2</v>
      </c>
      <c r="I533" s="151"/>
      <c r="J533" s="152">
        <f t="shared" si="72"/>
        <v>3184</v>
      </c>
      <c r="K533" s="152">
        <f t="shared" si="73"/>
        <v>3175</v>
      </c>
      <c r="L533" s="152">
        <f t="shared" si="74"/>
        <v>3175</v>
      </c>
      <c r="M533" s="153"/>
      <c r="N533" s="152">
        <f t="shared" si="75"/>
        <v>13453</v>
      </c>
      <c r="O533" s="152">
        <f t="shared" si="80"/>
        <v>3175</v>
      </c>
      <c r="P533" s="152">
        <f t="shared" si="76"/>
        <v>0</v>
      </c>
      <c r="Q533" s="152">
        <f t="shared" si="77"/>
        <v>893</v>
      </c>
      <c r="R533" s="152">
        <f t="shared" si="78"/>
        <v>17521</v>
      </c>
      <c r="S533" s="154">
        <f t="shared" si="79"/>
        <v>-45</v>
      </c>
    </row>
    <row r="534" spans="1:19" x14ac:dyDescent="0.25">
      <c r="A534" s="149">
        <v>481</v>
      </c>
      <c r="B534" s="149">
        <v>481035244</v>
      </c>
      <c r="C534" s="150" t="s">
        <v>260</v>
      </c>
      <c r="D534" s="149">
        <v>35</v>
      </c>
      <c r="E534" s="150" t="s">
        <v>22</v>
      </c>
      <c r="F534" s="149">
        <v>244</v>
      </c>
      <c r="G534" s="150" t="s">
        <v>43</v>
      </c>
      <c r="H534" s="151">
        <v>17</v>
      </c>
      <c r="I534" s="151"/>
      <c r="J534" s="152">
        <f t="shared" si="72"/>
        <v>4566</v>
      </c>
      <c r="K534" s="152">
        <f t="shared" si="73"/>
        <v>4721</v>
      </c>
      <c r="L534" s="152">
        <f t="shared" si="74"/>
        <v>4725</v>
      </c>
      <c r="M534" s="153"/>
      <c r="N534" s="152">
        <f t="shared" si="75"/>
        <v>11661</v>
      </c>
      <c r="O534" s="152">
        <f t="shared" si="80"/>
        <v>4725</v>
      </c>
      <c r="P534" s="152">
        <f t="shared" si="76"/>
        <v>0</v>
      </c>
      <c r="Q534" s="152">
        <f t="shared" si="77"/>
        <v>893</v>
      </c>
      <c r="R534" s="152">
        <f t="shared" si="78"/>
        <v>17279</v>
      </c>
      <c r="S534" s="154">
        <f t="shared" si="79"/>
        <v>552</v>
      </c>
    </row>
    <row r="535" spans="1:19" x14ac:dyDescent="0.25">
      <c r="A535" s="149">
        <v>481</v>
      </c>
      <c r="B535" s="149">
        <v>481035285</v>
      </c>
      <c r="C535" s="150" t="s">
        <v>260</v>
      </c>
      <c r="D535" s="149">
        <v>35</v>
      </c>
      <c r="E535" s="150" t="s">
        <v>22</v>
      </c>
      <c r="F535" s="149">
        <v>285</v>
      </c>
      <c r="G535" s="150" t="s">
        <v>44</v>
      </c>
      <c r="H535" s="151">
        <v>3</v>
      </c>
      <c r="I535" s="151"/>
      <c r="J535" s="152">
        <f t="shared" si="72"/>
        <v>3258</v>
      </c>
      <c r="K535" s="152">
        <f t="shared" si="73"/>
        <v>3830</v>
      </c>
      <c r="L535" s="152">
        <f t="shared" si="74"/>
        <v>3864</v>
      </c>
      <c r="M535" s="153"/>
      <c r="N535" s="152">
        <f t="shared" si="75"/>
        <v>12617</v>
      </c>
      <c r="O535" s="152">
        <f t="shared" si="80"/>
        <v>3864</v>
      </c>
      <c r="P535" s="152">
        <f t="shared" si="76"/>
        <v>0</v>
      </c>
      <c r="Q535" s="152">
        <f t="shared" si="77"/>
        <v>893</v>
      </c>
      <c r="R535" s="152">
        <f t="shared" si="78"/>
        <v>17374</v>
      </c>
      <c r="S535" s="154">
        <f t="shared" si="79"/>
        <v>2587</v>
      </c>
    </row>
    <row r="536" spans="1:19" x14ac:dyDescent="0.25">
      <c r="A536" s="149">
        <v>481</v>
      </c>
      <c r="B536" s="149">
        <v>481035307</v>
      </c>
      <c r="C536" s="150" t="s">
        <v>260</v>
      </c>
      <c r="D536" s="149">
        <v>35</v>
      </c>
      <c r="E536" s="150" t="s">
        <v>22</v>
      </c>
      <c r="F536" s="149">
        <v>307</v>
      </c>
      <c r="G536" s="150" t="s">
        <v>76</v>
      </c>
      <c r="H536" s="151">
        <v>2</v>
      </c>
      <c r="I536" s="151"/>
      <c r="J536" s="152">
        <f t="shared" si="72"/>
        <v>3343</v>
      </c>
      <c r="K536" s="152">
        <f t="shared" si="73"/>
        <v>2570</v>
      </c>
      <c r="L536" s="152">
        <f t="shared" si="74"/>
        <v>2570</v>
      </c>
      <c r="M536" s="153"/>
      <c r="N536" s="152">
        <f t="shared" si="75"/>
        <v>6708</v>
      </c>
      <c r="O536" s="152">
        <f t="shared" si="80"/>
        <v>2570</v>
      </c>
      <c r="P536" s="152">
        <f t="shared" si="76"/>
        <v>0</v>
      </c>
      <c r="Q536" s="152">
        <f t="shared" si="77"/>
        <v>893</v>
      </c>
      <c r="R536" s="152">
        <f t="shared" si="78"/>
        <v>10171</v>
      </c>
      <c r="S536" s="154">
        <f t="shared" si="79"/>
        <v>-2792</v>
      </c>
    </row>
    <row r="537" spans="1:19" x14ac:dyDescent="0.25">
      <c r="A537" s="149">
        <v>481</v>
      </c>
      <c r="B537" s="149">
        <v>481035350</v>
      </c>
      <c r="C537" s="150" t="s">
        <v>260</v>
      </c>
      <c r="D537" s="149">
        <v>35</v>
      </c>
      <c r="E537" s="150" t="s">
        <v>22</v>
      </c>
      <c r="F537" s="149">
        <v>350</v>
      </c>
      <c r="G537" s="150" t="s">
        <v>197</v>
      </c>
      <c r="H537" s="151">
        <v>3</v>
      </c>
      <c r="I537" s="151"/>
      <c r="J537" s="152">
        <f t="shared" si="72"/>
        <v>5460</v>
      </c>
      <c r="K537" s="152">
        <f t="shared" si="73"/>
        <v>4440</v>
      </c>
      <c r="L537" s="152">
        <f t="shared" si="74"/>
        <v>4441</v>
      </c>
      <c r="M537" s="153"/>
      <c r="N537" s="152">
        <f t="shared" si="75"/>
        <v>7575</v>
      </c>
      <c r="O537" s="152">
        <f t="shared" si="80"/>
        <v>4441</v>
      </c>
      <c r="P537" s="152">
        <f t="shared" si="76"/>
        <v>0</v>
      </c>
      <c r="Q537" s="152">
        <f t="shared" si="77"/>
        <v>893</v>
      </c>
      <c r="R537" s="152">
        <f t="shared" si="78"/>
        <v>12909</v>
      </c>
      <c r="S537" s="154">
        <f t="shared" si="79"/>
        <v>-2757</v>
      </c>
    </row>
    <row r="538" spans="1:19" x14ac:dyDescent="0.25">
      <c r="A538" s="149">
        <v>481</v>
      </c>
      <c r="B538" s="149">
        <v>481035780</v>
      </c>
      <c r="C538" s="150" t="s">
        <v>260</v>
      </c>
      <c r="D538" s="149">
        <v>35</v>
      </c>
      <c r="E538" s="150" t="s">
        <v>22</v>
      </c>
      <c r="F538" s="149">
        <v>780</v>
      </c>
      <c r="G538" s="150" t="s">
        <v>261</v>
      </c>
      <c r="H538" s="151">
        <v>1</v>
      </c>
      <c r="I538" s="151"/>
      <c r="J538" s="152">
        <f t="shared" si="72"/>
        <v>1484</v>
      </c>
      <c r="K538" s="152">
        <f t="shared" si="73"/>
        <v>1535</v>
      </c>
      <c r="L538" s="152">
        <f t="shared" si="74"/>
        <v>1535</v>
      </c>
      <c r="M538" s="153"/>
      <c r="N538" s="152">
        <f t="shared" si="75"/>
        <v>9311</v>
      </c>
      <c r="O538" s="152">
        <f t="shared" si="80"/>
        <v>1535</v>
      </c>
      <c r="P538" s="152">
        <f t="shared" si="76"/>
        <v>0</v>
      </c>
      <c r="Q538" s="152">
        <f t="shared" si="77"/>
        <v>893</v>
      </c>
      <c r="R538" s="152">
        <f t="shared" si="78"/>
        <v>11739</v>
      </c>
      <c r="S538" s="154">
        <f t="shared" si="79"/>
        <v>358</v>
      </c>
    </row>
    <row r="539" spans="1:19" x14ac:dyDescent="0.25">
      <c r="A539" s="149">
        <v>482</v>
      </c>
      <c r="B539" s="149">
        <v>482204007</v>
      </c>
      <c r="C539" s="150" t="s">
        <v>262</v>
      </c>
      <c r="D539" s="149">
        <v>204</v>
      </c>
      <c r="E539" s="150" t="s">
        <v>263</v>
      </c>
      <c r="F539" s="149">
        <v>7</v>
      </c>
      <c r="G539" s="150" t="s">
        <v>224</v>
      </c>
      <c r="H539" s="151">
        <v>45</v>
      </c>
      <c r="I539" s="151"/>
      <c r="J539" s="152">
        <f t="shared" si="72"/>
        <v>3268</v>
      </c>
      <c r="K539" s="152">
        <f t="shared" si="73"/>
        <v>3491</v>
      </c>
      <c r="L539" s="152">
        <f t="shared" si="74"/>
        <v>3491</v>
      </c>
      <c r="M539" s="153"/>
      <c r="N539" s="152">
        <f t="shared" si="75"/>
        <v>8968</v>
      </c>
      <c r="O539" s="152">
        <f t="shared" si="80"/>
        <v>3491</v>
      </c>
      <c r="P539" s="152">
        <f t="shared" si="76"/>
        <v>0</v>
      </c>
      <c r="Q539" s="152">
        <f t="shared" si="77"/>
        <v>893</v>
      </c>
      <c r="R539" s="152">
        <f t="shared" si="78"/>
        <v>13352</v>
      </c>
      <c r="S539" s="154">
        <f t="shared" si="79"/>
        <v>797</v>
      </c>
    </row>
    <row r="540" spans="1:19" x14ac:dyDescent="0.25">
      <c r="A540" s="149">
        <v>482</v>
      </c>
      <c r="B540" s="149">
        <v>482204105</v>
      </c>
      <c r="C540" s="150" t="s">
        <v>262</v>
      </c>
      <c r="D540" s="149">
        <v>204</v>
      </c>
      <c r="E540" s="150" t="s">
        <v>263</v>
      </c>
      <c r="F540" s="149">
        <v>105</v>
      </c>
      <c r="G540" s="150" t="s">
        <v>264</v>
      </c>
      <c r="H540" s="151">
        <v>2</v>
      </c>
      <c r="I540" s="151"/>
      <c r="J540" s="152">
        <f t="shared" si="72"/>
        <v>2913</v>
      </c>
      <c r="K540" s="152">
        <f t="shared" si="73"/>
        <v>2958</v>
      </c>
      <c r="L540" s="152">
        <f t="shared" si="74"/>
        <v>2958</v>
      </c>
      <c r="M540" s="153"/>
      <c r="N540" s="152">
        <f t="shared" si="75"/>
        <v>8580</v>
      </c>
      <c r="O540" s="152">
        <f t="shared" si="80"/>
        <v>2958</v>
      </c>
      <c r="P540" s="152">
        <f t="shared" si="76"/>
        <v>0</v>
      </c>
      <c r="Q540" s="152">
        <f t="shared" si="77"/>
        <v>893</v>
      </c>
      <c r="R540" s="152">
        <f t="shared" si="78"/>
        <v>12431</v>
      </c>
      <c r="S540" s="154">
        <f t="shared" si="79"/>
        <v>175</v>
      </c>
    </row>
    <row r="541" spans="1:19" x14ac:dyDescent="0.25">
      <c r="A541" s="149">
        <v>482</v>
      </c>
      <c r="B541" s="149">
        <v>482204204</v>
      </c>
      <c r="C541" s="150" t="s">
        <v>262</v>
      </c>
      <c r="D541" s="149">
        <v>204</v>
      </c>
      <c r="E541" s="150" t="s">
        <v>263</v>
      </c>
      <c r="F541" s="149">
        <v>204</v>
      </c>
      <c r="G541" s="150" t="s">
        <v>263</v>
      </c>
      <c r="H541" s="151">
        <v>167</v>
      </c>
      <c r="I541" s="151"/>
      <c r="J541" s="152">
        <f t="shared" si="72"/>
        <v>5004</v>
      </c>
      <c r="K541" s="152">
        <f t="shared" si="73"/>
        <v>5512</v>
      </c>
      <c r="L541" s="152">
        <f t="shared" si="74"/>
        <v>5223</v>
      </c>
      <c r="M541" s="153"/>
      <c r="N541" s="152">
        <f t="shared" si="75"/>
        <v>8852</v>
      </c>
      <c r="O541" s="152">
        <f t="shared" si="80"/>
        <v>5223</v>
      </c>
      <c r="P541" s="152">
        <f t="shared" si="76"/>
        <v>0</v>
      </c>
      <c r="Q541" s="152">
        <f t="shared" si="77"/>
        <v>893</v>
      </c>
      <c r="R541" s="152">
        <f t="shared" si="78"/>
        <v>14968</v>
      </c>
      <c r="S541" s="154">
        <f t="shared" si="79"/>
        <v>590</v>
      </c>
    </row>
    <row r="542" spans="1:19" x14ac:dyDescent="0.25">
      <c r="A542" s="149">
        <v>482</v>
      </c>
      <c r="B542" s="149">
        <v>482204745</v>
      </c>
      <c r="C542" s="150" t="s">
        <v>262</v>
      </c>
      <c r="D542" s="149">
        <v>204</v>
      </c>
      <c r="E542" s="150" t="s">
        <v>263</v>
      </c>
      <c r="F542" s="149">
        <v>745</v>
      </c>
      <c r="G542" s="150" t="s">
        <v>225</v>
      </c>
      <c r="H542" s="151">
        <v>22</v>
      </c>
      <c r="I542" s="151"/>
      <c r="J542" s="152">
        <f t="shared" si="72"/>
        <v>3971</v>
      </c>
      <c r="K542" s="152">
        <f t="shared" si="73"/>
        <v>4039</v>
      </c>
      <c r="L542" s="152">
        <f t="shared" si="74"/>
        <v>4041</v>
      </c>
      <c r="M542" s="153"/>
      <c r="N542" s="152">
        <f t="shared" si="75"/>
        <v>8884</v>
      </c>
      <c r="O542" s="152">
        <f t="shared" si="80"/>
        <v>4041</v>
      </c>
      <c r="P542" s="152">
        <f t="shared" si="76"/>
        <v>0</v>
      </c>
      <c r="Q542" s="152">
        <f t="shared" si="77"/>
        <v>893</v>
      </c>
      <c r="R542" s="152">
        <f t="shared" si="78"/>
        <v>13818</v>
      </c>
      <c r="S542" s="154">
        <f t="shared" si="79"/>
        <v>222</v>
      </c>
    </row>
    <row r="543" spans="1:19" x14ac:dyDescent="0.25">
      <c r="A543" s="149">
        <v>482</v>
      </c>
      <c r="B543" s="149">
        <v>482204773</v>
      </c>
      <c r="C543" s="150" t="s">
        <v>262</v>
      </c>
      <c r="D543" s="149">
        <v>204</v>
      </c>
      <c r="E543" s="150" t="s">
        <v>263</v>
      </c>
      <c r="F543" s="149">
        <v>773</v>
      </c>
      <c r="G543" s="150" t="s">
        <v>265</v>
      </c>
      <c r="H543" s="151">
        <v>52</v>
      </c>
      <c r="I543" s="151"/>
      <c r="J543" s="152">
        <f t="shared" si="72"/>
        <v>4250</v>
      </c>
      <c r="K543" s="152">
        <f t="shared" si="73"/>
        <v>4370</v>
      </c>
      <c r="L543" s="152">
        <f t="shared" si="74"/>
        <v>4369</v>
      </c>
      <c r="M543" s="153"/>
      <c r="N543" s="152">
        <f t="shared" si="75"/>
        <v>9390</v>
      </c>
      <c r="O543" s="152">
        <f t="shared" si="80"/>
        <v>4369</v>
      </c>
      <c r="P543" s="152">
        <f t="shared" si="76"/>
        <v>0</v>
      </c>
      <c r="Q543" s="152">
        <f t="shared" si="77"/>
        <v>893</v>
      </c>
      <c r="R543" s="152">
        <f t="shared" si="78"/>
        <v>14652</v>
      </c>
      <c r="S543" s="154">
        <f t="shared" si="79"/>
        <v>375</v>
      </c>
    </row>
    <row r="544" spans="1:19" x14ac:dyDescent="0.25">
      <c r="A544" s="149">
        <v>483</v>
      </c>
      <c r="B544" s="149">
        <v>483239020</v>
      </c>
      <c r="C544" s="150" t="s">
        <v>266</v>
      </c>
      <c r="D544" s="149">
        <v>239</v>
      </c>
      <c r="E544" s="150" t="s">
        <v>267</v>
      </c>
      <c r="F544" s="149">
        <v>20</v>
      </c>
      <c r="G544" s="150" t="s">
        <v>142</v>
      </c>
      <c r="H544" s="151">
        <v>6</v>
      </c>
      <c r="I544" s="151"/>
      <c r="J544" s="152">
        <f t="shared" si="72"/>
        <v>2515</v>
      </c>
      <c r="K544" s="152">
        <f t="shared" si="73"/>
        <v>2547</v>
      </c>
      <c r="L544" s="152">
        <f t="shared" si="74"/>
        <v>2548</v>
      </c>
      <c r="M544" s="153"/>
      <c r="N544" s="152">
        <f t="shared" si="75"/>
        <v>8811</v>
      </c>
      <c r="O544" s="152">
        <f t="shared" si="80"/>
        <v>2548</v>
      </c>
      <c r="P544" s="152">
        <f t="shared" si="76"/>
        <v>0</v>
      </c>
      <c r="Q544" s="152">
        <f t="shared" si="77"/>
        <v>893</v>
      </c>
      <c r="R544" s="152">
        <f t="shared" si="78"/>
        <v>12252</v>
      </c>
      <c r="S544" s="154">
        <f t="shared" si="79"/>
        <v>148</v>
      </c>
    </row>
    <row r="545" spans="1:19" x14ac:dyDescent="0.25">
      <c r="A545" s="149">
        <v>483</v>
      </c>
      <c r="B545" s="149">
        <v>483239036</v>
      </c>
      <c r="C545" s="150" t="s">
        <v>266</v>
      </c>
      <c r="D545" s="149">
        <v>239</v>
      </c>
      <c r="E545" s="150" t="s">
        <v>267</v>
      </c>
      <c r="F545" s="149">
        <v>36</v>
      </c>
      <c r="G545" s="150" t="s">
        <v>143</v>
      </c>
      <c r="H545" s="151">
        <v>32</v>
      </c>
      <c r="I545" s="151"/>
      <c r="J545" s="152">
        <f t="shared" si="72"/>
        <v>4333</v>
      </c>
      <c r="K545" s="152">
        <f t="shared" si="73"/>
        <v>4455</v>
      </c>
      <c r="L545" s="152">
        <f t="shared" si="74"/>
        <v>4459</v>
      </c>
      <c r="M545" s="153"/>
      <c r="N545" s="152">
        <f t="shared" si="75"/>
        <v>10127</v>
      </c>
      <c r="O545" s="152">
        <f t="shared" si="80"/>
        <v>4459</v>
      </c>
      <c r="P545" s="152">
        <f t="shared" si="76"/>
        <v>0</v>
      </c>
      <c r="Q545" s="152">
        <f t="shared" si="77"/>
        <v>893</v>
      </c>
      <c r="R545" s="152">
        <f t="shared" si="78"/>
        <v>15479</v>
      </c>
      <c r="S545" s="154">
        <f t="shared" si="79"/>
        <v>413</v>
      </c>
    </row>
    <row r="546" spans="1:19" x14ac:dyDescent="0.25">
      <c r="A546" s="149">
        <v>483</v>
      </c>
      <c r="B546" s="149">
        <v>483239052</v>
      </c>
      <c r="C546" s="150" t="s">
        <v>266</v>
      </c>
      <c r="D546" s="149">
        <v>239</v>
      </c>
      <c r="E546" s="150" t="s">
        <v>267</v>
      </c>
      <c r="F546" s="149">
        <v>52</v>
      </c>
      <c r="G546" s="150" t="s">
        <v>268</v>
      </c>
      <c r="H546" s="151">
        <v>34</v>
      </c>
      <c r="I546" s="151"/>
      <c r="J546" s="152">
        <f t="shared" si="72"/>
        <v>3050</v>
      </c>
      <c r="K546" s="152">
        <f t="shared" si="73"/>
        <v>3097</v>
      </c>
      <c r="L546" s="152">
        <f t="shared" si="74"/>
        <v>3098</v>
      </c>
      <c r="M546" s="153"/>
      <c r="N546" s="152">
        <f t="shared" si="75"/>
        <v>10167</v>
      </c>
      <c r="O546" s="152">
        <f t="shared" si="80"/>
        <v>3098</v>
      </c>
      <c r="P546" s="152">
        <f t="shared" si="76"/>
        <v>0</v>
      </c>
      <c r="Q546" s="152">
        <f t="shared" si="77"/>
        <v>893</v>
      </c>
      <c r="R546" s="152">
        <f t="shared" si="78"/>
        <v>14158</v>
      </c>
      <c r="S546" s="154">
        <f t="shared" si="79"/>
        <v>204</v>
      </c>
    </row>
    <row r="547" spans="1:19" x14ac:dyDescent="0.25">
      <c r="A547" s="149">
        <v>483</v>
      </c>
      <c r="B547" s="149">
        <v>483239082</v>
      </c>
      <c r="C547" s="150" t="s">
        <v>266</v>
      </c>
      <c r="D547" s="149">
        <v>239</v>
      </c>
      <c r="E547" s="150" t="s">
        <v>267</v>
      </c>
      <c r="F547" s="149">
        <v>82</v>
      </c>
      <c r="G547" s="150" t="s">
        <v>269</v>
      </c>
      <c r="H547" s="151">
        <v>7</v>
      </c>
      <c r="I547" s="151"/>
      <c r="J547" s="152">
        <f t="shared" si="72"/>
        <v>4142</v>
      </c>
      <c r="K547" s="152">
        <f t="shared" si="73"/>
        <v>4049</v>
      </c>
      <c r="L547" s="152">
        <f t="shared" si="74"/>
        <v>4049</v>
      </c>
      <c r="M547" s="153"/>
      <c r="N547" s="152">
        <f t="shared" si="75"/>
        <v>12665</v>
      </c>
      <c r="O547" s="152">
        <f t="shared" si="80"/>
        <v>4049</v>
      </c>
      <c r="P547" s="152">
        <f t="shared" si="76"/>
        <v>0</v>
      </c>
      <c r="Q547" s="152">
        <f t="shared" si="77"/>
        <v>893</v>
      </c>
      <c r="R547" s="152">
        <f t="shared" si="78"/>
        <v>17607</v>
      </c>
      <c r="S547" s="154">
        <f t="shared" si="79"/>
        <v>-384</v>
      </c>
    </row>
    <row r="548" spans="1:19" x14ac:dyDescent="0.25">
      <c r="A548" s="149">
        <v>483</v>
      </c>
      <c r="B548" s="149">
        <v>483239096</v>
      </c>
      <c r="C548" s="150" t="s">
        <v>266</v>
      </c>
      <c r="D548" s="149">
        <v>239</v>
      </c>
      <c r="E548" s="150" t="s">
        <v>267</v>
      </c>
      <c r="F548" s="149">
        <v>96</v>
      </c>
      <c r="G548" s="150" t="s">
        <v>234</v>
      </c>
      <c r="H548" s="151">
        <v>4</v>
      </c>
      <c r="I548" s="151"/>
      <c r="J548" s="152">
        <f t="shared" si="72"/>
        <v>5449</v>
      </c>
      <c r="K548" s="152">
        <f t="shared" si="73"/>
        <v>4668</v>
      </c>
      <c r="L548" s="152">
        <f t="shared" si="74"/>
        <v>4669</v>
      </c>
      <c r="M548" s="153"/>
      <c r="N548" s="152">
        <f t="shared" si="75"/>
        <v>8636</v>
      </c>
      <c r="O548" s="152">
        <f t="shared" si="80"/>
        <v>4669</v>
      </c>
      <c r="P548" s="152">
        <f t="shared" si="76"/>
        <v>0</v>
      </c>
      <c r="Q548" s="152">
        <f t="shared" si="77"/>
        <v>893</v>
      </c>
      <c r="R548" s="152">
        <f t="shared" si="78"/>
        <v>14198</v>
      </c>
      <c r="S548" s="154">
        <f t="shared" si="79"/>
        <v>-2223</v>
      </c>
    </row>
    <row r="549" spans="1:19" x14ac:dyDescent="0.25">
      <c r="A549" s="149">
        <v>483</v>
      </c>
      <c r="B549" s="149">
        <v>483239118</v>
      </c>
      <c r="C549" s="150" t="s">
        <v>266</v>
      </c>
      <c r="D549" s="149">
        <v>239</v>
      </c>
      <c r="E549" s="150" t="s">
        <v>267</v>
      </c>
      <c r="F549" s="149">
        <v>118</v>
      </c>
      <c r="G549" s="150" t="s">
        <v>270</v>
      </c>
      <c r="H549" s="151">
        <v>2</v>
      </c>
      <c r="I549" s="151"/>
      <c r="J549" s="152">
        <f t="shared" si="72"/>
        <v>2941</v>
      </c>
      <c r="K549" s="152">
        <f t="shared" si="73"/>
        <v>2090</v>
      </c>
      <c r="L549" s="152">
        <f t="shared" si="74"/>
        <v>2090</v>
      </c>
      <c r="M549" s="153"/>
      <c r="N549" s="152">
        <f t="shared" si="75"/>
        <v>8987</v>
      </c>
      <c r="O549" s="152">
        <f t="shared" si="80"/>
        <v>2090</v>
      </c>
      <c r="P549" s="152">
        <f t="shared" si="76"/>
        <v>0</v>
      </c>
      <c r="Q549" s="152">
        <f t="shared" si="77"/>
        <v>893</v>
      </c>
      <c r="R549" s="152">
        <f t="shared" si="78"/>
        <v>11970</v>
      </c>
      <c r="S549" s="154">
        <f t="shared" si="79"/>
        <v>-4507</v>
      </c>
    </row>
    <row r="550" spans="1:19" x14ac:dyDescent="0.25">
      <c r="A550" s="149">
        <v>483</v>
      </c>
      <c r="B550" s="149">
        <v>483239145</v>
      </c>
      <c r="C550" s="150" t="s">
        <v>266</v>
      </c>
      <c r="D550" s="149">
        <v>239</v>
      </c>
      <c r="E550" s="150" t="s">
        <v>267</v>
      </c>
      <c r="F550" s="149">
        <v>145</v>
      </c>
      <c r="G550" s="150" t="s">
        <v>271</v>
      </c>
      <c r="H550" s="151">
        <v>10</v>
      </c>
      <c r="I550" s="151"/>
      <c r="J550" s="152">
        <f t="shared" si="72"/>
        <v>3235</v>
      </c>
      <c r="K550" s="152">
        <f t="shared" si="73"/>
        <v>2689</v>
      </c>
      <c r="L550" s="152">
        <f t="shared" si="74"/>
        <v>2690</v>
      </c>
      <c r="M550" s="153"/>
      <c r="N550" s="152">
        <f t="shared" si="75"/>
        <v>8870</v>
      </c>
      <c r="O550" s="152">
        <f t="shared" si="80"/>
        <v>2690</v>
      </c>
      <c r="P550" s="152">
        <f t="shared" si="76"/>
        <v>0</v>
      </c>
      <c r="Q550" s="152">
        <f t="shared" si="77"/>
        <v>893</v>
      </c>
      <c r="R550" s="152">
        <f t="shared" si="78"/>
        <v>12453</v>
      </c>
      <c r="S550" s="154">
        <f t="shared" si="79"/>
        <v>-2344</v>
      </c>
    </row>
    <row r="551" spans="1:19" x14ac:dyDescent="0.25">
      <c r="A551" s="149">
        <v>483</v>
      </c>
      <c r="B551" s="149">
        <v>483239169</v>
      </c>
      <c r="C551" s="150" t="s">
        <v>266</v>
      </c>
      <c r="D551" s="149">
        <v>239</v>
      </c>
      <c r="E551" s="150" t="s">
        <v>267</v>
      </c>
      <c r="F551" s="149">
        <v>169</v>
      </c>
      <c r="G551" s="150" t="s">
        <v>366</v>
      </c>
      <c r="H551" s="151">
        <v>1</v>
      </c>
      <c r="I551" s="151"/>
      <c r="J551" s="152" t="str">
        <f t="shared" si="72"/>
        <v/>
      </c>
      <c r="K551" s="152">
        <f t="shared" si="73"/>
        <v>5023</v>
      </c>
      <c r="L551" s="152">
        <f t="shared" si="74"/>
        <v>5024</v>
      </c>
      <c r="M551" s="153"/>
      <c r="N551" s="152">
        <f t="shared" si="75"/>
        <v>9890.9700221238963</v>
      </c>
      <c r="O551" s="152">
        <f t="shared" si="80"/>
        <v>5024</v>
      </c>
      <c r="P551" s="152">
        <f t="shared" si="76"/>
        <v>0</v>
      </c>
      <c r="Q551" s="152">
        <f t="shared" si="77"/>
        <v>893</v>
      </c>
      <c r="R551" s="152">
        <f t="shared" si="78"/>
        <v>15807.970022123896</v>
      </c>
      <c r="S551" s="154" t="str">
        <f t="shared" si="79"/>
        <v/>
      </c>
    </row>
    <row r="552" spans="1:19" x14ac:dyDescent="0.25">
      <c r="A552" s="149">
        <v>483</v>
      </c>
      <c r="B552" s="149">
        <v>483239171</v>
      </c>
      <c r="C552" s="150" t="s">
        <v>266</v>
      </c>
      <c r="D552" s="149">
        <v>239</v>
      </c>
      <c r="E552" s="150" t="s">
        <v>267</v>
      </c>
      <c r="F552" s="149">
        <v>171</v>
      </c>
      <c r="G552" s="150" t="s">
        <v>272</v>
      </c>
      <c r="H552" s="151">
        <v>3</v>
      </c>
      <c r="I552" s="151"/>
      <c r="J552" s="152">
        <f t="shared" si="72"/>
        <v>2639</v>
      </c>
      <c r="K552" s="152">
        <f t="shared" si="73"/>
        <v>2409</v>
      </c>
      <c r="L552" s="152">
        <f t="shared" si="74"/>
        <v>2402</v>
      </c>
      <c r="M552" s="153"/>
      <c r="N552" s="152">
        <f t="shared" si="75"/>
        <v>10120</v>
      </c>
      <c r="O552" s="152">
        <f t="shared" si="80"/>
        <v>2402</v>
      </c>
      <c r="P552" s="152">
        <f t="shared" si="76"/>
        <v>0</v>
      </c>
      <c r="Q552" s="152">
        <f t="shared" si="77"/>
        <v>893</v>
      </c>
      <c r="R552" s="152">
        <f t="shared" si="78"/>
        <v>13415</v>
      </c>
      <c r="S552" s="154">
        <f t="shared" si="79"/>
        <v>-1233</v>
      </c>
    </row>
    <row r="553" spans="1:19" x14ac:dyDescent="0.25">
      <c r="A553" s="149">
        <v>483</v>
      </c>
      <c r="B553" s="149">
        <v>483239172</v>
      </c>
      <c r="C553" s="150" t="s">
        <v>266</v>
      </c>
      <c r="D553" s="149">
        <v>239</v>
      </c>
      <c r="E553" s="150" t="s">
        <v>267</v>
      </c>
      <c r="F553" s="149">
        <v>172</v>
      </c>
      <c r="G553" s="150" t="s">
        <v>144</v>
      </c>
      <c r="H553" s="151">
        <v>1</v>
      </c>
      <c r="I553" s="151"/>
      <c r="J553" s="152">
        <f t="shared" si="72"/>
        <v>8018</v>
      </c>
      <c r="K553" s="152">
        <f t="shared" si="73"/>
        <v>6044</v>
      </c>
      <c r="L553" s="152">
        <f t="shared" si="74"/>
        <v>6044</v>
      </c>
      <c r="M553" s="153"/>
      <c r="N553" s="152">
        <f t="shared" si="75"/>
        <v>9225</v>
      </c>
      <c r="O553" s="152">
        <f t="shared" si="80"/>
        <v>6044</v>
      </c>
      <c r="P553" s="152">
        <f t="shared" si="76"/>
        <v>0</v>
      </c>
      <c r="Q553" s="152">
        <f t="shared" si="77"/>
        <v>893</v>
      </c>
      <c r="R553" s="152">
        <f t="shared" si="78"/>
        <v>16162</v>
      </c>
      <c r="S553" s="154">
        <f t="shared" si="79"/>
        <v>-4986</v>
      </c>
    </row>
    <row r="554" spans="1:19" x14ac:dyDescent="0.25">
      <c r="A554" s="149">
        <v>483</v>
      </c>
      <c r="B554" s="149">
        <v>483239182</v>
      </c>
      <c r="C554" s="150" t="s">
        <v>266</v>
      </c>
      <c r="D554" s="149">
        <v>239</v>
      </c>
      <c r="E554" s="150" t="s">
        <v>267</v>
      </c>
      <c r="F554" s="149">
        <v>182</v>
      </c>
      <c r="G554" s="150" t="s">
        <v>273</v>
      </c>
      <c r="H554" s="151">
        <v>37</v>
      </c>
      <c r="I554" s="151"/>
      <c r="J554" s="152">
        <f t="shared" si="72"/>
        <v>2980</v>
      </c>
      <c r="K554" s="152">
        <f t="shared" si="73"/>
        <v>3124</v>
      </c>
      <c r="L554" s="152">
        <f t="shared" si="74"/>
        <v>3131</v>
      </c>
      <c r="M554" s="153"/>
      <c r="N554" s="152">
        <f t="shared" si="75"/>
        <v>10214</v>
      </c>
      <c r="O554" s="152">
        <f t="shared" si="80"/>
        <v>3131</v>
      </c>
      <c r="P554" s="152">
        <f t="shared" si="76"/>
        <v>0</v>
      </c>
      <c r="Q554" s="152">
        <f t="shared" si="77"/>
        <v>893</v>
      </c>
      <c r="R554" s="152">
        <f t="shared" si="78"/>
        <v>14238</v>
      </c>
      <c r="S554" s="154">
        <f t="shared" si="79"/>
        <v>644</v>
      </c>
    </row>
    <row r="555" spans="1:19" x14ac:dyDescent="0.25">
      <c r="A555" s="149">
        <v>483</v>
      </c>
      <c r="B555" s="149">
        <v>483239201</v>
      </c>
      <c r="C555" s="150" t="s">
        <v>266</v>
      </c>
      <c r="D555" s="149">
        <v>239</v>
      </c>
      <c r="E555" s="150" t="s">
        <v>267</v>
      </c>
      <c r="F555" s="149">
        <v>201</v>
      </c>
      <c r="G555" s="150" t="s">
        <v>17</v>
      </c>
      <c r="H555" s="151">
        <v>1</v>
      </c>
      <c r="I555" s="151"/>
      <c r="J555" s="152">
        <f t="shared" si="72"/>
        <v>202</v>
      </c>
      <c r="K555" s="152">
        <f t="shared" si="73"/>
        <v>242</v>
      </c>
      <c r="L555" s="152">
        <f t="shared" si="74"/>
        <v>242</v>
      </c>
      <c r="M555" s="153"/>
      <c r="N555" s="152">
        <f t="shared" si="75"/>
        <v>14504</v>
      </c>
      <c r="O555" s="152">
        <f t="shared" si="80"/>
        <v>242</v>
      </c>
      <c r="P555" s="152">
        <f t="shared" si="76"/>
        <v>0</v>
      </c>
      <c r="Q555" s="152">
        <f t="shared" si="77"/>
        <v>893</v>
      </c>
      <c r="R555" s="152">
        <f t="shared" si="78"/>
        <v>15639</v>
      </c>
      <c r="S555" s="154">
        <f t="shared" si="79"/>
        <v>2433</v>
      </c>
    </row>
    <row r="556" spans="1:19" x14ac:dyDescent="0.25">
      <c r="A556" s="149">
        <v>483</v>
      </c>
      <c r="B556" s="149">
        <v>483239231</v>
      </c>
      <c r="C556" s="150" t="s">
        <v>266</v>
      </c>
      <c r="D556" s="149">
        <v>239</v>
      </c>
      <c r="E556" s="150" t="s">
        <v>267</v>
      </c>
      <c r="F556" s="149">
        <v>231</v>
      </c>
      <c r="G556" s="150" t="s">
        <v>274</v>
      </c>
      <c r="H556" s="151">
        <v>10</v>
      </c>
      <c r="I556" s="151"/>
      <c r="J556" s="152">
        <f t="shared" si="72"/>
        <v>1997</v>
      </c>
      <c r="K556" s="152">
        <f t="shared" si="73"/>
        <v>2199</v>
      </c>
      <c r="L556" s="152">
        <f t="shared" si="74"/>
        <v>2200</v>
      </c>
      <c r="M556" s="153"/>
      <c r="N556" s="152">
        <f t="shared" si="75"/>
        <v>9697</v>
      </c>
      <c r="O556" s="152">
        <f t="shared" si="80"/>
        <v>2200</v>
      </c>
      <c r="P556" s="152">
        <f t="shared" si="76"/>
        <v>0</v>
      </c>
      <c r="Q556" s="152">
        <f t="shared" si="77"/>
        <v>893</v>
      </c>
      <c r="R556" s="152">
        <f t="shared" si="78"/>
        <v>12790</v>
      </c>
      <c r="S556" s="154">
        <f t="shared" si="79"/>
        <v>1096</v>
      </c>
    </row>
    <row r="557" spans="1:19" x14ac:dyDescent="0.25">
      <c r="A557" s="149">
        <v>483</v>
      </c>
      <c r="B557" s="149">
        <v>483239239</v>
      </c>
      <c r="C557" s="150" t="s">
        <v>266</v>
      </c>
      <c r="D557" s="149">
        <v>239</v>
      </c>
      <c r="E557" s="150" t="s">
        <v>267</v>
      </c>
      <c r="F557" s="149">
        <v>239</v>
      </c>
      <c r="G557" s="150" t="s">
        <v>267</v>
      </c>
      <c r="H557" s="151">
        <v>425</v>
      </c>
      <c r="I557" s="151"/>
      <c r="J557" s="152">
        <f t="shared" si="72"/>
        <v>3277</v>
      </c>
      <c r="K557" s="152">
        <f t="shared" si="73"/>
        <v>3393</v>
      </c>
      <c r="L557" s="152">
        <f t="shared" si="74"/>
        <v>3393</v>
      </c>
      <c r="M557" s="153"/>
      <c r="N557" s="152">
        <f t="shared" si="75"/>
        <v>9804</v>
      </c>
      <c r="O557" s="152">
        <f t="shared" si="80"/>
        <v>3393</v>
      </c>
      <c r="P557" s="152">
        <f t="shared" si="76"/>
        <v>0</v>
      </c>
      <c r="Q557" s="152">
        <f t="shared" si="77"/>
        <v>893</v>
      </c>
      <c r="R557" s="152">
        <f t="shared" si="78"/>
        <v>14090</v>
      </c>
      <c r="S557" s="154">
        <f t="shared" si="79"/>
        <v>451</v>
      </c>
    </row>
    <row r="558" spans="1:19" x14ac:dyDescent="0.25">
      <c r="A558" s="149">
        <v>483</v>
      </c>
      <c r="B558" s="149">
        <v>483239240</v>
      </c>
      <c r="C558" s="150" t="s">
        <v>266</v>
      </c>
      <c r="D558" s="149">
        <v>239</v>
      </c>
      <c r="E558" s="150" t="s">
        <v>267</v>
      </c>
      <c r="F558" s="149">
        <v>240</v>
      </c>
      <c r="G558" s="150" t="s">
        <v>275</v>
      </c>
      <c r="H558" s="151">
        <v>1</v>
      </c>
      <c r="I558" s="151"/>
      <c r="J558" s="152">
        <f t="shared" si="72"/>
        <v>5119</v>
      </c>
      <c r="K558" s="152">
        <f t="shared" si="73"/>
        <v>5299</v>
      </c>
      <c r="L558" s="152">
        <f t="shared" si="74"/>
        <v>5299</v>
      </c>
      <c r="M558" s="153"/>
      <c r="N558" s="152">
        <f t="shared" si="75"/>
        <v>8811</v>
      </c>
      <c r="O558" s="152">
        <f t="shared" si="80"/>
        <v>5299</v>
      </c>
      <c r="P558" s="152">
        <f t="shared" si="76"/>
        <v>0</v>
      </c>
      <c r="Q558" s="152">
        <f t="shared" si="77"/>
        <v>893</v>
      </c>
      <c r="R558" s="152">
        <f t="shared" si="78"/>
        <v>15003</v>
      </c>
      <c r="S558" s="154">
        <f t="shared" si="79"/>
        <v>479</v>
      </c>
    </row>
    <row r="559" spans="1:19" x14ac:dyDescent="0.25">
      <c r="A559" s="149">
        <v>483</v>
      </c>
      <c r="B559" s="149">
        <v>483239250</v>
      </c>
      <c r="C559" s="150" t="s">
        <v>266</v>
      </c>
      <c r="D559" s="149">
        <v>239</v>
      </c>
      <c r="E559" s="150" t="s">
        <v>267</v>
      </c>
      <c r="F559" s="149">
        <v>250</v>
      </c>
      <c r="G559" s="150" t="s">
        <v>276</v>
      </c>
      <c r="H559" s="151">
        <v>1</v>
      </c>
      <c r="I559" s="151"/>
      <c r="J559" s="152">
        <f t="shared" si="72"/>
        <v>4641</v>
      </c>
      <c r="K559" s="152">
        <f t="shared" si="73"/>
        <v>4509</v>
      </c>
      <c r="L559" s="152">
        <f t="shared" si="74"/>
        <v>4509</v>
      </c>
      <c r="M559" s="153"/>
      <c r="N559" s="152">
        <f t="shared" si="75"/>
        <v>8987</v>
      </c>
      <c r="O559" s="152">
        <f t="shared" si="80"/>
        <v>4509</v>
      </c>
      <c r="P559" s="152">
        <f t="shared" si="76"/>
        <v>0</v>
      </c>
      <c r="Q559" s="152">
        <f t="shared" si="77"/>
        <v>893</v>
      </c>
      <c r="R559" s="152">
        <f t="shared" si="78"/>
        <v>14389</v>
      </c>
      <c r="S559" s="154">
        <f t="shared" si="79"/>
        <v>-395</v>
      </c>
    </row>
    <row r="560" spans="1:19" x14ac:dyDescent="0.25">
      <c r="A560" s="149">
        <v>483</v>
      </c>
      <c r="B560" s="149">
        <v>483239261</v>
      </c>
      <c r="C560" s="150" t="s">
        <v>266</v>
      </c>
      <c r="D560" s="149">
        <v>239</v>
      </c>
      <c r="E560" s="150" t="s">
        <v>267</v>
      </c>
      <c r="F560" s="149">
        <v>261</v>
      </c>
      <c r="G560" s="150" t="s">
        <v>146</v>
      </c>
      <c r="H560" s="151">
        <v>10</v>
      </c>
      <c r="I560" s="151"/>
      <c r="J560" s="152">
        <f t="shared" si="72"/>
        <v>5046</v>
      </c>
      <c r="K560" s="152">
        <f t="shared" si="73"/>
        <v>5895</v>
      </c>
      <c r="L560" s="152">
        <f t="shared" si="74"/>
        <v>5895</v>
      </c>
      <c r="M560" s="153"/>
      <c r="N560" s="152">
        <f t="shared" si="75"/>
        <v>11091</v>
      </c>
      <c r="O560" s="152">
        <f t="shared" si="80"/>
        <v>5895</v>
      </c>
      <c r="P560" s="152">
        <f t="shared" si="76"/>
        <v>0</v>
      </c>
      <c r="Q560" s="152">
        <f t="shared" si="77"/>
        <v>893</v>
      </c>
      <c r="R560" s="152">
        <f t="shared" si="78"/>
        <v>17879</v>
      </c>
      <c r="S560" s="154">
        <f t="shared" si="79"/>
        <v>2445</v>
      </c>
    </row>
    <row r="561" spans="1:19" x14ac:dyDescent="0.25">
      <c r="A561" s="149">
        <v>483</v>
      </c>
      <c r="B561" s="149">
        <v>483239307</v>
      </c>
      <c r="C561" s="150" t="s">
        <v>266</v>
      </c>
      <c r="D561" s="149">
        <v>239</v>
      </c>
      <c r="E561" s="150" t="s">
        <v>267</v>
      </c>
      <c r="F561" s="149">
        <v>307</v>
      </c>
      <c r="G561" s="150" t="s">
        <v>76</v>
      </c>
      <c r="H561" s="151">
        <v>1</v>
      </c>
      <c r="I561" s="151"/>
      <c r="J561" s="152" t="str">
        <f t="shared" si="72"/>
        <v/>
      </c>
      <c r="K561" s="152">
        <f t="shared" si="73"/>
        <v>3921</v>
      </c>
      <c r="L561" s="152">
        <f t="shared" si="74"/>
        <v>3924</v>
      </c>
      <c r="M561" s="153"/>
      <c r="N561" s="152">
        <f t="shared" si="75"/>
        <v>10243.986503810289</v>
      </c>
      <c r="O561" s="152">
        <f t="shared" si="80"/>
        <v>3924</v>
      </c>
      <c r="P561" s="152">
        <f t="shared" si="76"/>
        <v>0</v>
      </c>
      <c r="Q561" s="152">
        <f t="shared" si="77"/>
        <v>893</v>
      </c>
      <c r="R561" s="152">
        <f t="shared" si="78"/>
        <v>15060.986503810289</v>
      </c>
      <c r="S561" s="154" t="str">
        <f t="shared" si="79"/>
        <v/>
      </c>
    </row>
    <row r="562" spans="1:19" x14ac:dyDescent="0.25">
      <c r="A562" s="149">
        <v>483</v>
      </c>
      <c r="B562" s="149">
        <v>483239310</v>
      </c>
      <c r="C562" s="150" t="s">
        <v>266</v>
      </c>
      <c r="D562" s="149">
        <v>239</v>
      </c>
      <c r="E562" s="150" t="s">
        <v>267</v>
      </c>
      <c r="F562" s="149">
        <v>310</v>
      </c>
      <c r="G562" s="150" t="s">
        <v>277</v>
      </c>
      <c r="H562" s="151">
        <v>46</v>
      </c>
      <c r="I562" s="151"/>
      <c r="J562" s="152">
        <f t="shared" si="72"/>
        <v>2263</v>
      </c>
      <c r="K562" s="152">
        <f t="shared" si="73"/>
        <v>2227</v>
      </c>
      <c r="L562" s="152">
        <f t="shared" si="74"/>
        <v>2228</v>
      </c>
      <c r="M562" s="153"/>
      <c r="N562" s="152">
        <f t="shared" si="75"/>
        <v>10387</v>
      </c>
      <c r="O562" s="152">
        <f t="shared" si="80"/>
        <v>2228</v>
      </c>
      <c r="P562" s="152">
        <f t="shared" si="76"/>
        <v>0</v>
      </c>
      <c r="Q562" s="152">
        <f t="shared" si="77"/>
        <v>893</v>
      </c>
      <c r="R562" s="152">
        <f t="shared" si="78"/>
        <v>13508</v>
      </c>
      <c r="S562" s="154">
        <f t="shared" si="79"/>
        <v>-196</v>
      </c>
    </row>
    <row r="563" spans="1:19" x14ac:dyDescent="0.25">
      <c r="A563" s="149">
        <v>483</v>
      </c>
      <c r="B563" s="149">
        <v>483239625</v>
      </c>
      <c r="C563" s="150" t="s">
        <v>266</v>
      </c>
      <c r="D563" s="149">
        <v>239</v>
      </c>
      <c r="E563" s="150" t="s">
        <v>267</v>
      </c>
      <c r="F563" s="149">
        <v>625</v>
      </c>
      <c r="G563" s="150" t="s">
        <v>49</v>
      </c>
      <c r="H563" s="151">
        <v>1</v>
      </c>
      <c r="I563" s="151"/>
      <c r="J563" s="152">
        <f t="shared" si="72"/>
        <v>1903</v>
      </c>
      <c r="K563" s="152">
        <f t="shared" si="73"/>
        <v>1964</v>
      </c>
      <c r="L563" s="152">
        <f t="shared" si="74"/>
        <v>1964</v>
      </c>
      <c r="M563" s="153"/>
      <c r="N563" s="152">
        <f t="shared" si="75"/>
        <v>10404</v>
      </c>
      <c r="O563" s="152">
        <f t="shared" si="80"/>
        <v>1964</v>
      </c>
      <c r="P563" s="152">
        <f t="shared" si="76"/>
        <v>0</v>
      </c>
      <c r="Q563" s="152">
        <f t="shared" si="77"/>
        <v>893</v>
      </c>
      <c r="R563" s="152">
        <f t="shared" si="78"/>
        <v>13261</v>
      </c>
      <c r="S563" s="154">
        <f t="shared" si="79"/>
        <v>386</v>
      </c>
    </row>
    <row r="564" spans="1:19" x14ac:dyDescent="0.25">
      <c r="A564" s="149">
        <v>483</v>
      </c>
      <c r="B564" s="149">
        <v>483239660</v>
      </c>
      <c r="C564" s="150" t="s">
        <v>266</v>
      </c>
      <c r="D564" s="149">
        <v>239</v>
      </c>
      <c r="E564" s="150" t="s">
        <v>267</v>
      </c>
      <c r="F564" s="149">
        <v>660</v>
      </c>
      <c r="G564" s="150" t="s">
        <v>149</v>
      </c>
      <c r="H564" s="151">
        <v>1</v>
      </c>
      <c r="I564" s="151"/>
      <c r="J564" s="152" t="str">
        <f t="shared" si="72"/>
        <v/>
      </c>
      <c r="K564" s="152">
        <f t="shared" si="73"/>
        <v>10152</v>
      </c>
      <c r="L564" s="152">
        <f t="shared" si="74"/>
        <v>10163</v>
      </c>
      <c r="M564" s="153"/>
      <c r="N564" s="152">
        <f t="shared" si="75"/>
        <v>11094.998121739131</v>
      </c>
      <c r="O564" s="152">
        <f t="shared" si="80"/>
        <v>10163</v>
      </c>
      <c r="P564" s="152">
        <f t="shared" si="76"/>
        <v>0</v>
      </c>
      <c r="Q564" s="152">
        <f t="shared" si="77"/>
        <v>893</v>
      </c>
      <c r="R564" s="152">
        <f t="shared" si="78"/>
        <v>22150.998121739132</v>
      </c>
      <c r="S564" s="154" t="str">
        <f t="shared" si="79"/>
        <v/>
      </c>
    </row>
    <row r="565" spans="1:19" x14ac:dyDescent="0.25">
      <c r="A565" s="149">
        <v>483</v>
      </c>
      <c r="B565" s="149">
        <v>483239665</v>
      </c>
      <c r="C565" s="150" t="s">
        <v>266</v>
      </c>
      <c r="D565" s="149">
        <v>239</v>
      </c>
      <c r="E565" s="150" t="s">
        <v>267</v>
      </c>
      <c r="F565" s="149">
        <v>665</v>
      </c>
      <c r="G565" s="150" t="s">
        <v>278</v>
      </c>
      <c r="H565" s="151">
        <v>15</v>
      </c>
      <c r="I565" s="151"/>
      <c r="J565" s="152">
        <f t="shared" si="72"/>
        <v>1859</v>
      </c>
      <c r="K565" s="152">
        <f t="shared" si="73"/>
        <v>2133</v>
      </c>
      <c r="L565" s="152">
        <f t="shared" si="74"/>
        <v>2133</v>
      </c>
      <c r="M565" s="153"/>
      <c r="N565" s="152">
        <f t="shared" si="75"/>
        <v>11539</v>
      </c>
      <c r="O565" s="152">
        <f t="shared" si="80"/>
        <v>2133</v>
      </c>
      <c r="P565" s="152">
        <f t="shared" si="76"/>
        <v>0</v>
      </c>
      <c r="Q565" s="152">
        <f t="shared" si="77"/>
        <v>893</v>
      </c>
      <c r="R565" s="152">
        <f t="shared" si="78"/>
        <v>14565</v>
      </c>
      <c r="S565" s="154">
        <f t="shared" si="79"/>
        <v>1757</v>
      </c>
    </row>
    <row r="566" spans="1:19" x14ac:dyDescent="0.25">
      <c r="A566" s="149">
        <v>483</v>
      </c>
      <c r="B566" s="149">
        <v>483239760</v>
      </c>
      <c r="C566" s="150" t="s">
        <v>266</v>
      </c>
      <c r="D566" s="149">
        <v>239</v>
      </c>
      <c r="E566" s="150" t="s">
        <v>267</v>
      </c>
      <c r="F566" s="149">
        <v>760</v>
      </c>
      <c r="G566" s="150" t="s">
        <v>279</v>
      </c>
      <c r="H566" s="151">
        <v>51</v>
      </c>
      <c r="I566" s="151"/>
      <c r="J566" s="152">
        <f t="shared" si="72"/>
        <v>1934</v>
      </c>
      <c r="K566" s="152">
        <f t="shared" si="73"/>
        <v>2025</v>
      </c>
      <c r="L566" s="152">
        <f t="shared" si="74"/>
        <v>2026</v>
      </c>
      <c r="M566" s="153"/>
      <c r="N566" s="152">
        <f t="shared" si="75"/>
        <v>10332</v>
      </c>
      <c r="O566" s="152">
        <f t="shared" si="80"/>
        <v>2026</v>
      </c>
      <c r="P566" s="152">
        <f t="shared" si="76"/>
        <v>0</v>
      </c>
      <c r="Q566" s="152">
        <f t="shared" si="77"/>
        <v>893</v>
      </c>
      <c r="R566" s="152">
        <f t="shared" si="78"/>
        <v>13251</v>
      </c>
      <c r="S566" s="154">
        <f t="shared" si="79"/>
        <v>560</v>
      </c>
    </row>
    <row r="567" spans="1:19" x14ac:dyDescent="0.25">
      <c r="A567" s="149">
        <v>484</v>
      </c>
      <c r="B567" s="149">
        <v>484035035</v>
      </c>
      <c r="C567" s="150" t="s">
        <v>280</v>
      </c>
      <c r="D567" s="149">
        <v>35</v>
      </c>
      <c r="E567" s="150" t="s">
        <v>22</v>
      </c>
      <c r="F567" s="149">
        <v>35</v>
      </c>
      <c r="G567" s="150" t="s">
        <v>22</v>
      </c>
      <c r="H567" s="151">
        <v>1700</v>
      </c>
      <c r="I567" s="151"/>
      <c r="J567" s="152">
        <f t="shared" si="72"/>
        <v>4374</v>
      </c>
      <c r="K567" s="152">
        <f t="shared" si="73"/>
        <v>4484</v>
      </c>
      <c r="L567" s="152">
        <f t="shared" si="74"/>
        <v>4511</v>
      </c>
      <c r="M567" s="153"/>
      <c r="N567" s="152">
        <f t="shared" si="75"/>
        <v>12832</v>
      </c>
      <c r="O567" s="152">
        <f t="shared" si="80"/>
        <v>4511</v>
      </c>
      <c r="P567" s="152">
        <f t="shared" si="76"/>
        <v>0</v>
      </c>
      <c r="Q567" s="152">
        <f t="shared" si="77"/>
        <v>893</v>
      </c>
      <c r="R567" s="152">
        <f t="shared" si="78"/>
        <v>18236</v>
      </c>
      <c r="S567" s="154">
        <f t="shared" si="79"/>
        <v>527</v>
      </c>
    </row>
    <row r="568" spans="1:19" x14ac:dyDescent="0.25">
      <c r="A568" s="149">
        <v>485</v>
      </c>
      <c r="B568" s="149">
        <v>485258030</v>
      </c>
      <c r="C568" s="150" t="s">
        <v>281</v>
      </c>
      <c r="D568" s="149">
        <v>258</v>
      </c>
      <c r="E568" s="150" t="s">
        <v>97</v>
      </c>
      <c r="F568" s="149">
        <v>30</v>
      </c>
      <c r="G568" s="150" t="s">
        <v>115</v>
      </c>
      <c r="H568" s="151">
        <v>3</v>
      </c>
      <c r="I568" s="151"/>
      <c r="J568" s="152">
        <f t="shared" si="72"/>
        <v>2398</v>
      </c>
      <c r="K568" s="152">
        <f t="shared" si="73"/>
        <v>2480</v>
      </c>
      <c r="L568" s="152">
        <f t="shared" si="74"/>
        <v>2480</v>
      </c>
      <c r="M568" s="153"/>
      <c r="N568" s="152">
        <f t="shared" si="75"/>
        <v>10127</v>
      </c>
      <c r="O568" s="152">
        <f t="shared" si="80"/>
        <v>2480</v>
      </c>
      <c r="P568" s="152">
        <f t="shared" si="76"/>
        <v>0</v>
      </c>
      <c r="Q568" s="152">
        <f t="shared" si="77"/>
        <v>893</v>
      </c>
      <c r="R568" s="152">
        <f t="shared" si="78"/>
        <v>13500</v>
      </c>
      <c r="S568" s="154">
        <f t="shared" si="79"/>
        <v>415</v>
      </c>
    </row>
    <row r="569" spans="1:19" x14ac:dyDescent="0.25">
      <c r="A569" s="149">
        <v>485</v>
      </c>
      <c r="B569" s="149">
        <v>485258035</v>
      </c>
      <c r="C569" s="150" t="s">
        <v>281</v>
      </c>
      <c r="D569" s="149">
        <v>258</v>
      </c>
      <c r="E569" s="150" t="s">
        <v>97</v>
      </c>
      <c r="F569" s="149">
        <v>35</v>
      </c>
      <c r="G569" s="150" t="s">
        <v>22</v>
      </c>
      <c r="H569" s="151">
        <v>1</v>
      </c>
      <c r="I569" s="151"/>
      <c r="J569" s="152">
        <f t="shared" si="72"/>
        <v>3443</v>
      </c>
      <c r="K569" s="152">
        <f t="shared" si="73"/>
        <v>3555</v>
      </c>
      <c r="L569" s="152">
        <f t="shared" si="74"/>
        <v>3560</v>
      </c>
      <c r="M569" s="153"/>
      <c r="N569" s="152">
        <f t="shared" si="75"/>
        <v>10127</v>
      </c>
      <c r="O569" s="152">
        <f t="shared" si="80"/>
        <v>3560</v>
      </c>
      <c r="P569" s="152">
        <f t="shared" si="76"/>
        <v>0</v>
      </c>
      <c r="Q569" s="152">
        <f t="shared" si="77"/>
        <v>893</v>
      </c>
      <c r="R569" s="152">
        <f t="shared" si="78"/>
        <v>14580</v>
      </c>
      <c r="S569" s="154">
        <f t="shared" si="79"/>
        <v>450</v>
      </c>
    </row>
    <row r="570" spans="1:19" x14ac:dyDescent="0.25">
      <c r="A570" s="149">
        <v>485</v>
      </c>
      <c r="B570" s="149">
        <v>485258071</v>
      </c>
      <c r="C570" s="150" t="s">
        <v>281</v>
      </c>
      <c r="D570" s="149">
        <v>258</v>
      </c>
      <c r="E570" s="150" t="s">
        <v>97</v>
      </c>
      <c r="F570" s="149">
        <v>71</v>
      </c>
      <c r="G570" s="150" t="s">
        <v>24</v>
      </c>
      <c r="H570" s="151">
        <v>3</v>
      </c>
      <c r="I570" s="151"/>
      <c r="J570" s="152">
        <f t="shared" si="72"/>
        <v>5734</v>
      </c>
      <c r="K570" s="152">
        <f t="shared" si="73"/>
        <v>5688</v>
      </c>
      <c r="L570" s="152">
        <f t="shared" si="74"/>
        <v>5851</v>
      </c>
      <c r="M570" s="153"/>
      <c r="N570" s="152">
        <f t="shared" si="75"/>
        <v>11259</v>
      </c>
      <c r="O570" s="152">
        <f t="shared" si="80"/>
        <v>5851</v>
      </c>
      <c r="P570" s="152">
        <f t="shared" si="76"/>
        <v>0</v>
      </c>
      <c r="Q570" s="152">
        <f t="shared" si="77"/>
        <v>893</v>
      </c>
      <c r="R570" s="152">
        <f t="shared" si="78"/>
        <v>18003</v>
      </c>
      <c r="S570" s="154">
        <f t="shared" si="79"/>
        <v>341</v>
      </c>
    </row>
    <row r="571" spans="1:19" x14ac:dyDescent="0.25">
      <c r="A571" s="149">
        <v>485</v>
      </c>
      <c r="B571" s="149">
        <v>485258163</v>
      </c>
      <c r="C571" s="150" t="s">
        <v>281</v>
      </c>
      <c r="D571" s="149">
        <v>258</v>
      </c>
      <c r="E571" s="150" t="s">
        <v>97</v>
      </c>
      <c r="F571" s="149">
        <v>163</v>
      </c>
      <c r="G571" s="150" t="s">
        <v>27</v>
      </c>
      <c r="H571" s="151">
        <v>18</v>
      </c>
      <c r="I571" s="151"/>
      <c r="J571" s="152">
        <f t="shared" si="72"/>
        <v>478</v>
      </c>
      <c r="K571" s="152">
        <f t="shared" si="73"/>
        <v>230</v>
      </c>
      <c r="L571" s="152">
        <f t="shared" si="74"/>
        <v>498</v>
      </c>
      <c r="M571" s="153"/>
      <c r="N571" s="152">
        <f t="shared" si="75"/>
        <v>11779</v>
      </c>
      <c r="O571" s="152">
        <f t="shared" si="80"/>
        <v>498</v>
      </c>
      <c r="P571" s="152">
        <f t="shared" si="76"/>
        <v>0</v>
      </c>
      <c r="Q571" s="152">
        <f t="shared" si="77"/>
        <v>893</v>
      </c>
      <c r="R571" s="152">
        <f t="shared" si="78"/>
        <v>13170</v>
      </c>
      <c r="S571" s="154">
        <f t="shared" si="79"/>
        <v>481</v>
      </c>
    </row>
    <row r="572" spans="1:19" x14ac:dyDescent="0.25">
      <c r="A572" s="149">
        <v>485</v>
      </c>
      <c r="B572" s="149">
        <v>485258168</v>
      </c>
      <c r="C572" s="150" t="s">
        <v>281</v>
      </c>
      <c r="D572" s="149">
        <v>258</v>
      </c>
      <c r="E572" s="150" t="s">
        <v>97</v>
      </c>
      <c r="F572" s="149">
        <v>168</v>
      </c>
      <c r="G572" s="150" t="s">
        <v>117</v>
      </c>
      <c r="H572" s="151">
        <v>1</v>
      </c>
      <c r="I572" s="151"/>
      <c r="J572" s="152">
        <f t="shared" si="72"/>
        <v>6939</v>
      </c>
      <c r="K572" s="152">
        <f t="shared" si="73"/>
        <v>6196</v>
      </c>
      <c r="L572" s="152">
        <f t="shared" si="74"/>
        <v>6399</v>
      </c>
      <c r="M572" s="153"/>
      <c r="N572" s="152">
        <f t="shared" si="75"/>
        <v>12390</v>
      </c>
      <c r="O572" s="152">
        <f t="shared" si="80"/>
        <v>6399</v>
      </c>
      <c r="P572" s="152">
        <f t="shared" si="76"/>
        <v>0</v>
      </c>
      <c r="Q572" s="152">
        <f t="shared" si="77"/>
        <v>893</v>
      </c>
      <c r="R572" s="152">
        <f t="shared" si="78"/>
        <v>19682</v>
      </c>
      <c r="S572" s="154">
        <f t="shared" si="79"/>
        <v>-1585</v>
      </c>
    </row>
    <row r="573" spans="1:19" x14ac:dyDescent="0.25">
      <c r="A573" s="149">
        <v>485</v>
      </c>
      <c r="B573" s="149">
        <v>485258229</v>
      </c>
      <c r="C573" s="150" t="s">
        <v>281</v>
      </c>
      <c r="D573" s="149">
        <v>258</v>
      </c>
      <c r="E573" s="150" t="s">
        <v>97</v>
      </c>
      <c r="F573" s="149">
        <v>229</v>
      </c>
      <c r="G573" s="150" t="s">
        <v>113</v>
      </c>
      <c r="H573" s="151">
        <v>14</v>
      </c>
      <c r="I573" s="151"/>
      <c r="J573" s="152">
        <f t="shared" si="72"/>
        <v>1825</v>
      </c>
      <c r="K573" s="152">
        <f t="shared" si="73"/>
        <v>1127</v>
      </c>
      <c r="L573" s="152">
        <f t="shared" si="74"/>
        <v>2053</v>
      </c>
      <c r="M573" s="153"/>
      <c r="N573" s="152">
        <f t="shared" si="75"/>
        <v>11906</v>
      </c>
      <c r="O573" s="152">
        <f t="shared" si="80"/>
        <v>2053</v>
      </c>
      <c r="P573" s="152">
        <f t="shared" si="76"/>
        <v>0</v>
      </c>
      <c r="Q573" s="152">
        <f t="shared" si="77"/>
        <v>893</v>
      </c>
      <c r="R573" s="152">
        <f t="shared" si="78"/>
        <v>14852</v>
      </c>
      <c r="S573" s="154">
        <f t="shared" si="79"/>
        <v>1551</v>
      </c>
    </row>
    <row r="574" spans="1:19" x14ac:dyDescent="0.25">
      <c r="A574" s="149">
        <v>485</v>
      </c>
      <c r="B574" s="149">
        <v>485258248</v>
      </c>
      <c r="C574" s="150" t="s">
        <v>281</v>
      </c>
      <c r="D574" s="149">
        <v>258</v>
      </c>
      <c r="E574" s="150" t="s">
        <v>97</v>
      </c>
      <c r="F574" s="149">
        <v>248</v>
      </c>
      <c r="G574" s="150" t="s">
        <v>30</v>
      </c>
      <c r="H574" s="151">
        <v>2</v>
      </c>
      <c r="I574" s="151"/>
      <c r="J574" s="152">
        <f t="shared" si="72"/>
        <v>968</v>
      </c>
      <c r="K574" s="152">
        <f t="shared" si="73"/>
        <v>909</v>
      </c>
      <c r="L574" s="152">
        <f t="shared" si="74"/>
        <v>916</v>
      </c>
      <c r="M574" s="153"/>
      <c r="N574" s="152">
        <f t="shared" si="75"/>
        <v>9269</v>
      </c>
      <c r="O574" s="152">
        <f t="shared" si="80"/>
        <v>916</v>
      </c>
      <c r="P574" s="152">
        <f t="shared" si="76"/>
        <v>0</v>
      </c>
      <c r="Q574" s="152">
        <f t="shared" si="77"/>
        <v>893</v>
      </c>
      <c r="R574" s="152">
        <f t="shared" si="78"/>
        <v>11078</v>
      </c>
      <c r="S574" s="154">
        <f t="shared" si="79"/>
        <v>-577</v>
      </c>
    </row>
    <row r="575" spans="1:19" x14ac:dyDescent="0.25">
      <c r="A575" s="149">
        <v>485</v>
      </c>
      <c r="B575" s="149">
        <v>485258258</v>
      </c>
      <c r="C575" s="150" t="s">
        <v>281</v>
      </c>
      <c r="D575" s="149">
        <v>258</v>
      </c>
      <c r="E575" s="150" t="s">
        <v>97</v>
      </c>
      <c r="F575" s="149">
        <v>258</v>
      </c>
      <c r="G575" s="150" t="s">
        <v>97</v>
      </c>
      <c r="H575" s="151">
        <v>436</v>
      </c>
      <c r="I575" s="151"/>
      <c r="J575" s="152">
        <f t="shared" si="72"/>
        <v>3355</v>
      </c>
      <c r="K575" s="152">
        <f t="shared" si="73"/>
        <v>3445</v>
      </c>
      <c r="L575" s="152">
        <f t="shared" si="74"/>
        <v>3456</v>
      </c>
      <c r="M575" s="153"/>
      <c r="N575" s="152">
        <f t="shared" si="75"/>
        <v>10825</v>
      </c>
      <c r="O575" s="152">
        <f t="shared" si="80"/>
        <v>3456</v>
      </c>
      <c r="P575" s="152">
        <f t="shared" si="76"/>
        <v>0</v>
      </c>
      <c r="Q575" s="152">
        <f t="shared" si="77"/>
        <v>893</v>
      </c>
      <c r="R575" s="152">
        <f t="shared" si="78"/>
        <v>15174</v>
      </c>
      <c r="S575" s="154">
        <f t="shared" si="79"/>
        <v>416</v>
      </c>
    </row>
    <row r="576" spans="1:19" x14ac:dyDescent="0.25">
      <c r="A576" s="149">
        <v>485</v>
      </c>
      <c r="B576" s="149">
        <v>485258291</v>
      </c>
      <c r="C576" s="150" t="s">
        <v>281</v>
      </c>
      <c r="D576" s="149">
        <v>258</v>
      </c>
      <c r="E576" s="150" t="s">
        <v>97</v>
      </c>
      <c r="F576" s="149">
        <v>291</v>
      </c>
      <c r="G576" s="150" t="s">
        <v>118</v>
      </c>
      <c r="H576" s="151">
        <v>2</v>
      </c>
      <c r="I576" s="151"/>
      <c r="J576" s="152">
        <f t="shared" si="72"/>
        <v>5953</v>
      </c>
      <c r="K576" s="152">
        <f t="shared" si="73"/>
        <v>6183</v>
      </c>
      <c r="L576" s="152">
        <f t="shared" si="74"/>
        <v>6184</v>
      </c>
      <c r="M576" s="153"/>
      <c r="N576" s="152">
        <f t="shared" si="75"/>
        <v>10127</v>
      </c>
      <c r="O576" s="152">
        <f t="shared" si="80"/>
        <v>6184</v>
      </c>
      <c r="P576" s="152">
        <f t="shared" si="76"/>
        <v>0</v>
      </c>
      <c r="Q576" s="152">
        <f t="shared" si="77"/>
        <v>893</v>
      </c>
      <c r="R576" s="152">
        <f t="shared" si="78"/>
        <v>17204</v>
      </c>
      <c r="S576" s="154">
        <f t="shared" si="79"/>
        <v>610</v>
      </c>
    </row>
    <row r="577" spans="1:19" x14ac:dyDescent="0.25">
      <c r="A577" s="149">
        <v>486</v>
      </c>
      <c r="B577" s="149">
        <v>486348151</v>
      </c>
      <c r="C577" s="150" t="s">
        <v>283</v>
      </c>
      <c r="D577" s="149">
        <v>348</v>
      </c>
      <c r="E577" s="150" t="s">
        <v>132</v>
      </c>
      <c r="F577" s="149">
        <v>151</v>
      </c>
      <c r="G577" s="150" t="s">
        <v>178</v>
      </c>
      <c r="H577" s="151">
        <v>2</v>
      </c>
      <c r="I577" s="151"/>
      <c r="J577" s="152">
        <f t="shared" si="72"/>
        <v>2017</v>
      </c>
      <c r="K577" s="152">
        <f t="shared" si="73"/>
        <v>2083</v>
      </c>
      <c r="L577" s="152">
        <f t="shared" si="74"/>
        <v>2110</v>
      </c>
      <c r="M577" s="153"/>
      <c r="N577" s="152">
        <f t="shared" si="75"/>
        <v>9866</v>
      </c>
      <c r="O577" s="152">
        <f t="shared" si="80"/>
        <v>2110</v>
      </c>
      <c r="P577" s="152">
        <f t="shared" si="76"/>
        <v>0</v>
      </c>
      <c r="Q577" s="152">
        <f t="shared" si="77"/>
        <v>893</v>
      </c>
      <c r="R577" s="152">
        <f t="shared" si="78"/>
        <v>12869</v>
      </c>
      <c r="S577" s="154">
        <f t="shared" si="79"/>
        <v>527</v>
      </c>
    </row>
    <row r="578" spans="1:19" x14ac:dyDescent="0.25">
      <c r="A578" s="149">
        <v>486</v>
      </c>
      <c r="B578" s="149">
        <v>486348186</v>
      </c>
      <c r="C578" s="150" t="s">
        <v>283</v>
      </c>
      <c r="D578" s="149">
        <v>348</v>
      </c>
      <c r="E578" s="150" t="s">
        <v>132</v>
      </c>
      <c r="F578" s="149">
        <v>186</v>
      </c>
      <c r="G578" s="150" t="s">
        <v>180</v>
      </c>
      <c r="H578" s="151">
        <v>2</v>
      </c>
      <c r="I578" s="151"/>
      <c r="J578" s="152">
        <f t="shared" si="72"/>
        <v>6377</v>
      </c>
      <c r="K578" s="152">
        <f t="shared" si="73"/>
        <v>6426</v>
      </c>
      <c r="L578" s="152">
        <f t="shared" si="74"/>
        <v>6537</v>
      </c>
      <c r="M578" s="153"/>
      <c r="N578" s="152">
        <f t="shared" si="75"/>
        <v>14961</v>
      </c>
      <c r="O578" s="152">
        <f t="shared" si="80"/>
        <v>6537</v>
      </c>
      <c r="P578" s="152">
        <f t="shared" si="76"/>
        <v>0</v>
      </c>
      <c r="Q578" s="152">
        <f t="shared" si="77"/>
        <v>893</v>
      </c>
      <c r="R578" s="152">
        <f t="shared" si="78"/>
        <v>22391</v>
      </c>
      <c r="S578" s="154">
        <f t="shared" si="79"/>
        <v>527</v>
      </c>
    </row>
    <row r="579" spans="1:19" x14ac:dyDescent="0.25">
      <c r="A579" s="149">
        <v>486</v>
      </c>
      <c r="B579" s="149">
        <v>486348214</v>
      </c>
      <c r="C579" s="150" t="s">
        <v>283</v>
      </c>
      <c r="D579" s="149">
        <v>348</v>
      </c>
      <c r="E579" s="150" t="s">
        <v>132</v>
      </c>
      <c r="F579" s="149">
        <v>214</v>
      </c>
      <c r="G579" s="150" t="s">
        <v>203</v>
      </c>
      <c r="H579" s="151">
        <v>1</v>
      </c>
      <c r="I579" s="151"/>
      <c r="J579" s="152">
        <f t="shared" si="72"/>
        <v>1554</v>
      </c>
      <c r="K579" s="152">
        <f t="shared" si="73"/>
        <v>1609</v>
      </c>
      <c r="L579" s="152">
        <f t="shared" si="74"/>
        <v>1609</v>
      </c>
      <c r="M579" s="153"/>
      <c r="N579" s="152">
        <f t="shared" si="75"/>
        <v>8749</v>
      </c>
      <c r="O579" s="152">
        <f t="shared" si="80"/>
        <v>1609</v>
      </c>
      <c r="P579" s="152">
        <f t="shared" si="76"/>
        <v>0</v>
      </c>
      <c r="Q579" s="152">
        <f t="shared" si="77"/>
        <v>893</v>
      </c>
      <c r="R579" s="152">
        <f t="shared" si="78"/>
        <v>11251</v>
      </c>
      <c r="S579" s="154">
        <f t="shared" si="79"/>
        <v>354</v>
      </c>
    </row>
    <row r="580" spans="1:19" x14ac:dyDescent="0.25">
      <c r="A580" s="149">
        <v>486</v>
      </c>
      <c r="B580" s="149">
        <v>486348226</v>
      </c>
      <c r="C580" s="150" t="s">
        <v>283</v>
      </c>
      <c r="D580" s="149">
        <v>348</v>
      </c>
      <c r="E580" s="150" t="s">
        <v>132</v>
      </c>
      <c r="F580" s="149">
        <v>226</v>
      </c>
      <c r="G580" s="150" t="s">
        <v>181</v>
      </c>
      <c r="H580" s="151">
        <v>2</v>
      </c>
      <c r="I580" s="151"/>
      <c r="J580" s="152" t="str">
        <f t="shared" si="72"/>
        <v/>
      </c>
      <c r="K580" s="152">
        <f t="shared" si="73"/>
        <v>666</v>
      </c>
      <c r="L580" s="152">
        <f t="shared" si="74"/>
        <v>664</v>
      </c>
      <c r="M580" s="153"/>
      <c r="N580" s="152">
        <f t="shared" si="75"/>
        <v>10800.899275608375</v>
      </c>
      <c r="O580" s="152">
        <f t="shared" si="80"/>
        <v>664</v>
      </c>
      <c r="P580" s="152">
        <f t="shared" si="76"/>
        <v>0</v>
      </c>
      <c r="Q580" s="152">
        <f t="shared" si="77"/>
        <v>893</v>
      </c>
      <c r="R580" s="152">
        <f t="shared" si="78"/>
        <v>12357.899275608375</v>
      </c>
      <c r="S580" s="154" t="str">
        <f t="shared" si="79"/>
        <v/>
      </c>
    </row>
    <row r="581" spans="1:19" x14ac:dyDescent="0.25">
      <c r="A581" s="149">
        <v>486</v>
      </c>
      <c r="B581" s="149">
        <v>486348271</v>
      </c>
      <c r="C581" s="150" t="s">
        <v>283</v>
      </c>
      <c r="D581" s="149">
        <v>348</v>
      </c>
      <c r="E581" s="150" t="s">
        <v>132</v>
      </c>
      <c r="F581" s="149">
        <v>271</v>
      </c>
      <c r="G581" s="150" t="s">
        <v>129</v>
      </c>
      <c r="H581" s="151">
        <v>1</v>
      </c>
      <c r="I581" s="151"/>
      <c r="J581" s="152">
        <f t="shared" si="72"/>
        <v>2699</v>
      </c>
      <c r="K581" s="152">
        <f t="shared" si="73"/>
        <v>2799</v>
      </c>
      <c r="L581" s="152">
        <f t="shared" si="74"/>
        <v>2803</v>
      </c>
      <c r="M581" s="153"/>
      <c r="N581" s="152">
        <f t="shared" si="75"/>
        <v>10007.832304765054</v>
      </c>
      <c r="O581" s="152">
        <f t="shared" si="80"/>
        <v>2803</v>
      </c>
      <c r="P581" s="152">
        <f t="shared" si="76"/>
        <v>0</v>
      </c>
      <c r="Q581" s="152">
        <f t="shared" si="77"/>
        <v>893</v>
      </c>
      <c r="R581" s="152">
        <f t="shared" si="78"/>
        <v>13703.832304765054</v>
      </c>
      <c r="S581" s="154">
        <f t="shared" si="79"/>
        <v>475.83230476505378</v>
      </c>
    </row>
    <row r="582" spans="1:19" x14ac:dyDescent="0.25">
      <c r="A582" s="149">
        <v>486</v>
      </c>
      <c r="B582" s="149">
        <v>486348277</v>
      </c>
      <c r="C582" s="150" t="s">
        <v>283</v>
      </c>
      <c r="D582" s="149">
        <v>348</v>
      </c>
      <c r="E582" s="150" t="s">
        <v>132</v>
      </c>
      <c r="F582" s="149">
        <v>277</v>
      </c>
      <c r="G582" s="150" t="s">
        <v>334</v>
      </c>
      <c r="H582" s="151">
        <v>1</v>
      </c>
      <c r="I582" s="151"/>
      <c r="J582" s="152" t="str">
        <f t="shared" si="72"/>
        <v/>
      </c>
      <c r="K582" s="152">
        <f t="shared" si="73"/>
        <v>357</v>
      </c>
      <c r="L582" s="152">
        <f t="shared" si="74"/>
        <v>359</v>
      </c>
      <c r="M582" s="153"/>
      <c r="N582" s="152">
        <f t="shared" si="75"/>
        <v>12416.567968885047</v>
      </c>
      <c r="O582" s="152">
        <f t="shared" si="80"/>
        <v>359</v>
      </c>
      <c r="P582" s="152">
        <f t="shared" si="76"/>
        <v>0</v>
      </c>
      <c r="Q582" s="152">
        <f t="shared" si="77"/>
        <v>893</v>
      </c>
      <c r="R582" s="152">
        <f t="shared" si="78"/>
        <v>13668.567968885047</v>
      </c>
      <c r="S582" s="154" t="str">
        <f t="shared" si="79"/>
        <v/>
      </c>
    </row>
    <row r="583" spans="1:19" x14ac:dyDescent="0.25">
      <c r="A583" s="149">
        <v>486</v>
      </c>
      <c r="B583" s="149">
        <v>486348316</v>
      </c>
      <c r="C583" s="150" t="s">
        <v>283</v>
      </c>
      <c r="D583" s="149">
        <v>348</v>
      </c>
      <c r="E583" s="150" t="s">
        <v>132</v>
      </c>
      <c r="F583" s="149">
        <v>316</v>
      </c>
      <c r="G583" s="150" t="s">
        <v>182</v>
      </c>
      <c r="H583" s="151">
        <v>3</v>
      </c>
      <c r="I583" s="151"/>
      <c r="J583" s="152">
        <f t="shared" si="72"/>
        <v>1157</v>
      </c>
      <c r="K583" s="152">
        <f t="shared" si="73"/>
        <v>1191</v>
      </c>
      <c r="L583" s="152">
        <f t="shared" si="74"/>
        <v>1192</v>
      </c>
      <c r="M583" s="153"/>
      <c r="N583" s="152">
        <f t="shared" si="75"/>
        <v>8704</v>
      </c>
      <c r="O583" s="152">
        <f t="shared" si="80"/>
        <v>1192</v>
      </c>
      <c r="P583" s="152">
        <f t="shared" si="76"/>
        <v>0</v>
      </c>
      <c r="Q583" s="152">
        <f t="shared" si="77"/>
        <v>893</v>
      </c>
      <c r="R583" s="152">
        <f t="shared" si="78"/>
        <v>10789</v>
      </c>
      <c r="S583" s="154">
        <f t="shared" si="79"/>
        <v>289</v>
      </c>
    </row>
    <row r="584" spans="1:19" x14ac:dyDescent="0.25">
      <c r="A584" s="149">
        <v>486</v>
      </c>
      <c r="B584" s="149">
        <v>486348348</v>
      </c>
      <c r="C584" s="150" t="s">
        <v>283</v>
      </c>
      <c r="D584" s="149">
        <v>348</v>
      </c>
      <c r="E584" s="150" t="s">
        <v>132</v>
      </c>
      <c r="F584" s="149">
        <v>348</v>
      </c>
      <c r="G584" s="150" t="s">
        <v>132</v>
      </c>
      <c r="H584" s="151">
        <v>649</v>
      </c>
      <c r="I584" s="151"/>
      <c r="J584" s="152">
        <f t="shared" si="72"/>
        <v>96</v>
      </c>
      <c r="K584" s="152">
        <f t="shared" si="73"/>
        <v>96</v>
      </c>
      <c r="L584" s="152">
        <f t="shared" si="74"/>
        <v>100</v>
      </c>
      <c r="M584" s="153"/>
      <c r="N584" s="152">
        <f t="shared" si="75"/>
        <v>12014</v>
      </c>
      <c r="O584" s="152">
        <f t="shared" si="80"/>
        <v>100</v>
      </c>
      <c r="P584" s="152">
        <f t="shared" si="76"/>
        <v>0</v>
      </c>
      <c r="Q584" s="152">
        <f t="shared" si="77"/>
        <v>893</v>
      </c>
      <c r="R584" s="152">
        <f t="shared" si="78"/>
        <v>13007</v>
      </c>
      <c r="S584" s="154">
        <f t="shared" si="79"/>
        <v>494</v>
      </c>
    </row>
    <row r="585" spans="1:19" x14ac:dyDescent="0.25">
      <c r="A585" s="149">
        <v>486</v>
      </c>
      <c r="B585" s="149">
        <v>486348767</v>
      </c>
      <c r="C585" s="150" t="s">
        <v>283</v>
      </c>
      <c r="D585" s="149">
        <v>348</v>
      </c>
      <c r="E585" s="150" t="s">
        <v>132</v>
      </c>
      <c r="F585" s="149">
        <v>767</v>
      </c>
      <c r="G585" s="150" t="s">
        <v>184</v>
      </c>
      <c r="H585" s="151">
        <v>4</v>
      </c>
      <c r="I585" s="151"/>
      <c r="J585" s="152">
        <f t="shared" si="72"/>
        <v>2862</v>
      </c>
      <c r="K585" s="152">
        <f t="shared" si="73"/>
        <v>2864</v>
      </c>
      <c r="L585" s="152">
        <f t="shared" si="74"/>
        <v>2887</v>
      </c>
      <c r="M585" s="153"/>
      <c r="N585" s="152">
        <f t="shared" si="75"/>
        <v>12503</v>
      </c>
      <c r="O585" s="152">
        <f t="shared" si="80"/>
        <v>2887</v>
      </c>
      <c r="P585" s="152">
        <f t="shared" si="76"/>
        <v>0</v>
      </c>
      <c r="Q585" s="152">
        <f t="shared" si="77"/>
        <v>893</v>
      </c>
      <c r="R585" s="152">
        <f t="shared" si="78"/>
        <v>16283</v>
      </c>
      <c r="S585" s="154">
        <f t="shared" si="79"/>
        <v>134</v>
      </c>
    </row>
    <row r="586" spans="1:19" x14ac:dyDescent="0.25">
      <c r="A586" s="149">
        <v>486</v>
      </c>
      <c r="B586" s="149">
        <v>486348775</v>
      </c>
      <c r="C586" s="150" t="s">
        <v>283</v>
      </c>
      <c r="D586" s="149">
        <v>348</v>
      </c>
      <c r="E586" s="150" t="s">
        <v>132</v>
      </c>
      <c r="F586" s="149">
        <v>775</v>
      </c>
      <c r="G586" s="150" t="s">
        <v>77</v>
      </c>
      <c r="H586" s="151">
        <v>1</v>
      </c>
      <c r="I586" s="151"/>
      <c r="J586" s="152">
        <f t="shared" ref="J586:J649" si="81">IFERROR(VLOOKUP($B586,_18Q4,9,FALSE),"")</f>
        <v>1807</v>
      </c>
      <c r="K586" s="152">
        <f t="shared" ref="K586:K649" si="82">IFERROR(VLOOKUP($B586,_19Q1c,9,FALSE),"")</f>
        <v>1871</v>
      </c>
      <c r="L586" s="152">
        <f t="shared" ref="L586:L649" si="83">IFERROR(VLOOKUP($B586,_19Q1e,9,FALSE),"")</f>
        <v>1872</v>
      </c>
      <c r="M586" s="153"/>
      <c r="N586" s="152">
        <f t="shared" ref="N586:N649" si="84">IFERROR(VLOOKUP($B586,_19Q1e,8,FALSE),"")</f>
        <v>9869.0031867184134</v>
      </c>
      <c r="O586" s="152">
        <f t="shared" si="80"/>
        <v>1872</v>
      </c>
      <c r="P586" s="152">
        <f t="shared" ref="P586:P649" si="85">IFERROR(VLOOKUP($B586,_19Q1e,10,FALSE),"")</f>
        <v>0</v>
      </c>
      <c r="Q586" s="152">
        <f t="shared" ref="Q586:Q649" si="86">IFERROR(VLOOKUP($B586,_19Q1e,11,FALSE),"")</f>
        <v>893</v>
      </c>
      <c r="R586" s="152">
        <f t="shared" ref="R586:R649" si="87">IFERROR(VLOOKUP($B586,_19Q1e,12,FALSE),"")</f>
        <v>12634.003186718413</v>
      </c>
      <c r="S586" s="154">
        <f t="shared" ref="S586:S649" si="88">IFERROR(R586-IFERROR(VLOOKUP($B586,_18Q4,12,FALSE),""),"")</f>
        <v>406.00318671841342</v>
      </c>
    </row>
    <row r="587" spans="1:19" x14ac:dyDescent="0.25">
      <c r="A587" s="149">
        <v>487</v>
      </c>
      <c r="B587" s="149">
        <v>487049010</v>
      </c>
      <c r="C587" s="150" t="s">
        <v>284</v>
      </c>
      <c r="D587" s="149">
        <v>49</v>
      </c>
      <c r="E587" s="150" t="s">
        <v>96</v>
      </c>
      <c r="F587" s="149">
        <v>10</v>
      </c>
      <c r="G587" s="150" t="s">
        <v>99</v>
      </c>
      <c r="H587" s="151">
        <v>1</v>
      </c>
      <c r="I587" s="151"/>
      <c r="J587" s="152">
        <f t="shared" si="81"/>
        <v>2990</v>
      </c>
      <c r="K587" s="152">
        <f t="shared" si="82"/>
        <v>4691</v>
      </c>
      <c r="L587" s="152">
        <f t="shared" si="83"/>
        <v>4691</v>
      </c>
      <c r="M587" s="153"/>
      <c r="N587" s="152">
        <f t="shared" si="84"/>
        <v>15250</v>
      </c>
      <c r="O587" s="152">
        <f t="shared" ref="O587:O650" si="89">L587</f>
        <v>4691</v>
      </c>
      <c r="P587" s="152">
        <f t="shared" si="85"/>
        <v>0</v>
      </c>
      <c r="Q587" s="152">
        <f t="shared" si="86"/>
        <v>893</v>
      </c>
      <c r="R587" s="152">
        <f t="shared" si="87"/>
        <v>20834</v>
      </c>
      <c r="S587" s="154">
        <f t="shared" si="88"/>
        <v>7231</v>
      </c>
    </row>
    <row r="588" spans="1:19" x14ac:dyDescent="0.25">
      <c r="A588" s="149">
        <v>487</v>
      </c>
      <c r="B588" s="149">
        <v>487049031</v>
      </c>
      <c r="C588" s="150" t="s">
        <v>284</v>
      </c>
      <c r="D588" s="149">
        <v>49</v>
      </c>
      <c r="E588" s="150" t="s">
        <v>96</v>
      </c>
      <c r="F588" s="149">
        <v>31</v>
      </c>
      <c r="G588" s="150" t="s">
        <v>101</v>
      </c>
      <c r="H588" s="151">
        <v>6</v>
      </c>
      <c r="I588" s="151"/>
      <c r="J588" s="152">
        <f t="shared" si="81"/>
        <v>4486</v>
      </c>
      <c r="K588" s="152">
        <f t="shared" si="82"/>
        <v>5112</v>
      </c>
      <c r="L588" s="152">
        <f t="shared" si="83"/>
        <v>5112</v>
      </c>
      <c r="M588" s="153"/>
      <c r="N588" s="152">
        <f t="shared" si="84"/>
        <v>11019</v>
      </c>
      <c r="O588" s="152">
        <f t="shared" si="89"/>
        <v>5112</v>
      </c>
      <c r="P588" s="152">
        <f t="shared" si="85"/>
        <v>0</v>
      </c>
      <c r="Q588" s="152">
        <f t="shared" si="86"/>
        <v>893</v>
      </c>
      <c r="R588" s="152">
        <f t="shared" si="87"/>
        <v>17024</v>
      </c>
      <c r="S588" s="154">
        <f t="shared" si="88"/>
        <v>1975</v>
      </c>
    </row>
    <row r="589" spans="1:19" x14ac:dyDescent="0.25">
      <c r="A589" s="149">
        <v>487</v>
      </c>
      <c r="B589" s="149">
        <v>487049035</v>
      </c>
      <c r="C589" s="150" t="s">
        <v>284</v>
      </c>
      <c r="D589" s="149">
        <v>49</v>
      </c>
      <c r="E589" s="150" t="s">
        <v>96</v>
      </c>
      <c r="F589" s="149">
        <v>35</v>
      </c>
      <c r="G589" s="150" t="s">
        <v>22</v>
      </c>
      <c r="H589" s="151">
        <v>38</v>
      </c>
      <c r="I589" s="151"/>
      <c r="J589" s="152">
        <f t="shared" si="81"/>
        <v>4404</v>
      </c>
      <c r="K589" s="152">
        <f t="shared" si="82"/>
        <v>4472</v>
      </c>
      <c r="L589" s="152">
        <f t="shared" si="83"/>
        <v>4478</v>
      </c>
      <c r="M589" s="153"/>
      <c r="N589" s="152">
        <f t="shared" si="84"/>
        <v>12738</v>
      </c>
      <c r="O589" s="152">
        <f t="shared" si="89"/>
        <v>4478</v>
      </c>
      <c r="P589" s="152">
        <f t="shared" si="85"/>
        <v>0</v>
      </c>
      <c r="Q589" s="152">
        <f t="shared" si="86"/>
        <v>893</v>
      </c>
      <c r="R589" s="152">
        <f t="shared" si="87"/>
        <v>18109</v>
      </c>
      <c r="S589" s="154">
        <f t="shared" si="88"/>
        <v>284</v>
      </c>
    </row>
    <row r="590" spans="1:19" x14ac:dyDescent="0.25">
      <c r="A590" s="149">
        <v>487</v>
      </c>
      <c r="B590" s="149">
        <v>487049044</v>
      </c>
      <c r="C590" s="150" t="s">
        <v>284</v>
      </c>
      <c r="D590" s="149">
        <v>49</v>
      </c>
      <c r="E590" s="150" t="s">
        <v>96</v>
      </c>
      <c r="F590" s="149">
        <v>44</v>
      </c>
      <c r="G590" s="150" t="s">
        <v>35</v>
      </c>
      <c r="H590" s="151">
        <v>3</v>
      </c>
      <c r="I590" s="151"/>
      <c r="J590" s="152">
        <f t="shared" si="81"/>
        <v>221</v>
      </c>
      <c r="K590" s="152">
        <f t="shared" si="82"/>
        <v>233</v>
      </c>
      <c r="L590" s="152">
        <f t="shared" si="83"/>
        <v>229</v>
      </c>
      <c r="M590" s="153"/>
      <c r="N590" s="152">
        <f t="shared" si="84"/>
        <v>9991</v>
      </c>
      <c r="O590" s="152">
        <f t="shared" si="89"/>
        <v>229</v>
      </c>
      <c r="P590" s="152">
        <f t="shared" si="85"/>
        <v>0</v>
      </c>
      <c r="Q590" s="152">
        <f t="shared" si="86"/>
        <v>893</v>
      </c>
      <c r="R590" s="152">
        <f t="shared" si="87"/>
        <v>11113</v>
      </c>
      <c r="S590" s="154">
        <f t="shared" si="88"/>
        <v>329</v>
      </c>
    </row>
    <row r="591" spans="1:19" x14ac:dyDescent="0.25">
      <c r="A591" s="149">
        <v>487</v>
      </c>
      <c r="B591" s="149">
        <v>487049046</v>
      </c>
      <c r="C591" s="150" t="s">
        <v>284</v>
      </c>
      <c r="D591" s="149">
        <v>49</v>
      </c>
      <c r="E591" s="150" t="s">
        <v>96</v>
      </c>
      <c r="F591" s="149">
        <v>46</v>
      </c>
      <c r="G591" s="150" t="s">
        <v>36</v>
      </c>
      <c r="H591" s="151">
        <v>1</v>
      </c>
      <c r="I591" s="151"/>
      <c r="J591" s="152">
        <f t="shared" si="81"/>
        <v>7641</v>
      </c>
      <c r="K591" s="152">
        <f t="shared" si="82"/>
        <v>10173</v>
      </c>
      <c r="L591" s="152">
        <f t="shared" si="83"/>
        <v>10174</v>
      </c>
      <c r="M591" s="153"/>
      <c r="N591" s="152">
        <f t="shared" si="84"/>
        <v>13387</v>
      </c>
      <c r="O591" s="152">
        <f t="shared" si="89"/>
        <v>10174</v>
      </c>
      <c r="P591" s="152">
        <f t="shared" si="85"/>
        <v>0</v>
      </c>
      <c r="Q591" s="152">
        <f t="shared" si="86"/>
        <v>893</v>
      </c>
      <c r="R591" s="152">
        <f t="shared" si="87"/>
        <v>24454</v>
      </c>
      <c r="S591" s="154">
        <f t="shared" si="88"/>
        <v>5866</v>
      </c>
    </row>
    <row r="592" spans="1:19" x14ac:dyDescent="0.25">
      <c r="A592" s="149">
        <v>487</v>
      </c>
      <c r="B592" s="149">
        <v>487049049</v>
      </c>
      <c r="C592" s="150" t="s">
        <v>284</v>
      </c>
      <c r="D592" s="149">
        <v>49</v>
      </c>
      <c r="E592" s="150" t="s">
        <v>96</v>
      </c>
      <c r="F592" s="149">
        <v>49</v>
      </c>
      <c r="G592" s="150" t="s">
        <v>96</v>
      </c>
      <c r="H592" s="151">
        <v>70</v>
      </c>
      <c r="I592" s="151"/>
      <c r="J592" s="152">
        <f t="shared" si="81"/>
        <v>15470</v>
      </c>
      <c r="K592" s="152">
        <f t="shared" si="82"/>
        <v>15929</v>
      </c>
      <c r="L592" s="152">
        <f t="shared" si="83"/>
        <v>15929</v>
      </c>
      <c r="M592" s="153"/>
      <c r="N592" s="152">
        <f t="shared" si="84"/>
        <v>12587</v>
      </c>
      <c r="O592" s="152">
        <f t="shared" si="89"/>
        <v>15929</v>
      </c>
      <c r="P592" s="152">
        <f t="shared" si="85"/>
        <v>0</v>
      </c>
      <c r="Q592" s="152">
        <f t="shared" si="86"/>
        <v>893</v>
      </c>
      <c r="R592" s="152">
        <f t="shared" si="87"/>
        <v>29409</v>
      </c>
      <c r="S592" s="154">
        <f t="shared" si="88"/>
        <v>822</v>
      </c>
    </row>
    <row r="593" spans="1:19" x14ac:dyDescent="0.25">
      <c r="A593" s="149">
        <v>487</v>
      </c>
      <c r="B593" s="149">
        <v>487049057</v>
      </c>
      <c r="C593" s="150" t="s">
        <v>284</v>
      </c>
      <c r="D593" s="149">
        <v>49</v>
      </c>
      <c r="E593" s="150" t="s">
        <v>96</v>
      </c>
      <c r="F593" s="149">
        <v>57</v>
      </c>
      <c r="G593" s="150" t="s">
        <v>23</v>
      </c>
      <c r="H593" s="151">
        <v>12</v>
      </c>
      <c r="I593" s="151"/>
      <c r="J593" s="152">
        <f t="shared" si="81"/>
        <v>542</v>
      </c>
      <c r="K593" s="152">
        <f t="shared" si="82"/>
        <v>535</v>
      </c>
      <c r="L593" s="152">
        <f t="shared" si="83"/>
        <v>537</v>
      </c>
      <c r="M593" s="153"/>
      <c r="N593" s="152">
        <f t="shared" si="84"/>
        <v>10542</v>
      </c>
      <c r="O593" s="152">
        <f t="shared" si="89"/>
        <v>537</v>
      </c>
      <c r="P593" s="152">
        <f t="shared" si="85"/>
        <v>0</v>
      </c>
      <c r="Q593" s="152">
        <f t="shared" si="86"/>
        <v>893</v>
      </c>
      <c r="R593" s="152">
        <f t="shared" si="87"/>
        <v>11972</v>
      </c>
      <c r="S593" s="154">
        <f t="shared" si="88"/>
        <v>-107</v>
      </c>
    </row>
    <row r="594" spans="1:19" x14ac:dyDescent="0.25">
      <c r="A594" s="149">
        <v>487</v>
      </c>
      <c r="B594" s="149">
        <v>487049093</v>
      </c>
      <c r="C594" s="150" t="s">
        <v>284</v>
      </c>
      <c r="D594" s="149">
        <v>49</v>
      </c>
      <c r="E594" s="150" t="s">
        <v>96</v>
      </c>
      <c r="F594" s="149">
        <v>93</v>
      </c>
      <c r="G594" s="150" t="s">
        <v>25</v>
      </c>
      <c r="H594" s="151">
        <v>67</v>
      </c>
      <c r="I594" s="151"/>
      <c r="J594" s="152">
        <f t="shared" si="81"/>
        <v>330</v>
      </c>
      <c r="K594" s="152">
        <f t="shared" si="82"/>
        <v>342</v>
      </c>
      <c r="L594" s="152">
        <f t="shared" si="83"/>
        <v>346</v>
      </c>
      <c r="M594" s="153"/>
      <c r="N594" s="152">
        <f t="shared" si="84"/>
        <v>12089</v>
      </c>
      <c r="O594" s="152">
        <f t="shared" si="89"/>
        <v>346</v>
      </c>
      <c r="P594" s="152">
        <f t="shared" si="85"/>
        <v>0</v>
      </c>
      <c r="Q594" s="152">
        <f t="shared" si="86"/>
        <v>893</v>
      </c>
      <c r="R594" s="152">
        <f t="shared" si="87"/>
        <v>13328</v>
      </c>
      <c r="S594" s="154">
        <f t="shared" si="88"/>
        <v>592</v>
      </c>
    </row>
    <row r="595" spans="1:19" x14ac:dyDescent="0.25">
      <c r="A595" s="149">
        <v>487</v>
      </c>
      <c r="B595" s="149">
        <v>487049128</v>
      </c>
      <c r="C595" s="150" t="s">
        <v>284</v>
      </c>
      <c r="D595" s="149">
        <v>49</v>
      </c>
      <c r="E595" s="150" t="s">
        <v>96</v>
      </c>
      <c r="F595" s="149">
        <v>128</v>
      </c>
      <c r="G595" s="150" t="s">
        <v>110</v>
      </c>
      <c r="H595" s="151">
        <v>1</v>
      </c>
      <c r="I595" s="151"/>
      <c r="J595" s="152">
        <f t="shared" si="81"/>
        <v>445</v>
      </c>
      <c r="K595" s="152">
        <f t="shared" si="82"/>
        <v>461</v>
      </c>
      <c r="L595" s="152">
        <f t="shared" si="83"/>
        <v>461</v>
      </c>
      <c r="M595" s="153"/>
      <c r="N595" s="152">
        <f t="shared" si="84"/>
        <v>9060</v>
      </c>
      <c r="O595" s="152">
        <f t="shared" si="89"/>
        <v>461</v>
      </c>
      <c r="P595" s="152">
        <f t="shared" si="85"/>
        <v>0</v>
      </c>
      <c r="Q595" s="152">
        <f t="shared" si="86"/>
        <v>893</v>
      </c>
      <c r="R595" s="152">
        <f t="shared" si="87"/>
        <v>10414</v>
      </c>
      <c r="S595" s="154">
        <f t="shared" si="88"/>
        <v>329</v>
      </c>
    </row>
    <row r="596" spans="1:19" x14ac:dyDescent="0.25">
      <c r="A596" s="149">
        <v>487</v>
      </c>
      <c r="B596" s="149">
        <v>487049149</v>
      </c>
      <c r="C596" s="150" t="s">
        <v>284</v>
      </c>
      <c r="D596" s="149">
        <v>49</v>
      </c>
      <c r="E596" s="150" t="s">
        <v>96</v>
      </c>
      <c r="F596" s="149">
        <v>149</v>
      </c>
      <c r="G596" s="150" t="s">
        <v>103</v>
      </c>
      <c r="H596" s="151">
        <v>2</v>
      </c>
      <c r="I596" s="151"/>
      <c r="J596" s="152">
        <f t="shared" si="81"/>
        <v>10</v>
      </c>
      <c r="K596" s="152">
        <f t="shared" si="82"/>
        <v>13</v>
      </c>
      <c r="L596" s="152">
        <f t="shared" si="83"/>
        <v>12</v>
      </c>
      <c r="M596" s="153"/>
      <c r="N596" s="152">
        <f t="shared" si="84"/>
        <v>9991</v>
      </c>
      <c r="O596" s="152">
        <f t="shared" si="89"/>
        <v>12</v>
      </c>
      <c r="P596" s="152">
        <f t="shared" si="85"/>
        <v>0</v>
      </c>
      <c r="Q596" s="152">
        <f t="shared" si="86"/>
        <v>893</v>
      </c>
      <c r="R596" s="152">
        <f t="shared" si="87"/>
        <v>10896</v>
      </c>
      <c r="S596" s="154">
        <f t="shared" si="88"/>
        <v>1246</v>
      </c>
    </row>
    <row r="597" spans="1:19" x14ac:dyDescent="0.25">
      <c r="A597" s="149">
        <v>487</v>
      </c>
      <c r="B597" s="149">
        <v>487049153</v>
      </c>
      <c r="C597" s="150" t="s">
        <v>284</v>
      </c>
      <c r="D597" s="149">
        <v>49</v>
      </c>
      <c r="E597" s="150" t="s">
        <v>96</v>
      </c>
      <c r="F597" s="149">
        <v>153</v>
      </c>
      <c r="G597" s="150" t="s">
        <v>124</v>
      </c>
      <c r="H597" s="151">
        <v>1</v>
      </c>
      <c r="I597" s="151"/>
      <c r="J597" s="152">
        <f t="shared" si="81"/>
        <v>560</v>
      </c>
      <c r="K597" s="152">
        <f t="shared" si="82"/>
        <v>528</v>
      </c>
      <c r="L597" s="152">
        <f t="shared" si="83"/>
        <v>529</v>
      </c>
      <c r="M597" s="153"/>
      <c r="N597" s="152">
        <f t="shared" si="84"/>
        <v>9991</v>
      </c>
      <c r="O597" s="152">
        <f t="shared" si="89"/>
        <v>529</v>
      </c>
      <c r="P597" s="152">
        <f t="shared" si="85"/>
        <v>0</v>
      </c>
      <c r="Q597" s="152">
        <f t="shared" si="86"/>
        <v>893</v>
      </c>
      <c r="R597" s="152">
        <f t="shared" si="87"/>
        <v>11413</v>
      </c>
      <c r="S597" s="154">
        <f t="shared" si="88"/>
        <v>-633</v>
      </c>
    </row>
    <row r="598" spans="1:19" x14ac:dyDescent="0.25">
      <c r="A598" s="149">
        <v>487</v>
      </c>
      <c r="B598" s="149">
        <v>487049160</v>
      </c>
      <c r="C598" s="150" t="s">
        <v>284</v>
      </c>
      <c r="D598" s="149">
        <v>49</v>
      </c>
      <c r="E598" s="150" t="s">
        <v>96</v>
      </c>
      <c r="F598" s="149">
        <v>160</v>
      </c>
      <c r="G598" s="150" t="s">
        <v>104</v>
      </c>
      <c r="H598" s="151">
        <v>1</v>
      </c>
      <c r="I598" s="151"/>
      <c r="J598" s="152">
        <f t="shared" si="81"/>
        <v>348</v>
      </c>
      <c r="K598" s="152">
        <f t="shared" si="82"/>
        <v>384</v>
      </c>
      <c r="L598" s="152">
        <f t="shared" si="83"/>
        <v>360</v>
      </c>
      <c r="M598" s="153"/>
      <c r="N598" s="152">
        <f t="shared" si="84"/>
        <v>12255.087011245676</v>
      </c>
      <c r="O598" s="152">
        <f t="shared" si="89"/>
        <v>360</v>
      </c>
      <c r="P598" s="152">
        <f t="shared" si="85"/>
        <v>0</v>
      </c>
      <c r="Q598" s="152">
        <f t="shared" si="86"/>
        <v>893</v>
      </c>
      <c r="R598" s="152">
        <f t="shared" si="87"/>
        <v>13508.087011245676</v>
      </c>
      <c r="S598" s="154">
        <f t="shared" si="88"/>
        <v>417.08701124567597</v>
      </c>
    </row>
    <row r="599" spans="1:19" x14ac:dyDescent="0.25">
      <c r="A599" s="149">
        <v>487</v>
      </c>
      <c r="B599" s="149">
        <v>487049163</v>
      </c>
      <c r="C599" s="150" t="s">
        <v>284</v>
      </c>
      <c r="D599" s="149">
        <v>49</v>
      </c>
      <c r="E599" s="150" t="s">
        <v>96</v>
      </c>
      <c r="F599" s="149">
        <v>163</v>
      </c>
      <c r="G599" s="150" t="s">
        <v>27</v>
      </c>
      <c r="H599" s="151">
        <v>13</v>
      </c>
      <c r="I599" s="151"/>
      <c r="J599" s="152">
        <f t="shared" si="81"/>
        <v>484</v>
      </c>
      <c r="K599" s="152">
        <f t="shared" si="82"/>
        <v>248</v>
      </c>
      <c r="L599" s="152">
        <f t="shared" si="83"/>
        <v>540</v>
      </c>
      <c r="M599" s="153"/>
      <c r="N599" s="152">
        <f t="shared" si="84"/>
        <v>12786</v>
      </c>
      <c r="O599" s="152">
        <f t="shared" si="89"/>
        <v>540</v>
      </c>
      <c r="P599" s="152">
        <f t="shared" si="85"/>
        <v>0</v>
      </c>
      <c r="Q599" s="152">
        <f t="shared" si="86"/>
        <v>893</v>
      </c>
      <c r="R599" s="152">
        <f t="shared" si="87"/>
        <v>14219</v>
      </c>
      <c r="S599" s="154">
        <f t="shared" si="88"/>
        <v>1389</v>
      </c>
    </row>
    <row r="600" spans="1:19" x14ac:dyDescent="0.25">
      <c r="A600" s="149">
        <v>487</v>
      </c>
      <c r="B600" s="149">
        <v>487049165</v>
      </c>
      <c r="C600" s="150" t="s">
        <v>284</v>
      </c>
      <c r="D600" s="149">
        <v>49</v>
      </c>
      <c r="E600" s="150" t="s">
        <v>96</v>
      </c>
      <c r="F600" s="149">
        <v>165</v>
      </c>
      <c r="G600" s="150" t="s">
        <v>28</v>
      </c>
      <c r="H600" s="151">
        <v>54</v>
      </c>
      <c r="I600" s="151"/>
      <c r="J600" s="152">
        <f t="shared" si="81"/>
        <v>621</v>
      </c>
      <c r="K600" s="152">
        <f t="shared" si="82"/>
        <v>642</v>
      </c>
      <c r="L600" s="152">
        <f t="shared" si="83"/>
        <v>644</v>
      </c>
      <c r="M600" s="153"/>
      <c r="N600" s="152">
        <f t="shared" si="84"/>
        <v>11810</v>
      </c>
      <c r="O600" s="152">
        <f t="shared" si="89"/>
        <v>644</v>
      </c>
      <c r="P600" s="152">
        <f t="shared" si="85"/>
        <v>0</v>
      </c>
      <c r="Q600" s="152">
        <f t="shared" si="86"/>
        <v>893</v>
      </c>
      <c r="R600" s="152">
        <f t="shared" si="87"/>
        <v>13347</v>
      </c>
      <c r="S600" s="154">
        <f t="shared" si="88"/>
        <v>443</v>
      </c>
    </row>
    <row r="601" spans="1:19" x14ac:dyDescent="0.25">
      <c r="A601" s="149">
        <v>487</v>
      </c>
      <c r="B601" s="149">
        <v>487049176</v>
      </c>
      <c r="C601" s="150" t="s">
        <v>284</v>
      </c>
      <c r="D601" s="149">
        <v>49</v>
      </c>
      <c r="E601" s="150" t="s">
        <v>96</v>
      </c>
      <c r="F601" s="149">
        <v>176</v>
      </c>
      <c r="G601" s="150" t="s">
        <v>29</v>
      </c>
      <c r="H601" s="151">
        <v>52</v>
      </c>
      <c r="I601" s="151"/>
      <c r="J601" s="152">
        <f t="shared" si="81"/>
        <v>3829</v>
      </c>
      <c r="K601" s="152">
        <f t="shared" si="82"/>
        <v>3943</v>
      </c>
      <c r="L601" s="152">
        <f t="shared" si="83"/>
        <v>3952</v>
      </c>
      <c r="M601" s="153"/>
      <c r="N601" s="152">
        <f t="shared" si="84"/>
        <v>11963</v>
      </c>
      <c r="O601" s="152">
        <f t="shared" si="89"/>
        <v>3952</v>
      </c>
      <c r="P601" s="152">
        <f t="shared" si="85"/>
        <v>0</v>
      </c>
      <c r="Q601" s="152">
        <f t="shared" si="86"/>
        <v>893</v>
      </c>
      <c r="R601" s="152">
        <f t="shared" si="87"/>
        <v>16808</v>
      </c>
      <c r="S601" s="154">
        <f t="shared" si="88"/>
        <v>495</v>
      </c>
    </row>
    <row r="602" spans="1:19" x14ac:dyDescent="0.25">
      <c r="A602" s="149">
        <v>487</v>
      </c>
      <c r="B602" s="149">
        <v>487049199</v>
      </c>
      <c r="C602" s="150" t="s">
        <v>284</v>
      </c>
      <c r="D602" s="149">
        <v>49</v>
      </c>
      <c r="E602" s="150" t="s">
        <v>96</v>
      </c>
      <c r="F602" s="149">
        <v>199</v>
      </c>
      <c r="G602" s="150" t="s">
        <v>162</v>
      </c>
      <c r="H602" s="151">
        <v>1</v>
      </c>
      <c r="I602" s="151"/>
      <c r="J602" s="152" t="str">
        <f t="shared" si="81"/>
        <v/>
      </c>
      <c r="K602" s="152">
        <f t="shared" si="82"/>
        <v>6582</v>
      </c>
      <c r="L602" s="152">
        <f t="shared" si="83"/>
        <v>6588</v>
      </c>
      <c r="M602" s="153"/>
      <c r="N602" s="152">
        <f t="shared" si="84"/>
        <v>10270.273693743404</v>
      </c>
      <c r="O602" s="152">
        <f t="shared" si="89"/>
        <v>6588</v>
      </c>
      <c r="P602" s="152">
        <f t="shared" si="85"/>
        <v>0</v>
      </c>
      <c r="Q602" s="152">
        <f t="shared" si="86"/>
        <v>893</v>
      </c>
      <c r="R602" s="152">
        <f t="shared" si="87"/>
        <v>17751.273693743402</v>
      </c>
      <c r="S602" s="154" t="str">
        <f t="shared" si="88"/>
        <v/>
      </c>
    </row>
    <row r="603" spans="1:19" x14ac:dyDescent="0.25">
      <c r="A603" s="149">
        <v>487</v>
      </c>
      <c r="B603" s="149">
        <v>487049211</v>
      </c>
      <c r="C603" s="150" t="s">
        <v>284</v>
      </c>
      <c r="D603" s="149">
        <v>49</v>
      </c>
      <c r="E603" s="150" t="s">
        <v>96</v>
      </c>
      <c r="F603" s="149">
        <v>211</v>
      </c>
      <c r="G603" s="150" t="s">
        <v>80</v>
      </c>
      <c r="H603" s="151">
        <v>1</v>
      </c>
      <c r="I603" s="151"/>
      <c r="J603" s="152">
        <f t="shared" si="81"/>
        <v>1727</v>
      </c>
      <c r="K603" s="152">
        <f t="shared" si="82"/>
        <v>1959</v>
      </c>
      <c r="L603" s="152">
        <f t="shared" si="83"/>
        <v>1959</v>
      </c>
      <c r="M603" s="153"/>
      <c r="N603" s="152">
        <f t="shared" si="84"/>
        <v>10922</v>
      </c>
      <c r="O603" s="152">
        <f t="shared" si="89"/>
        <v>1959</v>
      </c>
      <c r="P603" s="152">
        <f t="shared" si="85"/>
        <v>0</v>
      </c>
      <c r="Q603" s="152">
        <f t="shared" si="86"/>
        <v>893</v>
      </c>
      <c r="R603" s="152">
        <f t="shared" si="87"/>
        <v>13774</v>
      </c>
      <c r="S603" s="154">
        <f t="shared" si="88"/>
        <v>1527</v>
      </c>
    </row>
    <row r="604" spans="1:19" x14ac:dyDescent="0.25">
      <c r="A604" s="149">
        <v>487</v>
      </c>
      <c r="B604" s="149">
        <v>487049243</v>
      </c>
      <c r="C604" s="150" t="s">
        <v>284</v>
      </c>
      <c r="D604" s="149">
        <v>49</v>
      </c>
      <c r="E604" s="150" t="s">
        <v>96</v>
      </c>
      <c r="F604" s="149">
        <v>243</v>
      </c>
      <c r="G604" s="150" t="s">
        <v>74</v>
      </c>
      <c r="H604" s="151">
        <v>1</v>
      </c>
      <c r="I604" s="151"/>
      <c r="J604" s="152">
        <f t="shared" si="81"/>
        <v>2848</v>
      </c>
      <c r="K604" s="152">
        <f t="shared" si="82"/>
        <v>3599</v>
      </c>
      <c r="L604" s="152">
        <f t="shared" si="83"/>
        <v>3599</v>
      </c>
      <c r="M604" s="153"/>
      <c r="N604" s="152">
        <f t="shared" si="84"/>
        <v>15250</v>
      </c>
      <c r="O604" s="152">
        <f t="shared" si="89"/>
        <v>3599</v>
      </c>
      <c r="P604" s="152">
        <f t="shared" si="85"/>
        <v>0</v>
      </c>
      <c r="Q604" s="152">
        <f t="shared" si="86"/>
        <v>893</v>
      </c>
      <c r="R604" s="152">
        <f t="shared" si="87"/>
        <v>19742</v>
      </c>
      <c r="S604" s="154">
        <f t="shared" si="88"/>
        <v>3935</v>
      </c>
    </row>
    <row r="605" spans="1:19" x14ac:dyDescent="0.25">
      <c r="A605" s="149">
        <v>487</v>
      </c>
      <c r="B605" s="149">
        <v>487049244</v>
      </c>
      <c r="C605" s="150" t="s">
        <v>284</v>
      </c>
      <c r="D605" s="149">
        <v>49</v>
      </c>
      <c r="E605" s="150" t="s">
        <v>96</v>
      </c>
      <c r="F605" s="149">
        <v>244</v>
      </c>
      <c r="G605" s="150" t="s">
        <v>43</v>
      </c>
      <c r="H605" s="151">
        <v>14</v>
      </c>
      <c r="I605" s="151"/>
      <c r="J605" s="152">
        <f t="shared" si="81"/>
        <v>4014</v>
      </c>
      <c r="K605" s="152">
        <f t="shared" si="82"/>
        <v>4611</v>
      </c>
      <c r="L605" s="152">
        <f t="shared" si="83"/>
        <v>4615</v>
      </c>
      <c r="M605" s="153"/>
      <c r="N605" s="152">
        <f t="shared" si="84"/>
        <v>11390</v>
      </c>
      <c r="O605" s="152">
        <f t="shared" si="89"/>
        <v>4615</v>
      </c>
      <c r="P605" s="152">
        <f t="shared" si="85"/>
        <v>0</v>
      </c>
      <c r="Q605" s="152">
        <f t="shared" si="86"/>
        <v>893</v>
      </c>
      <c r="R605" s="152">
        <f t="shared" si="87"/>
        <v>16898</v>
      </c>
      <c r="S605" s="154">
        <f t="shared" si="88"/>
        <v>2085</v>
      </c>
    </row>
    <row r="606" spans="1:19" x14ac:dyDescent="0.25">
      <c r="A606" s="149">
        <v>487</v>
      </c>
      <c r="B606" s="149">
        <v>487049246</v>
      </c>
      <c r="C606" s="150" t="s">
        <v>284</v>
      </c>
      <c r="D606" s="149">
        <v>49</v>
      </c>
      <c r="E606" s="150" t="s">
        <v>96</v>
      </c>
      <c r="F606" s="149">
        <v>246</v>
      </c>
      <c r="G606" s="150" t="s">
        <v>242</v>
      </c>
      <c r="H606" s="151">
        <v>1</v>
      </c>
      <c r="I606" s="151"/>
      <c r="J606" s="152">
        <f t="shared" si="81"/>
        <v>2714</v>
      </c>
      <c r="K606" s="152">
        <f t="shared" si="82"/>
        <v>3781</v>
      </c>
      <c r="L606" s="152">
        <f t="shared" si="83"/>
        <v>3781</v>
      </c>
      <c r="M606" s="153"/>
      <c r="N606" s="152">
        <f t="shared" si="84"/>
        <v>13387</v>
      </c>
      <c r="O606" s="152">
        <f t="shared" si="89"/>
        <v>3781</v>
      </c>
      <c r="P606" s="152">
        <f t="shared" si="85"/>
        <v>0</v>
      </c>
      <c r="Q606" s="152">
        <f t="shared" si="86"/>
        <v>893</v>
      </c>
      <c r="R606" s="152">
        <f t="shared" si="87"/>
        <v>18061</v>
      </c>
      <c r="S606" s="154">
        <f t="shared" si="88"/>
        <v>4846</v>
      </c>
    </row>
    <row r="607" spans="1:19" x14ac:dyDescent="0.25">
      <c r="A607" s="149">
        <v>487</v>
      </c>
      <c r="B607" s="149">
        <v>487049248</v>
      </c>
      <c r="C607" s="150" t="s">
        <v>284</v>
      </c>
      <c r="D607" s="149">
        <v>49</v>
      </c>
      <c r="E607" s="150" t="s">
        <v>96</v>
      </c>
      <c r="F607" s="149">
        <v>248</v>
      </c>
      <c r="G607" s="150" t="s">
        <v>30</v>
      </c>
      <c r="H607" s="151">
        <v>11</v>
      </c>
      <c r="I607" s="151"/>
      <c r="J607" s="152">
        <f t="shared" si="81"/>
        <v>1120</v>
      </c>
      <c r="K607" s="152">
        <f t="shared" si="82"/>
        <v>1198</v>
      </c>
      <c r="L607" s="152">
        <f t="shared" si="83"/>
        <v>1207</v>
      </c>
      <c r="M607" s="153"/>
      <c r="N607" s="152">
        <f t="shared" si="84"/>
        <v>12206</v>
      </c>
      <c r="O607" s="152">
        <f t="shared" si="89"/>
        <v>1207</v>
      </c>
      <c r="P607" s="152">
        <f t="shared" si="85"/>
        <v>0</v>
      </c>
      <c r="Q607" s="152">
        <f t="shared" si="86"/>
        <v>893</v>
      </c>
      <c r="R607" s="152">
        <f t="shared" si="87"/>
        <v>14306</v>
      </c>
      <c r="S607" s="154">
        <f t="shared" si="88"/>
        <v>963</v>
      </c>
    </row>
    <row r="608" spans="1:19" x14ac:dyDescent="0.25">
      <c r="A608" s="149">
        <v>487</v>
      </c>
      <c r="B608" s="149">
        <v>487049262</v>
      </c>
      <c r="C608" s="150" t="s">
        <v>284</v>
      </c>
      <c r="D608" s="149">
        <v>49</v>
      </c>
      <c r="E608" s="150" t="s">
        <v>96</v>
      </c>
      <c r="F608" s="149">
        <v>262</v>
      </c>
      <c r="G608" s="150" t="s">
        <v>31</v>
      </c>
      <c r="H608" s="151">
        <v>8</v>
      </c>
      <c r="I608" s="151"/>
      <c r="J608" s="152">
        <f t="shared" si="81"/>
        <v>5841</v>
      </c>
      <c r="K608" s="152">
        <f t="shared" si="82"/>
        <v>5637</v>
      </c>
      <c r="L608" s="152">
        <f t="shared" si="83"/>
        <v>5637</v>
      </c>
      <c r="M608" s="153"/>
      <c r="N608" s="152">
        <f t="shared" si="84"/>
        <v>12226</v>
      </c>
      <c r="O608" s="152">
        <f t="shared" si="89"/>
        <v>5637</v>
      </c>
      <c r="P608" s="152">
        <f t="shared" si="85"/>
        <v>0</v>
      </c>
      <c r="Q608" s="152">
        <f t="shared" si="86"/>
        <v>893</v>
      </c>
      <c r="R608" s="152">
        <f t="shared" si="87"/>
        <v>18756</v>
      </c>
      <c r="S608" s="154">
        <f t="shared" si="88"/>
        <v>-648</v>
      </c>
    </row>
    <row r="609" spans="1:19" x14ac:dyDescent="0.25">
      <c r="A609" s="149">
        <v>487</v>
      </c>
      <c r="B609" s="149">
        <v>487049274</v>
      </c>
      <c r="C609" s="150" t="s">
        <v>284</v>
      </c>
      <c r="D609" s="149">
        <v>49</v>
      </c>
      <c r="E609" s="150" t="s">
        <v>96</v>
      </c>
      <c r="F609" s="149">
        <v>274</v>
      </c>
      <c r="G609" s="150" t="s">
        <v>81</v>
      </c>
      <c r="H609" s="151">
        <v>167</v>
      </c>
      <c r="I609" s="151"/>
      <c r="J609" s="152">
        <f t="shared" si="81"/>
        <v>5768</v>
      </c>
      <c r="K609" s="152">
        <f t="shared" si="82"/>
        <v>5726</v>
      </c>
      <c r="L609" s="152">
        <f t="shared" si="83"/>
        <v>5735</v>
      </c>
      <c r="M609" s="153"/>
      <c r="N609" s="152">
        <f t="shared" si="84"/>
        <v>11862</v>
      </c>
      <c r="O609" s="152">
        <f t="shared" si="89"/>
        <v>5735</v>
      </c>
      <c r="P609" s="152">
        <f t="shared" si="85"/>
        <v>0</v>
      </c>
      <c r="Q609" s="152">
        <f t="shared" si="86"/>
        <v>893</v>
      </c>
      <c r="R609" s="152">
        <f t="shared" si="87"/>
        <v>18490</v>
      </c>
      <c r="S609" s="154">
        <f t="shared" si="88"/>
        <v>-103</v>
      </c>
    </row>
    <row r="610" spans="1:19" x14ac:dyDescent="0.25">
      <c r="A610" s="149">
        <v>487</v>
      </c>
      <c r="B610" s="149">
        <v>487049284</v>
      </c>
      <c r="C610" s="150" t="s">
        <v>284</v>
      </c>
      <c r="D610" s="149">
        <v>49</v>
      </c>
      <c r="E610" s="150" t="s">
        <v>96</v>
      </c>
      <c r="F610" s="149">
        <v>284</v>
      </c>
      <c r="G610" s="150" t="s">
        <v>163</v>
      </c>
      <c r="H610" s="151">
        <v>1</v>
      </c>
      <c r="I610" s="151"/>
      <c r="J610" s="152">
        <f t="shared" si="81"/>
        <v>3606</v>
      </c>
      <c r="K610" s="152">
        <f t="shared" si="82"/>
        <v>3718</v>
      </c>
      <c r="L610" s="152">
        <f t="shared" si="83"/>
        <v>3718</v>
      </c>
      <c r="M610" s="153"/>
      <c r="N610" s="152">
        <f t="shared" si="84"/>
        <v>10922</v>
      </c>
      <c r="O610" s="152">
        <f t="shared" si="89"/>
        <v>3718</v>
      </c>
      <c r="P610" s="152">
        <f t="shared" si="85"/>
        <v>0</v>
      </c>
      <c r="Q610" s="152">
        <f t="shared" si="86"/>
        <v>893</v>
      </c>
      <c r="R610" s="152">
        <f t="shared" si="87"/>
        <v>15533</v>
      </c>
      <c r="S610" s="154">
        <f t="shared" si="88"/>
        <v>441</v>
      </c>
    </row>
    <row r="611" spans="1:19" x14ac:dyDescent="0.25">
      <c r="A611" s="149">
        <v>487</v>
      </c>
      <c r="B611" s="149">
        <v>487049308</v>
      </c>
      <c r="C611" s="150" t="s">
        <v>284</v>
      </c>
      <c r="D611" s="149">
        <v>49</v>
      </c>
      <c r="E611" s="150" t="s">
        <v>96</v>
      </c>
      <c r="F611" s="149">
        <v>308</v>
      </c>
      <c r="G611" s="150" t="s">
        <v>32</v>
      </c>
      <c r="H611" s="151">
        <v>3</v>
      </c>
      <c r="I611" s="151"/>
      <c r="J611" s="152">
        <f t="shared" si="81"/>
        <v>6766</v>
      </c>
      <c r="K611" s="152">
        <f t="shared" si="82"/>
        <v>7150</v>
      </c>
      <c r="L611" s="152">
        <f t="shared" si="83"/>
        <v>7150</v>
      </c>
      <c r="M611" s="153"/>
      <c r="N611" s="152">
        <f t="shared" si="84"/>
        <v>12321</v>
      </c>
      <c r="O611" s="152">
        <f t="shared" si="89"/>
        <v>7150</v>
      </c>
      <c r="P611" s="152">
        <f t="shared" si="85"/>
        <v>0</v>
      </c>
      <c r="Q611" s="152">
        <f t="shared" si="86"/>
        <v>893</v>
      </c>
      <c r="R611" s="152">
        <f t="shared" si="87"/>
        <v>20364</v>
      </c>
      <c r="S611" s="154">
        <f t="shared" si="88"/>
        <v>1045</v>
      </c>
    </row>
    <row r="612" spans="1:19" x14ac:dyDescent="0.25">
      <c r="A612" s="149">
        <v>487</v>
      </c>
      <c r="B612" s="149">
        <v>487049314</v>
      </c>
      <c r="C612" s="150" t="s">
        <v>284</v>
      </c>
      <c r="D612" s="149">
        <v>49</v>
      </c>
      <c r="E612" s="150" t="s">
        <v>96</v>
      </c>
      <c r="F612" s="149">
        <v>314</v>
      </c>
      <c r="G612" s="150" t="s">
        <v>46</v>
      </c>
      <c r="H612" s="151">
        <v>4</v>
      </c>
      <c r="I612" s="151"/>
      <c r="J612" s="152">
        <f t="shared" si="81"/>
        <v>8605</v>
      </c>
      <c r="K612" s="152">
        <f t="shared" si="82"/>
        <v>9318</v>
      </c>
      <c r="L612" s="152">
        <f t="shared" si="83"/>
        <v>9318</v>
      </c>
      <c r="M612" s="153"/>
      <c r="N612" s="152">
        <f t="shared" si="84"/>
        <v>12011</v>
      </c>
      <c r="O612" s="152">
        <f t="shared" si="89"/>
        <v>9318</v>
      </c>
      <c r="P612" s="152">
        <f t="shared" si="85"/>
        <v>0</v>
      </c>
      <c r="Q612" s="152">
        <f t="shared" si="86"/>
        <v>893</v>
      </c>
      <c r="R612" s="152">
        <f t="shared" si="87"/>
        <v>22222</v>
      </c>
      <c r="S612" s="154">
        <f t="shared" si="88"/>
        <v>1633</v>
      </c>
    </row>
    <row r="613" spans="1:19" x14ac:dyDescent="0.25">
      <c r="A613" s="149">
        <v>487</v>
      </c>
      <c r="B613" s="149">
        <v>487049347</v>
      </c>
      <c r="C613" s="150" t="s">
        <v>284</v>
      </c>
      <c r="D613" s="149">
        <v>49</v>
      </c>
      <c r="E613" s="150" t="s">
        <v>96</v>
      </c>
      <c r="F613" s="149">
        <v>347</v>
      </c>
      <c r="G613" s="150" t="s">
        <v>106</v>
      </c>
      <c r="H613" s="151">
        <v>3</v>
      </c>
      <c r="I613" s="151"/>
      <c r="J613" s="152">
        <f t="shared" si="81"/>
        <v>4659</v>
      </c>
      <c r="K613" s="152">
        <f t="shared" si="82"/>
        <v>5444</v>
      </c>
      <c r="L613" s="152">
        <f t="shared" si="83"/>
        <v>5444</v>
      </c>
      <c r="M613" s="153"/>
      <c r="N613" s="152">
        <f t="shared" si="84"/>
        <v>12566</v>
      </c>
      <c r="O613" s="152">
        <f t="shared" si="89"/>
        <v>5444</v>
      </c>
      <c r="P613" s="152">
        <f t="shared" si="85"/>
        <v>0</v>
      </c>
      <c r="Q613" s="152">
        <f t="shared" si="86"/>
        <v>893</v>
      </c>
      <c r="R613" s="152">
        <f t="shared" si="87"/>
        <v>18903</v>
      </c>
      <c r="S613" s="154">
        <f t="shared" si="88"/>
        <v>2597</v>
      </c>
    </row>
    <row r="614" spans="1:19" x14ac:dyDescent="0.25">
      <c r="A614" s="149">
        <v>487</v>
      </c>
      <c r="B614" s="149">
        <v>487274010</v>
      </c>
      <c r="C614" s="150" t="s">
        <v>284</v>
      </c>
      <c r="D614" s="149">
        <v>274</v>
      </c>
      <c r="E614" s="150" t="s">
        <v>81</v>
      </c>
      <c r="F614" s="149">
        <v>10</v>
      </c>
      <c r="G614" s="150" t="s">
        <v>99</v>
      </c>
      <c r="H614" s="151">
        <v>2</v>
      </c>
      <c r="I614" s="151"/>
      <c r="J614" s="152" t="str">
        <f t="shared" si="81"/>
        <v/>
      </c>
      <c r="K614" s="152">
        <f t="shared" si="82"/>
        <v>3080</v>
      </c>
      <c r="L614" s="152">
        <f t="shared" si="83"/>
        <v>3084</v>
      </c>
      <c r="M614" s="153"/>
      <c r="N614" s="152">
        <f t="shared" si="84"/>
        <v>10026.437449628347</v>
      </c>
      <c r="O614" s="152">
        <f t="shared" si="89"/>
        <v>3084</v>
      </c>
      <c r="P614" s="152">
        <f t="shared" si="85"/>
        <v>0</v>
      </c>
      <c r="Q614" s="152">
        <f t="shared" si="86"/>
        <v>893</v>
      </c>
      <c r="R614" s="152">
        <f t="shared" si="87"/>
        <v>14003.437449628347</v>
      </c>
      <c r="S614" s="154" t="str">
        <f t="shared" si="88"/>
        <v/>
      </c>
    </row>
    <row r="615" spans="1:19" x14ac:dyDescent="0.25">
      <c r="A615" s="149">
        <v>487</v>
      </c>
      <c r="B615" s="149">
        <v>487274031</v>
      </c>
      <c r="C615" s="150" t="s">
        <v>284</v>
      </c>
      <c r="D615" s="149">
        <v>274</v>
      </c>
      <c r="E615" s="150" t="s">
        <v>81</v>
      </c>
      <c r="F615" s="149">
        <v>31</v>
      </c>
      <c r="G615" s="150" t="s">
        <v>101</v>
      </c>
      <c r="H615" s="151">
        <v>2</v>
      </c>
      <c r="I615" s="151"/>
      <c r="J615" s="152">
        <f t="shared" si="81"/>
        <v>4031</v>
      </c>
      <c r="K615" s="152">
        <f t="shared" si="82"/>
        <v>5392</v>
      </c>
      <c r="L615" s="152">
        <f t="shared" si="83"/>
        <v>5392</v>
      </c>
      <c r="M615" s="153"/>
      <c r="N615" s="152">
        <f t="shared" si="84"/>
        <v>11623</v>
      </c>
      <c r="O615" s="152">
        <f t="shared" si="89"/>
        <v>5392</v>
      </c>
      <c r="P615" s="152">
        <f t="shared" si="85"/>
        <v>0</v>
      </c>
      <c r="Q615" s="152">
        <f t="shared" si="86"/>
        <v>893</v>
      </c>
      <c r="R615" s="152">
        <f t="shared" si="87"/>
        <v>17908</v>
      </c>
      <c r="S615" s="154">
        <f t="shared" si="88"/>
        <v>4295</v>
      </c>
    </row>
    <row r="616" spans="1:19" x14ac:dyDescent="0.25">
      <c r="A616" s="149">
        <v>487</v>
      </c>
      <c r="B616" s="149">
        <v>487274035</v>
      </c>
      <c r="C616" s="150" t="s">
        <v>284</v>
      </c>
      <c r="D616" s="149">
        <v>274</v>
      </c>
      <c r="E616" s="150" t="s">
        <v>81</v>
      </c>
      <c r="F616" s="149">
        <v>35</v>
      </c>
      <c r="G616" s="150" t="s">
        <v>22</v>
      </c>
      <c r="H616" s="151">
        <v>28</v>
      </c>
      <c r="I616" s="151"/>
      <c r="J616" s="152">
        <f t="shared" si="81"/>
        <v>3778</v>
      </c>
      <c r="K616" s="152">
        <f t="shared" si="82"/>
        <v>4117</v>
      </c>
      <c r="L616" s="152">
        <f t="shared" si="83"/>
        <v>4123</v>
      </c>
      <c r="M616" s="153"/>
      <c r="N616" s="152">
        <f t="shared" si="84"/>
        <v>11728</v>
      </c>
      <c r="O616" s="152">
        <f t="shared" si="89"/>
        <v>4123</v>
      </c>
      <c r="P616" s="152">
        <f t="shared" si="85"/>
        <v>0</v>
      </c>
      <c r="Q616" s="152">
        <f t="shared" si="86"/>
        <v>893</v>
      </c>
      <c r="R616" s="152">
        <f t="shared" si="87"/>
        <v>16744</v>
      </c>
      <c r="S616" s="154">
        <f t="shared" si="88"/>
        <v>1325</v>
      </c>
    </row>
    <row r="617" spans="1:19" x14ac:dyDescent="0.25">
      <c r="A617" s="149">
        <v>487</v>
      </c>
      <c r="B617" s="149">
        <v>487274044</v>
      </c>
      <c r="C617" s="150" t="s">
        <v>284</v>
      </c>
      <c r="D617" s="149">
        <v>274</v>
      </c>
      <c r="E617" s="150" t="s">
        <v>81</v>
      </c>
      <c r="F617" s="149">
        <v>44</v>
      </c>
      <c r="G617" s="150" t="s">
        <v>35</v>
      </c>
      <c r="H617" s="151">
        <v>1</v>
      </c>
      <c r="I617" s="151"/>
      <c r="J617" s="152">
        <f t="shared" si="81"/>
        <v>199</v>
      </c>
      <c r="K617" s="152">
        <f t="shared" si="82"/>
        <v>206</v>
      </c>
      <c r="L617" s="152">
        <f t="shared" si="83"/>
        <v>202</v>
      </c>
      <c r="M617" s="153"/>
      <c r="N617" s="152">
        <f t="shared" si="84"/>
        <v>8825</v>
      </c>
      <c r="O617" s="152">
        <f t="shared" si="89"/>
        <v>202</v>
      </c>
      <c r="P617" s="152">
        <f t="shared" si="85"/>
        <v>0</v>
      </c>
      <c r="Q617" s="152">
        <f t="shared" si="86"/>
        <v>893</v>
      </c>
      <c r="R617" s="152">
        <f t="shared" si="87"/>
        <v>9920</v>
      </c>
      <c r="S617" s="154">
        <f t="shared" si="88"/>
        <v>139</v>
      </c>
    </row>
    <row r="618" spans="1:19" x14ac:dyDescent="0.25">
      <c r="A618" s="149">
        <v>487</v>
      </c>
      <c r="B618" s="149">
        <v>487274046</v>
      </c>
      <c r="C618" s="150" t="s">
        <v>284</v>
      </c>
      <c r="D618" s="149">
        <v>274</v>
      </c>
      <c r="E618" s="150" t="s">
        <v>81</v>
      </c>
      <c r="F618" s="149">
        <v>46</v>
      </c>
      <c r="G618" s="150" t="s">
        <v>36</v>
      </c>
      <c r="H618" s="151">
        <v>1</v>
      </c>
      <c r="I618" s="151"/>
      <c r="J618" s="152">
        <f t="shared" si="81"/>
        <v>9741</v>
      </c>
      <c r="K618" s="152">
        <f t="shared" si="82"/>
        <v>9962</v>
      </c>
      <c r="L618" s="152">
        <f t="shared" si="83"/>
        <v>9963</v>
      </c>
      <c r="M618" s="153"/>
      <c r="N618" s="152">
        <f t="shared" si="84"/>
        <v>13109</v>
      </c>
      <c r="O618" s="152">
        <f t="shared" si="89"/>
        <v>9963</v>
      </c>
      <c r="P618" s="152">
        <f t="shared" si="85"/>
        <v>0</v>
      </c>
      <c r="Q618" s="152">
        <f t="shared" si="86"/>
        <v>893</v>
      </c>
      <c r="R618" s="152">
        <f t="shared" si="87"/>
        <v>23965</v>
      </c>
      <c r="S618" s="154">
        <f t="shared" si="88"/>
        <v>514</v>
      </c>
    </row>
    <row r="619" spans="1:19" x14ac:dyDescent="0.25">
      <c r="A619" s="149">
        <v>487</v>
      </c>
      <c r="B619" s="149">
        <v>487274048</v>
      </c>
      <c r="C619" s="150" t="s">
        <v>284</v>
      </c>
      <c r="D619" s="149">
        <v>274</v>
      </c>
      <c r="E619" s="150" t="s">
        <v>81</v>
      </c>
      <c r="F619" s="149">
        <v>48</v>
      </c>
      <c r="G619" s="150" t="s">
        <v>152</v>
      </c>
      <c r="H619" s="151">
        <v>2</v>
      </c>
      <c r="I619" s="151"/>
      <c r="J619" s="152">
        <f t="shared" si="81"/>
        <v>6905</v>
      </c>
      <c r="K619" s="152">
        <f t="shared" si="82"/>
        <v>7153</v>
      </c>
      <c r="L619" s="152">
        <f t="shared" si="83"/>
        <v>7153</v>
      </c>
      <c r="M619" s="153"/>
      <c r="N619" s="152">
        <f t="shared" si="84"/>
        <v>9001</v>
      </c>
      <c r="O619" s="152">
        <f t="shared" si="89"/>
        <v>7153</v>
      </c>
      <c r="P619" s="152">
        <f t="shared" si="85"/>
        <v>0</v>
      </c>
      <c r="Q619" s="152">
        <f t="shared" si="86"/>
        <v>893</v>
      </c>
      <c r="R619" s="152">
        <f t="shared" si="87"/>
        <v>17047</v>
      </c>
      <c r="S619" s="154">
        <f t="shared" si="88"/>
        <v>560</v>
      </c>
    </row>
    <row r="620" spans="1:19" x14ac:dyDescent="0.25">
      <c r="A620" s="149">
        <v>487</v>
      </c>
      <c r="B620" s="149">
        <v>487274049</v>
      </c>
      <c r="C620" s="150" t="s">
        <v>284</v>
      </c>
      <c r="D620" s="149">
        <v>274</v>
      </c>
      <c r="E620" s="150" t="s">
        <v>81</v>
      </c>
      <c r="F620" s="149">
        <v>49</v>
      </c>
      <c r="G620" s="150" t="s">
        <v>96</v>
      </c>
      <c r="H620" s="151">
        <v>94</v>
      </c>
      <c r="I620" s="151"/>
      <c r="J620" s="152">
        <f t="shared" si="81"/>
        <v>14673</v>
      </c>
      <c r="K620" s="152">
        <f t="shared" si="82"/>
        <v>14982</v>
      </c>
      <c r="L620" s="152">
        <f t="shared" si="83"/>
        <v>15017</v>
      </c>
      <c r="M620" s="153"/>
      <c r="N620" s="152">
        <f t="shared" si="84"/>
        <v>11866</v>
      </c>
      <c r="O620" s="152">
        <f t="shared" si="89"/>
        <v>15017</v>
      </c>
      <c r="P620" s="152">
        <f t="shared" si="85"/>
        <v>0</v>
      </c>
      <c r="Q620" s="152">
        <f t="shared" si="86"/>
        <v>893</v>
      </c>
      <c r="R620" s="152">
        <f t="shared" si="87"/>
        <v>27776</v>
      </c>
      <c r="S620" s="154">
        <f t="shared" si="88"/>
        <v>616</v>
      </c>
    </row>
    <row r="621" spans="1:19" x14ac:dyDescent="0.25">
      <c r="A621" s="149">
        <v>487</v>
      </c>
      <c r="B621" s="149">
        <v>487274057</v>
      </c>
      <c r="C621" s="150" t="s">
        <v>284</v>
      </c>
      <c r="D621" s="149">
        <v>274</v>
      </c>
      <c r="E621" s="150" t="s">
        <v>81</v>
      </c>
      <c r="F621" s="149">
        <v>57</v>
      </c>
      <c r="G621" s="150" t="s">
        <v>23</v>
      </c>
      <c r="H621" s="151">
        <v>19</v>
      </c>
      <c r="I621" s="151"/>
      <c r="J621" s="152">
        <f t="shared" si="81"/>
        <v>607</v>
      </c>
      <c r="K621" s="152">
        <f t="shared" si="82"/>
        <v>565</v>
      </c>
      <c r="L621" s="152">
        <f t="shared" si="83"/>
        <v>571</v>
      </c>
      <c r="M621" s="153"/>
      <c r="N621" s="152">
        <f t="shared" si="84"/>
        <v>11227</v>
      </c>
      <c r="O621" s="152">
        <f t="shared" si="89"/>
        <v>571</v>
      </c>
      <c r="P621" s="152">
        <f t="shared" si="85"/>
        <v>0</v>
      </c>
      <c r="Q621" s="152">
        <f t="shared" si="86"/>
        <v>893</v>
      </c>
      <c r="R621" s="152">
        <f t="shared" si="87"/>
        <v>12691</v>
      </c>
      <c r="S621" s="154">
        <f t="shared" si="88"/>
        <v>-735</v>
      </c>
    </row>
    <row r="622" spans="1:19" x14ac:dyDescent="0.25">
      <c r="A622" s="149">
        <v>487</v>
      </c>
      <c r="B622" s="149">
        <v>487274093</v>
      </c>
      <c r="C622" s="150" t="s">
        <v>284</v>
      </c>
      <c r="D622" s="149">
        <v>274</v>
      </c>
      <c r="E622" s="150" t="s">
        <v>81</v>
      </c>
      <c r="F622" s="149">
        <v>93</v>
      </c>
      <c r="G622" s="150" t="s">
        <v>25</v>
      </c>
      <c r="H622" s="151">
        <v>43</v>
      </c>
      <c r="I622" s="151"/>
      <c r="J622" s="152">
        <f t="shared" si="81"/>
        <v>325</v>
      </c>
      <c r="K622" s="152">
        <f t="shared" si="82"/>
        <v>328</v>
      </c>
      <c r="L622" s="152">
        <f t="shared" si="83"/>
        <v>333</v>
      </c>
      <c r="M622" s="153"/>
      <c r="N622" s="152">
        <f t="shared" si="84"/>
        <v>11615</v>
      </c>
      <c r="O622" s="152">
        <f t="shared" si="89"/>
        <v>333</v>
      </c>
      <c r="P622" s="152">
        <f t="shared" si="85"/>
        <v>0</v>
      </c>
      <c r="Q622" s="152">
        <f t="shared" si="86"/>
        <v>893</v>
      </c>
      <c r="R622" s="152">
        <f t="shared" si="87"/>
        <v>12841</v>
      </c>
      <c r="S622" s="154">
        <f t="shared" si="88"/>
        <v>282</v>
      </c>
    </row>
    <row r="623" spans="1:19" x14ac:dyDescent="0.25">
      <c r="A623" s="149">
        <v>487</v>
      </c>
      <c r="B623" s="149">
        <v>487274095</v>
      </c>
      <c r="C623" s="150" t="s">
        <v>284</v>
      </c>
      <c r="D623" s="149">
        <v>274</v>
      </c>
      <c r="E623" s="150" t="s">
        <v>81</v>
      </c>
      <c r="F623" s="149">
        <v>95</v>
      </c>
      <c r="G623" s="150" t="s">
        <v>296</v>
      </c>
      <c r="H623" s="151">
        <v>1</v>
      </c>
      <c r="I623" s="151"/>
      <c r="J623" s="152" t="str">
        <f t="shared" si="81"/>
        <v/>
      </c>
      <c r="K623" s="152">
        <f t="shared" si="82"/>
        <v>107</v>
      </c>
      <c r="L623" s="152">
        <f t="shared" si="83"/>
        <v>108</v>
      </c>
      <c r="M623" s="153"/>
      <c r="N623" s="152">
        <f t="shared" si="84"/>
        <v>12631.596985026647</v>
      </c>
      <c r="O623" s="152">
        <f t="shared" si="89"/>
        <v>108</v>
      </c>
      <c r="P623" s="152">
        <f t="shared" si="85"/>
        <v>0</v>
      </c>
      <c r="Q623" s="152">
        <f t="shared" si="86"/>
        <v>893</v>
      </c>
      <c r="R623" s="152">
        <f t="shared" si="87"/>
        <v>13632.596985026647</v>
      </c>
      <c r="S623" s="154" t="str">
        <f t="shared" si="88"/>
        <v/>
      </c>
    </row>
    <row r="624" spans="1:19" x14ac:dyDescent="0.25">
      <c r="A624" s="149">
        <v>487</v>
      </c>
      <c r="B624" s="149">
        <v>487274128</v>
      </c>
      <c r="C624" s="150" t="s">
        <v>284</v>
      </c>
      <c r="D624" s="149">
        <v>274</v>
      </c>
      <c r="E624" s="150" t="s">
        <v>81</v>
      </c>
      <c r="F624" s="149">
        <v>128</v>
      </c>
      <c r="G624" s="150" t="s">
        <v>110</v>
      </c>
      <c r="H624" s="151">
        <v>2</v>
      </c>
      <c r="I624" s="151"/>
      <c r="J624" s="152">
        <f t="shared" si="81"/>
        <v>442</v>
      </c>
      <c r="K624" s="152">
        <f t="shared" si="82"/>
        <v>458</v>
      </c>
      <c r="L624" s="152">
        <f t="shared" si="83"/>
        <v>458</v>
      </c>
      <c r="M624" s="153"/>
      <c r="N624" s="152">
        <f t="shared" si="84"/>
        <v>9001</v>
      </c>
      <c r="O624" s="152">
        <f t="shared" si="89"/>
        <v>458</v>
      </c>
      <c r="P624" s="152">
        <f t="shared" si="85"/>
        <v>0</v>
      </c>
      <c r="Q624" s="152">
        <f t="shared" si="86"/>
        <v>893</v>
      </c>
      <c r="R624" s="152">
        <f t="shared" si="87"/>
        <v>10352</v>
      </c>
      <c r="S624" s="154">
        <f t="shared" si="88"/>
        <v>328</v>
      </c>
    </row>
    <row r="625" spans="1:19" x14ac:dyDescent="0.25">
      <c r="A625" s="149">
        <v>487</v>
      </c>
      <c r="B625" s="149">
        <v>487274149</v>
      </c>
      <c r="C625" s="150" t="s">
        <v>284</v>
      </c>
      <c r="D625" s="149">
        <v>274</v>
      </c>
      <c r="E625" s="150" t="s">
        <v>81</v>
      </c>
      <c r="F625" s="149">
        <v>149</v>
      </c>
      <c r="G625" s="150" t="s">
        <v>103</v>
      </c>
      <c r="H625" s="151">
        <v>1</v>
      </c>
      <c r="I625" s="151"/>
      <c r="J625" s="152">
        <f t="shared" si="81"/>
        <v>10</v>
      </c>
      <c r="K625" s="152">
        <f t="shared" si="82"/>
        <v>11</v>
      </c>
      <c r="L625" s="152">
        <f t="shared" si="83"/>
        <v>11</v>
      </c>
      <c r="M625" s="153"/>
      <c r="N625" s="152">
        <f t="shared" si="84"/>
        <v>9001</v>
      </c>
      <c r="O625" s="152">
        <f t="shared" si="89"/>
        <v>11</v>
      </c>
      <c r="P625" s="152">
        <f t="shared" si="85"/>
        <v>0</v>
      </c>
      <c r="Q625" s="152">
        <f t="shared" si="86"/>
        <v>893</v>
      </c>
      <c r="R625" s="152">
        <f t="shared" si="87"/>
        <v>9905</v>
      </c>
      <c r="S625" s="154">
        <f t="shared" si="88"/>
        <v>497</v>
      </c>
    </row>
    <row r="626" spans="1:19" x14ac:dyDescent="0.25">
      <c r="A626" s="149">
        <v>487</v>
      </c>
      <c r="B626" s="149">
        <v>487274163</v>
      </c>
      <c r="C626" s="150" t="s">
        <v>284</v>
      </c>
      <c r="D626" s="149">
        <v>274</v>
      </c>
      <c r="E626" s="150" t="s">
        <v>81</v>
      </c>
      <c r="F626" s="149">
        <v>163</v>
      </c>
      <c r="G626" s="150" t="s">
        <v>27</v>
      </c>
      <c r="H626" s="151">
        <v>12</v>
      </c>
      <c r="I626" s="151"/>
      <c r="J626" s="152">
        <f t="shared" si="81"/>
        <v>483</v>
      </c>
      <c r="K626" s="152">
        <f t="shared" si="82"/>
        <v>229</v>
      </c>
      <c r="L626" s="152">
        <f t="shared" si="83"/>
        <v>499</v>
      </c>
      <c r="M626" s="153"/>
      <c r="N626" s="152">
        <f t="shared" si="84"/>
        <v>11821</v>
      </c>
      <c r="O626" s="152">
        <f t="shared" si="89"/>
        <v>499</v>
      </c>
      <c r="P626" s="152">
        <f t="shared" si="85"/>
        <v>0</v>
      </c>
      <c r="Q626" s="152">
        <f t="shared" si="86"/>
        <v>893</v>
      </c>
      <c r="R626" s="152">
        <f t="shared" si="87"/>
        <v>13213</v>
      </c>
      <c r="S626" s="154">
        <f t="shared" si="88"/>
        <v>392</v>
      </c>
    </row>
    <row r="627" spans="1:19" x14ac:dyDescent="0.25">
      <c r="A627" s="149">
        <v>487</v>
      </c>
      <c r="B627" s="149">
        <v>487274165</v>
      </c>
      <c r="C627" s="150" t="s">
        <v>284</v>
      </c>
      <c r="D627" s="149">
        <v>274</v>
      </c>
      <c r="E627" s="150" t="s">
        <v>81</v>
      </c>
      <c r="F627" s="149">
        <v>165</v>
      </c>
      <c r="G627" s="150" t="s">
        <v>28</v>
      </c>
      <c r="H627" s="151">
        <v>53</v>
      </c>
      <c r="I627" s="151"/>
      <c r="J627" s="152">
        <f t="shared" si="81"/>
        <v>572</v>
      </c>
      <c r="K627" s="152">
        <f t="shared" si="82"/>
        <v>604</v>
      </c>
      <c r="L627" s="152">
        <f t="shared" si="83"/>
        <v>607</v>
      </c>
      <c r="M627" s="153"/>
      <c r="N627" s="152">
        <f t="shared" si="84"/>
        <v>11139</v>
      </c>
      <c r="O627" s="152">
        <f t="shared" si="89"/>
        <v>607</v>
      </c>
      <c r="P627" s="152">
        <f t="shared" si="85"/>
        <v>0</v>
      </c>
      <c r="Q627" s="152">
        <f t="shared" si="86"/>
        <v>893</v>
      </c>
      <c r="R627" s="152">
        <f t="shared" si="87"/>
        <v>12639</v>
      </c>
      <c r="S627" s="154">
        <f t="shared" si="88"/>
        <v>682</v>
      </c>
    </row>
    <row r="628" spans="1:19" x14ac:dyDescent="0.25">
      <c r="A628" s="149">
        <v>487</v>
      </c>
      <c r="B628" s="149">
        <v>487274176</v>
      </c>
      <c r="C628" s="150" t="s">
        <v>284</v>
      </c>
      <c r="D628" s="149">
        <v>274</v>
      </c>
      <c r="E628" s="150" t="s">
        <v>81</v>
      </c>
      <c r="F628" s="149">
        <v>176</v>
      </c>
      <c r="G628" s="150" t="s">
        <v>29</v>
      </c>
      <c r="H628" s="151">
        <v>52</v>
      </c>
      <c r="I628" s="151"/>
      <c r="J628" s="152">
        <f t="shared" si="81"/>
        <v>3686</v>
      </c>
      <c r="K628" s="152">
        <f t="shared" si="82"/>
        <v>3725</v>
      </c>
      <c r="L628" s="152">
        <f t="shared" si="83"/>
        <v>3737</v>
      </c>
      <c r="M628" s="153"/>
      <c r="N628" s="152">
        <f t="shared" si="84"/>
        <v>11312</v>
      </c>
      <c r="O628" s="152">
        <f t="shared" si="89"/>
        <v>3737</v>
      </c>
      <c r="P628" s="152">
        <f t="shared" si="85"/>
        <v>0</v>
      </c>
      <c r="Q628" s="152">
        <f t="shared" si="86"/>
        <v>893</v>
      </c>
      <c r="R628" s="152">
        <f t="shared" si="87"/>
        <v>15942</v>
      </c>
      <c r="S628" s="154">
        <f t="shared" si="88"/>
        <v>205</v>
      </c>
    </row>
    <row r="629" spans="1:19" x14ac:dyDescent="0.25">
      <c r="A629" s="149">
        <v>487</v>
      </c>
      <c r="B629" s="149">
        <v>487274178</v>
      </c>
      <c r="C629" s="150" t="s">
        <v>284</v>
      </c>
      <c r="D629" s="149">
        <v>274</v>
      </c>
      <c r="E629" s="150" t="s">
        <v>81</v>
      </c>
      <c r="F629" s="149">
        <v>178</v>
      </c>
      <c r="G629" s="150" t="s">
        <v>241</v>
      </c>
      <c r="H629" s="151">
        <v>1</v>
      </c>
      <c r="I629" s="151"/>
      <c r="J629" s="152">
        <f t="shared" si="81"/>
        <v>906</v>
      </c>
      <c r="K629" s="152">
        <f t="shared" si="82"/>
        <v>1366</v>
      </c>
      <c r="L629" s="152">
        <f t="shared" si="83"/>
        <v>1366</v>
      </c>
      <c r="M629" s="153"/>
      <c r="N629" s="152">
        <f t="shared" si="84"/>
        <v>13109</v>
      </c>
      <c r="O629" s="152">
        <f t="shared" si="89"/>
        <v>1366</v>
      </c>
      <c r="P629" s="152">
        <f t="shared" si="85"/>
        <v>0</v>
      </c>
      <c r="Q629" s="152">
        <f t="shared" si="86"/>
        <v>893</v>
      </c>
      <c r="R629" s="152">
        <f t="shared" si="87"/>
        <v>15368</v>
      </c>
      <c r="S629" s="154">
        <f t="shared" si="88"/>
        <v>4880</v>
      </c>
    </row>
    <row r="630" spans="1:19" x14ac:dyDescent="0.25">
      <c r="A630" s="149">
        <v>487</v>
      </c>
      <c r="B630" s="149">
        <v>487274181</v>
      </c>
      <c r="C630" s="150" t="s">
        <v>284</v>
      </c>
      <c r="D630" s="149">
        <v>274</v>
      </c>
      <c r="E630" s="150" t="s">
        <v>81</v>
      </c>
      <c r="F630" s="149">
        <v>181</v>
      </c>
      <c r="G630" s="150" t="s">
        <v>105</v>
      </c>
      <c r="H630" s="151">
        <v>1</v>
      </c>
      <c r="I630" s="151"/>
      <c r="J630" s="152">
        <f t="shared" si="81"/>
        <v>877</v>
      </c>
      <c r="K630" s="152">
        <f t="shared" si="82"/>
        <v>888</v>
      </c>
      <c r="L630" s="152">
        <f t="shared" si="83"/>
        <v>884</v>
      </c>
      <c r="M630" s="153"/>
      <c r="N630" s="152">
        <f t="shared" si="84"/>
        <v>13109</v>
      </c>
      <c r="O630" s="152">
        <f t="shared" si="89"/>
        <v>884</v>
      </c>
      <c r="P630" s="152">
        <f t="shared" si="85"/>
        <v>0</v>
      </c>
      <c r="Q630" s="152">
        <f t="shared" si="86"/>
        <v>893</v>
      </c>
      <c r="R630" s="152">
        <f t="shared" si="87"/>
        <v>14886</v>
      </c>
      <c r="S630" s="154">
        <f t="shared" si="88"/>
        <v>116</v>
      </c>
    </row>
    <row r="631" spans="1:19" x14ac:dyDescent="0.25">
      <c r="A631" s="149">
        <v>487</v>
      </c>
      <c r="B631" s="149">
        <v>487274199</v>
      </c>
      <c r="C631" s="150" t="s">
        <v>284</v>
      </c>
      <c r="D631" s="149">
        <v>274</v>
      </c>
      <c r="E631" s="150" t="s">
        <v>81</v>
      </c>
      <c r="F631" s="149">
        <v>199</v>
      </c>
      <c r="G631" s="150" t="s">
        <v>162</v>
      </c>
      <c r="H631" s="151">
        <v>3</v>
      </c>
      <c r="I631" s="151"/>
      <c r="J631" s="152">
        <f t="shared" si="81"/>
        <v>6359</v>
      </c>
      <c r="K631" s="152">
        <f t="shared" si="82"/>
        <v>6978</v>
      </c>
      <c r="L631" s="152">
        <f t="shared" si="83"/>
        <v>6978</v>
      </c>
      <c r="M631" s="153"/>
      <c r="N631" s="152">
        <f t="shared" si="84"/>
        <v>10879</v>
      </c>
      <c r="O631" s="152">
        <f t="shared" si="89"/>
        <v>6978</v>
      </c>
      <c r="P631" s="152">
        <f t="shared" si="85"/>
        <v>0</v>
      </c>
      <c r="Q631" s="152">
        <f t="shared" si="86"/>
        <v>893</v>
      </c>
      <c r="R631" s="152">
        <f t="shared" si="87"/>
        <v>18750</v>
      </c>
      <c r="S631" s="154">
        <f t="shared" si="88"/>
        <v>1584</v>
      </c>
    </row>
    <row r="632" spans="1:19" x14ac:dyDescent="0.25">
      <c r="A632" s="149">
        <v>487</v>
      </c>
      <c r="B632" s="149">
        <v>487274217</v>
      </c>
      <c r="C632" s="150" t="s">
        <v>284</v>
      </c>
      <c r="D632" s="149">
        <v>274</v>
      </c>
      <c r="E632" s="150" t="s">
        <v>81</v>
      </c>
      <c r="F632" s="149">
        <v>217</v>
      </c>
      <c r="G632" s="150" t="s">
        <v>285</v>
      </c>
      <c r="H632" s="151">
        <v>1</v>
      </c>
      <c r="I632" s="151"/>
      <c r="J632" s="152">
        <f t="shared" si="81"/>
        <v>4307</v>
      </c>
      <c r="K632" s="152">
        <f t="shared" si="82"/>
        <v>3905</v>
      </c>
      <c r="L632" s="152">
        <f t="shared" si="83"/>
        <v>3905</v>
      </c>
      <c r="M632" s="153"/>
      <c r="N632" s="152">
        <f t="shared" si="84"/>
        <v>8954</v>
      </c>
      <c r="O632" s="152">
        <f t="shared" si="89"/>
        <v>3905</v>
      </c>
      <c r="P632" s="152">
        <f t="shared" si="85"/>
        <v>0</v>
      </c>
      <c r="Q632" s="152">
        <f t="shared" si="86"/>
        <v>893</v>
      </c>
      <c r="R632" s="152">
        <f t="shared" si="87"/>
        <v>13752</v>
      </c>
      <c r="S632" s="154">
        <f t="shared" si="88"/>
        <v>-1324</v>
      </c>
    </row>
    <row r="633" spans="1:19" x14ac:dyDescent="0.25">
      <c r="A633" s="149">
        <v>487</v>
      </c>
      <c r="B633" s="149">
        <v>487274229</v>
      </c>
      <c r="C633" s="150" t="s">
        <v>284</v>
      </c>
      <c r="D633" s="149">
        <v>274</v>
      </c>
      <c r="E633" s="150" t="s">
        <v>81</v>
      </c>
      <c r="F633" s="149">
        <v>229</v>
      </c>
      <c r="G633" s="150" t="s">
        <v>113</v>
      </c>
      <c r="H633" s="151">
        <v>4</v>
      </c>
      <c r="I633" s="151"/>
      <c r="J633" s="152">
        <f t="shared" si="81"/>
        <v>1870</v>
      </c>
      <c r="K633" s="152">
        <f t="shared" si="82"/>
        <v>852</v>
      </c>
      <c r="L633" s="152">
        <f t="shared" si="83"/>
        <v>1552</v>
      </c>
      <c r="M633" s="153"/>
      <c r="N633" s="152">
        <f t="shared" si="84"/>
        <v>9001</v>
      </c>
      <c r="O633" s="152">
        <f t="shared" si="89"/>
        <v>1552</v>
      </c>
      <c r="P633" s="152">
        <f t="shared" si="85"/>
        <v>0</v>
      </c>
      <c r="Q633" s="152">
        <f t="shared" si="86"/>
        <v>893</v>
      </c>
      <c r="R633" s="152">
        <f t="shared" si="87"/>
        <v>11446</v>
      </c>
      <c r="S633" s="154">
        <f t="shared" si="88"/>
        <v>-2162</v>
      </c>
    </row>
    <row r="634" spans="1:19" x14ac:dyDescent="0.25">
      <c r="A634" s="149">
        <v>487</v>
      </c>
      <c r="B634" s="149">
        <v>487274243</v>
      </c>
      <c r="C634" s="150" t="s">
        <v>284</v>
      </c>
      <c r="D634" s="149">
        <v>274</v>
      </c>
      <c r="E634" s="150" t="s">
        <v>81</v>
      </c>
      <c r="F634" s="149">
        <v>243</v>
      </c>
      <c r="G634" s="150" t="s">
        <v>74</v>
      </c>
      <c r="H634" s="151">
        <v>3</v>
      </c>
      <c r="I634" s="151"/>
      <c r="J634" s="152">
        <f t="shared" si="81"/>
        <v>2848</v>
      </c>
      <c r="K634" s="152">
        <f t="shared" si="82"/>
        <v>3094</v>
      </c>
      <c r="L634" s="152">
        <f t="shared" si="83"/>
        <v>3094</v>
      </c>
      <c r="M634" s="153"/>
      <c r="N634" s="152">
        <f t="shared" si="84"/>
        <v>13109</v>
      </c>
      <c r="O634" s="152">
        <f t="shared" si="89"/>
        <v>3094</v>
      </c>
      <c r="P634" s="152">
        <f t="shared" si="85"/>
        <v>0</v>
      </c>
      <c r="Q634" s="152">
        <f t="shared" si="86"/>
        <v>893</v>
      </c>
      <c r="R634" s="152">
        <f t="shared" si="87"/>
        <v>17096</v>
      </c>
      <c r="S634" s="154">
        <f t="shared" si="88"/>
        <v>1289</v>
      </c>
    </row>
    <row r="635" spans="1:19" x14ac:dyDescent="0.25">
      <c r="A635" s="149">
        <v>487</v>
      </c>
      <c r="B635" s="149">
        <v>487274244</v>
      </c>
      <c r="C635" s="150" t="s">
        <v>284</v>
      </c>
      <c r="D635" s="149">
        <v>274</v>
      </c>
      <c r="E635" s="150" t="s">
        <v>81</v>
      </c>
      <c r="F635" s="149">
        <v>244</v>
      </c>
      <c r="G635" s="150" t="s">
        <v>43</v>
      </c>
      <c r="H635" s="151">
        <v>2</v>
      </c>
      <c r="I635" s="151"/>
      <c r="J635" s="152">
        <f t="shared" si="81"/>
        <v>4472</v>
      </c>
      <c r="K635" s="152">
        <f t="shared" si="82"/>
        <v>3871</v>
      </c>
      <c r="L635" s="152">
        <f t="shared" si="83"/>
        <v>3874</v>
      </c>
      <c r="M635" s="153"/>
      <c r="N635" s="152">
        <f t="shared" si="84"/>
        <v>9562</v>
      </c>
      <c r="O635" s="152">
        <f t="shared" si="89"/>
        <v>3874</v>
      </c>
      <c r="P635" s="152">
        <f t="shared" si="85"/>
        <v>0</v>
      </c>
      <c r="Q635" s="152">
        <f t="shared" si="86"/>
        <v>893</v>
      </c>
      <c r="R635" s="152">
        <f t="shared" si="87"/>
        <v>14329</v>
      </c>
      <c r="S635" s="154">
        <f t="shared" si="88"/>
        <v>-2074</v>
      </c>
    </row>
    <row r="636" spans="1:19" x14ac:dyDescent="0.25">
      <c r="A636" s="149">
        <v>487</v>
      </c>
      <c r="B636" s="149">
        <v>487274248</v>
      </c>
      <c r="C636" s="150" t="s">
        <v>284</v>
      </c>
      <c r="D636" s="149">
        <v>274</v>
      </c>
      <c r="E636" s="150" t="s">
        <v>81</v>
      </c>
      <c r="F636" s="149">
        <v>248</v>
      </c>
      <c r="G636" s="150" t="s">
        <v>30</v>
      </c>
      <c r="H636" s="151">
        <v>17</v>
      </c>
      <c r="I636" s="151"/>
      <c r="J636" s="152">
        <f t="shared" si="81"/>
        <v>1066</v>
      </c>
      <c r="K636" s="152">
        <f t="shared" si="82"/>
        <v>1196</v>
      </c>
      <c r="L636" s="152">
        <f t="shared" si="83"/>
        <v>1208</v>
      </c>
      <c r="M636" s="153"/>
      <c r="N636" s="152">
        <f t="shared" si="84"/>
        <v>12223</v>
      </c>
      <c r="O636" s="152">
        <f t="shared" si="89"/>
        <v>1208</v>
      </c>
      <c r="P636" s="152">
        <f t="shared" si="85"/>
        <v>0</v>
      </c>
      <c r="Q636" s="152">
        <f t="shared" si="86"/>
        <v>893</v>
      </c>
      <c r="R636" s="152">
        <f t="shared" si="87"/>
        <v>14324</v>
      </c>
      <c r="S636" s="154">
        <f t="shared" si="88"/>
        <v>1582</v>
      </c>
    </row>
    <row r="637" spans="1:19" x14ac:dyDescent="0.25">
      <c r="A637" s="149">
        <v>487</v>
      </c>
      <c r="B637" s="149">
        <v>487274262</v>
      </c>
      <c r="C637" s="150" t="s">
        <v>284</v>
      </c>
      <c r="D637" s="149">
        <v>274</v>
      </c>
      <c r="E637" s="150" t="s">
        <v>81</v>
      </c>
      <c r="F637" s="149">
        <v>262</v>
      </c>
      <c r="G637" s="150" t="s">
        <v>31</v>
      </c>
      <c r="H637" s="151">
        <v>7</v>
      </c>
      <c r="I637" s="151"/>
      <c r="J637" s="152">
        <f t="shared" si="81"/>
        <v>4636</v>
      </c>
      <c r="K637" s="152">
        <f t="shared" si="82"/>
        <v>5321</v>
      </c>
      <c r="L637" s="152">
        <f t="shared" si="83"/>
        <v>5337</v>
      </c>
      <c r="M637" s="153"/>
      <c r="N637" s="152">
        <f t="shared" si="84"/>
        <v>11576</v>
      </c>
      <c r="O637" s="152">
        <f t="shared" si="89"/>
        <v>5337</v>
      </c>
      <c r="P637" s="152">
        <f t="shared" si="85"/>
        <v>0</v>
      </c>
      <c r="Q637" s="152">
        <f t="shared" si="86"/>
        <v>893</v>
      </c>
      <c r="R637" s="152">
        <f t="shared" si="87"/>
        <v>17806</v>
      </c>
      <c r="S637" s="154">
        <f t="shared" si="88"/>
        <v>2221</v>
      </c>
    </row>
    <row r="638" spans="1:19" x14ac:dyDescent="0.25">
      <c r="A638" s="149">
        <v>487</v>
      </c>
      <c r="B638" s="149">
        <v>487274274</v>
      </c>
      <c r="C638" s="150" t="s">
        <v>284</v>
      </c>
      <c r="D638" s="149">
        <v>274</v>
      </c>
      <c r="E638" s="150" t="s">
        <v>81</v>
      </c>
      <c r="F638" s="149">
        <v>274</v>
      </c>
      <c r="G638" s="150" t="s">
        <v>81</v>
      </c>
      <c r="H638" s="151">
        <v>291</v>
      </c>
      <c r="I638" s="151"/>
      <c r="J638" s="152">
        <f t="shared" si="81"/>
        <v>5579</v>
      </c>
      <c r="K638" s="152">
        <f t="shared" si="82"/>
        <v>5698</v>
      </c>
      <c r="L638" s="152">
        <f t="shared" si="83"/>
        <v>5727</v>
      </c>
      <c r="M638" s="153"/>
      <c r="N638" s="152">
        <f t="shared" si="84"/>
        <v>11847</v>
      </c>
      <c r="O638" s="152">
        <f t="shared" si="89"/>
        <v>5727</v>
      </c>
      <c r="P638" s="152">
        <f t="shared" si="85"/>
        <v>0</v>
      </c>
      <c r="Q638" s="152">
        <f t="shared" si="86"/>
        <v>893</v>
      </c>
      <c r="R638" s="152">
        <f t="shared" si="87"/>
        <v>18467</v>
      </c>
      <c r="S638" s="154">
        <f t="shared" si="88"/>
        <v>455</v>
      </c>
    </row>
    <row r="639" spans="1:19" x14ac:dyDescent="0.25">
      <c r="A639" s="149">
        <v>487</v>
      </c>
      <c r="B639" s="149">
        <v>487274284</v>
      </c>
      <c r="C639" s="150" t="s">
        <v>284</v>
      </c>
      <c r="D639" s="149">
        <v>274</v>
      </c>
      <c r="E639" s="150" t="s">
        <v>81</v>
      </c>
      <c r="F639" s="149">
        <v>284</v>
      </c>
      <c r="G639" s="150" t="s">
        <v>163</v>
      </c>
      <c r="H639" s="151">
        <v>1</v>
      </c>
      <c r="I639" s="151"/>
      <c r="J639" s="152">
        <f t="shared" si="81"/>
        <v>2958</v>
      </c>
      <c r="K639" s="152">
        <f t="shared" si="82"/>
        <v>3064</v>
      </c>
      <c r="L639" s="152">
        <f t="shared" si="83"/>
        <v>3064</v>
      </c>
      <c r="M639" s="153"/>
      <c r="N639" s="152">
        <f t="shared" si="84"/>
        <v>9001</v>
      </c>
      <c r="O639" s="152">
        <f t="shared" si="89"/>
        <v>3064</v>
      </c>
      <c r="P639" s="152">
        <f t="shared" si="85"/>
        <v>0</v>
      </c>
      <c r="Q639" s="152">
        <f t="shared" si="86"/>
        <v>893</v>
      </c>
      <c r="R639" s="152">
        <f t="shared" si="87"/>
        <v>12958</v>
      </c>
      <c r="S639" s="154">
        <f t="shared" si="88"/>
        <v>418</v>
      </c>
    </row>
    <row r="640" spans="1:19" x14ac:dyDescent="0.25">
      <c r="A640" s="149">
        <v>487</v>
      </c>
      <c r="B640" s="149">
        <v>487274285</v>
      </c>
      <c r="C640" s="150" t="s">
        <v>284</v>
      </c>
      <c r="D640" s="149">
        <v>274</v>
      </c>
      <c r="E640" s="150" t="s">
        <v>81</v>
      </c>
      <c r="F640" s="149">
        <v>285</v>
      </c>
      <c r="G640" s="150" t="s">
        <v>44</v>
      </c>
      <c r="H640" s="151">
        <v>2</v>
      </c>
      <c r="I640" s="151"/>
      <c r="J640" s="152">
        <f t="shared" si="81"/>
        <v>2661</v>
      </c>
      <c r="K640" s="152">
        <f t="shared" si="82"/>
        <v>2757</v>
      </c>
      <c r="L640" s="152">
        <f t="shared" si="83"/>
        <v>2757</v>
      </c>
      <c r="M640" s="153"/>
      <c r="N640" s="152">
        <f t="shared" si="84"/>
        <v>9001</v>
      </c>
      <c r="O640" s="152">
        <f t="shared" si="89"/>
        <v>2757</v>
      </c>
      <c r="P640" s="152">
        <f t="shared" si="85"/>
        <v>0</v>
      </c>
      <c r="Q640" s="152">
        <f t="shared" si="86"/>
        <v>893</v>
      </c>
      <c r="R640" s="152">
        <f t="shared" si="87"/>
        <v>12651</v>
      </c>
      <c r="S640" s="154">
        <f t="shared" si="88"/>
        <v>408</v>
      </c>
    </row>
    <row r="641" spans="1:19" x14ac:dyDescent="0.25">
      <c r="A641" s="149">
        <v>487</v>
      </c>
      <c r="B641" s="149">
        <v>487274295</v>
      </c>
      <c r="C641" s="150" t="s">
        <v>284</v>
      </c>
      <c r="D641" s="149">
        <v>274</v>
      </c>
      <c r="E641" s="150" t="s">
        <v>81</v>
      </c>
      <c r="F641" s="149">
        <v>295</v>
      </c>
      <c r="G641" s="150" t="s">
        <v>155</v>
      </c>
      <c r="H641" s="151">
        <v>2</v>
      </c>
      <c r="I641" s="151"/>
      <c r="J641" s="152">
        <f t="shared" si="81"/>
        <v>4643</v>
      </c>
      <c r="K641" s="152">
        <f t="shared" si="82"/>
        <v>6257</v>
      </c>
      <c r="L641" s="152">
        <f t="shared" si="83"/>
        <v>6258</v>
      </c>
      <c r="M641" s="153"/>
      <c r="N641" s="152">
        <f t="shared" si="84"/>
        <v>13085</v>
      </c>
      <c r="O641" s="152">
        <f t="shared" si="89"/>
        <v>6258</v>
      </c>
      <c r="P641" s="152">
        <f t="shared" si="85"/>
        <v>0</v>
      </c>
      <c r="Q641" s="152">
        <f t="shared" si="86"/>
        <v>893</v>
      </c>
      <c r="R641" s="152">
        <f t="shared" si="87"/>
        <v>20236</v>
      </c>
      <c r="S641" s="154">
        <f t="shared" si="88"/>
        <v>4992</v>
      </c>
    </row>
    <row r="642" spans="1:19" x14ac:dyDescent="0.25">
      <c r="A642" s="149">
        <v>487</v>
      </c>
      <c r="B642" s="149">
        <v>487274305</v>
      </c>
      <c r="C642" s="150" t="s">
        <v>284</v>
      </c>
      <c r="D642" s="149">
        <v>274</v>
      </c>
      <c r="E642" s="150" t="s">
        <v>81</v>
      </c>
      <c r="F642" s="149">
        <v>305</v>
      </c>
      <c r="G642" s="150" t="s">
        <v>75</v>
      </c>
      <c r="H642" s="151">
        <v>1</v>
      </c>
      <c r="I642" s="151"/>
      <c r="J642" s="152">
        <f t="shared" si="81"/>
        <v>3292</v>
      </c>
      <c r="K642" s="152">
        <f t="shared" si="82"/>
        <v>3602</v>
      </c>
      <c r="L642" s="152">
        <f t="shared" si="83"/>
        <v>3676</v>
      </c>
      <c r="M642" s="153"/>
      <c r="N642" s="152">
        <f t="shared" si="84"/>
        <v>11269</v>
      </c>
      <c r="O642" s="152">
        <f t="shared" si="89"/>
        <v>3676</v>
      </c>
      <c r="P642" s="152">
        <f t="shared" si="85"/>
        <v>0</v>
      </c>
      <c r="Q642" s="152">
        <f t="shared" si="86"/>
        <v>893</v>
      </c>
      <c r="R642" s="152">
        <f t="shared" si="87"/>
        <v>15838</v>
      </c>
      <c r="S642" s="154">
        <f t="shared" si="88"/>
        <v>1561</v>
      </c>
    </row>
    <row r="643" spans="1:19" x14ac:dyDescent="0.25">
      <c r="A643" s="149">
        <v>487</v>
      </c>
      <c r="B643" s="149">
        <v>487274308</v>
      </c>
      <c r="C643" s="150" t="s">
        <v>284</v>
      </c>
      <c r="D643" s="149">
        <v>274</v>
      </c>
      <c r="E643" s="150" t="s">
        <v>81</v>
      </c>
      <c r="F643" s="149">
        <v>308</v>
      </c>
      <c r="G643" s="150" t="s">
        <v>32</v>
      </c>
      <c r="H643" s="151">
        <v>2</v>
      </c>
      <c r="I643" s="151"/>
      <c r="J643" s="152">
        <f t="shared" si="81"/>
        <v>6880</v>
      </c>
      <c r="K643" s="152">
        <f t="shared" si="82"/>
        <v>5223</v>
      </c>
      <c r="L643" s="152">
        <f t="shared" si="83"/>
        <v>5223</v>
      </c>
      <c r="M643" s="153"/>
      <c r="N643" s="152">
        <f t="shared" si="84"/>
        <v>9001</v>
      </c>
      <c r="O643" s="152">
        <f t="shared" si="89"/>
        <v>5223</v>
      </c>
      <c r="P643" s="152">
        <f t="shared" si="85"/>
        <v>0</v>
      </c>
      <c r="Q643" s="152">
        <f t="shared" si="86"/>
        <v>893</v>
      </c>
      <c r="R643" s="152">
        <f t="shared" si="87"/>
        <v>15117</v>
      </c>
      <c r="S643" s="154">
        <f t="shared" si="88"/>
        <v>-4512</v>
      </c>
    </row>
    <row r="644" spans="1:19" x14ac:dyDescent="0.25">
      <c r="A644" s="149">
        <v>487</v>
      </c>
      <c r="B644" s="149">
        <v>487274344</v>
      </c>
      <c r="C644" s="150" t="s">
        <v>284</v>
      </c>
      <c r="D644" s="149">
        <v>274</v>
      </c>
      <c r="E644" s="150" t="s">
        <v>81</v>
      </c>
      <c r="F644" s="149">
        <v>344</v>
      </c>
      <c r="G644" s="150" t="s">
        <v>243</v>
      </c>
      <c r="H644" s="151">
        <v>1</v>
      </c>
      <c r="I644" s="151"/>
      <c r="J644" s="152">
        <f t="shared" si="81"/>
        <v>3224</v>
      </c>
      <c r="K644" s="152">
        <f t="shared" si="82"/>
        <v>3013</v>
      </c>
      <c r="L644" s="152">
        <f t="shared" si="83"/>
        <v>3013</v>
      </c>
      <c r="M644" s="153"/>
      <c r="N644" s="152">
        <f t="shared" si="84"/>
        <v>9001</v>
      </c>
      <c r="O644" s="152">
        <f t="shared" si="89"/>
        <v>3013</v>
      </c>
      <c r="P644" s="152">
        <f t="shared" si="85"/>
        <v>0</v>
      </c>
      <c r="Q644" s="152">
        <f t="shared" si="86"/>
        <v>893</v>
      </c>
      <c r="R644" s="152">
        <f t="shared" si="87"/>
        <v>12907</v>
      </c>
      <c r="S644" s="154">
        <f t="shared" si="88"/>
        <v>-839</v>
      </c>
    </row>
    <row r="645" spans="1:19" x14ac:dyDescent="0.25">
      <c r="A645" s="149">
        <v>487</v>
      </c>
      <c r="B645" s="149">
        <v>487274346</v>
      </c>
      <c r="C645" s="150" t="s">
        <v>284</v>
      </c>
      <c r="D645" s="149">
        <v>274</v>
      </c>
      <c r="E645" s="150" t="s">
        <v>81</v>
      </c>
      <c r="F645" s="149">
        <v>346</v>
      </c>
      <c r="G645" s="150" t="s">
        <v>33</v>
      </c>
      <c r="H645" s="151">
        <v>1</v>
      </c>
      <c r="I645" s="151"/>
      <c r="J645" s="152" t="str">
        <f t="shared" si="81"/>
        <v/>
      </c>
      <c r="K645" s="152">
        <f t="shared" si="82"/>
        <v>1224</v>
      </c>
      <c r="L645" s="152">
        <f t="shared" si="83"/>
        <v>1227</v>
      </c>
      <c r="M645" s="153"/>
      <c r="N645" s="152">
        <f t="shared" si="84"/>
        <v>11031.87601420819</v>
      </c>
      <c r="O645" s="152">
        <f t="shared" si="89"/>
        <v>1227</v>
      </c>
      <c r="P645" s="152">
        <f t="shared" si="85"/>
        <v>0</v>
      </c>
      <c r="Q645" s="152">
        <f t="shared" si="86"/>
        <v>893</v>
      </c>
      <c r="R645" s="152">
        <f t="shared" si="87"/>
        <v>13151.87601420819</v>
      </c>
      <c r="S645" s="154" t="str">
        <f t="shared" si="88"/>
        <v/>
      </c>
    </row>
    <row r="646" spans="1:19" x14ac:dyDescent="0.25">
      <c r="A646" s="149">
        <v>487</v>
      </c>
      <c r="B646" s="149">
        <v>487274347</v>
      </c>
      <c r="C646" s="150" t="s">
        <v>284</v>
      </c>
      <c r="D646" s="149">
        <v>274</v>
      </c>
      <c r="E646" s="150" t="s">
        <v>81</v>
      </c>
      <c r="F646" s="149">
        <v>347</v>
      </c>
      <c r="G646" s="150" t="s">
        <v>106</v>
      </c>
      <c r="H646" s="151">
        <v>5</v>
      </c>
      <c r="I646" s="151"/>
      <c r="J646" s="152">
        <f t="shared" si="81"/>
        <v>5198</v>
      </c>
      <c r="K646" s="152">
        <f t="shared" si="82"/>
        <v>5234</v>
      </c>
      <c r="L646" s="152">
        <f t="shared" si="83"/>
        <v>5234</v>
      </c>
      <c r="M646" s="153"/>
      <c r="N646" s="152">
        <f t="shared" si="84"/>
        <v>12082</v>
      </c>
      <c r="O646" s="152">
        <f t="shared" si="89"/>
        <v>5234</v>
      </c>
      <c r="P646" s="152">
        <f t="shared" si="85"/>
        <v>0</v>
      </c>
      <c r="Q646" s="152">
        <f t="shared" si="86"/>
        <v>893</v>
      </c>
      <c r="R646" s="152">
        <f t="shared" si="87"/>
        <v>18209</v>
      </c>
      <c r="S646" s="154">
        <f t="shared" si="88"/>
        <v>119</v>
      </c>
    </row>
    <row r="647" spans="1:19" x14ac:dyDescent="0.25">
      <c r="A647" s="149">
        <v>488</v>
      </c>
      <c r="B647" s="149">
        <v>488219001</v>
      </c>
      <c r="C647" s="150" t="s">
        <v>286</v>
      </c>
      <c r="D647" s="149">
        <v>219</v>
      </c>
      <c r="E647" s="150" t="s">
        <v>287</v>
      </c>
      <c r="F647" s="149">
        <v>1</v>
      </c>
      <c r="G647" s="150" t="s">
        <v>161</v>
      </c>
      <c r="H647" s="151">
        <v>29</v>
      </c>
      <c r="I647" s="151"/>
      <c r="J647" s="152">
        <f t="shared" si="81"/>
        <v>2592</v>
      </c>
      <c r="K647" s="152">
        <f t="shared" si="82"/>
        <v>2557</v>
      </c>
      <c r="L647" s="152">
        <f t="shared" si="83"/>
        <v>2825</v>
      </c>
      <c r="M647" s="153"/>
      <c r="N647" s="152">
        <f t="shared" si="84"/>
        <v>9972</v>
      </c>
      <c r="O647" s="152">
        <f t="shared" si="89"/>
        <v>2825</v>
      </c>
      <c r="P647" s="152">
        <f t="shared" si="85"/>
        <v>0</v>
      </c>
      <c r="Q647" s="152">
        <f t="shared" si="86"/>
        <v>893</v>
      </c>
      <c r="R647" s="152">
        <f t="shared" si="87"/>
        <v>13690</v>
      </c>
      <c r="S647" s="154">
        <f t="shared" si="88"/>
        <v>1055</v>
      </c>
    </row>
    <row r="648" spans="1:19" x14ac:dyDescent="0.25">
      <c r="A648" s="149">
        <v>488</v>
      </c>
      <c r="B648" s="149">
        <v>488219035</v>
      </c>
      <c r="C648" s="150" t="s">
        <v>286</v>
      </c>
      <c r="D648" s="149">
        <v>219</v>
      </c>
      <c r="E648" s="150" t="s">
        <v>287</v>
      </c>
      <c r="F648" s="149">
        <v>35</v>
      </c>
      <c r="G648" s="150" t="s">
        <v>22</v>
      </c>
      <c r="H648" s="151">
        <v>2</v>
      </c>
      <c r="I648" s="151"/>
      <c r="J648" s="152">
        <f t="shared" si="81"/>
        <v>4112</v>
      </c>
      <c r="K648" s="152">
        <f t="shared" si="82"/>
        <v>4194</v>
      </c>
      <c r="L648" s="152">
        <f t="shared" si="83"/>
        <v>4200</v>
      </c>
      <c r="M648" s="153"/>
      <c r="N648" s="152">
        <f t="shared" si="84"/>
        <v>11947</v>
      </c>
      <c r="O648" s="152">
        <f t="shared" si="89"/>
        <v>4200</v>
      </c>
      <c r="P648" s="152">
        <f t="shared" si="85"/>
        <v>0</v>
      </c>
      <c r="Q648" s="152">
        <f t="shared" si="86"/>
        <v>893</v>
      </c>
      <c r="R648" s="152">
        <f t="shared" si="87"/>
        <v>17040</v>
      </c>
      <c r="S648" s="154">
        <f t="shared" si="88"/>
        <v>338</v>
      </c>
    </row>
    <row r="649" spans="1:19" x14ac:dyDescent="0.25">
      <c r="A649" s="149">
        <v>488</v>
      </c>
      <c r="B649" s="149">
        <v>488219040</v>
      </c>
      <c r="C649" s="150" t="s">
        <v>286</v>
      </c>
      <c r="D649" s="149">
        <v>219</v>
      </c>
      <c r="E649" s="150" t="s">
        <v>287</v>
      </c>
      <c r="F649" s="149">
        <v>40</v>
      </c>
      <c r="G649" s="150" t="s">
        <v>95</v>
      </c>
      <c r="H649" s="151">
        <v>12</v>
      </c>
      <c r="I649" s="151"/>
      <c r="J649" s="152">
        <f t="shared" si="81"/>
        <v>2925</v>
      </c>
      <c r="K649" s="152">
        <f t="shared" si="82"/>
        <v>3099</v>
      </c>
      <c r="L649" s="152">
        <f t="shared" si="83"/>
        <v>3100</v>
      </c>
      <c r="M649" s="153"/>
      <c r="N649" s="152">
        <f t="shared" si="84"/>
        <v>11655</v>
      </c>
      <c r="O649" s="152">
        <f t="shared" si="89"/>
        <v>3100</v>
      </c>
      <c r="P649" s="152">
        <f t="shared" si="85"/>
        <v>0</v>
      </c>
      <c r="Q649" s="152">
        <f t="shared" si="86"/>
        <v>893</v>
      </c>
      <c r="R649" s="152">
        <f t="shared" si="87"/>
        <v>15648</v>
      </c>
      <c r="S649" s="154">
        <f t="shared" si="88"/>
        <v>834</v>
      </c>
    </row>
    <row r="650" spans="1:19" x14ac:dyDescent="0.25">
      <c r="A650" s="149">
        <v>488</v>
      </c>
      <c r="B650" s="149">
        <v>488219044</v>
      </c>
      <c r="C650" s="150" t="s">
        <v>286</v>
      </c>
      <c r="D650" s="149">
        <v>219</v>
      </c>
      <c r="E650" s="150" t="s">
        <v>287</v>
      </c>
      <c r="F650" s="149">
        <v>44</v>
      </c>
      <c r="G650" s="150" t="s">
        <v>35</v>
      </c>
      <c r="H650" s="151">
        <v>83</v>
      </c>
      <c r="I650" s="151"/>
      <c r="J650" s="152">
        <f t="shared" ref="J650:J713" si="90">IFERROR(VLOOKUP($B650,_18Q4,9,FALSE),"")</f>
        <v>253</v>
      </c>
      <c r="K650" s="152">
        <f t="shared" ref="K650:K713" si="91">IFERROR(VLOOKUP($B650,_19Q1c,9,FALSE),"")</f>
        <v>276</v>
      </c>
      <c r="L650" s="152">
        <f t="shared" ref="L650:L713" si="92">IFERROR(VLOOKUP($B650,_19Q1e,9,FALSE),"")</f>
        <v>273</v>
      </c>
      <c r="M650" s="153"/>
      <c r="N650" s="152">
        <f t="shared" ref="N650:N713" si="93">IFERROR(VLOOKUP($B650,_19Q1e,8,FALSE),"")</f>
        <v>11916</v>
      </c>
      <c r="O650" s="152">
        <f t="shared" si="89"/>
        <v>273</v>
      </c>
      <c r="P650" s="152">
        <f t="shared" ref="P650:P713" si="94">IFERROR(VLOOKUP($B650,_19Q1e,10,FALSE),"")</f>
        <v>0</v>
      </c>
      <c r="Q650" s="152">
        <f t="shared" ref="Q650:Q713" si="95">IFERROR(VLOOKUP($B650,_19Q1e,11,FALSE),"")</f>
        <v>893</v>
      </c>
      <c r="R650" s="152">
        <f t="shared" ref="R650:R713" si="96">IFERROR(VLOOKUP($B650,_19Q1e,12,FALSE),"")</f>
        <v>13082</v>
      </c>
      <c r="S650" s="154">
        <f t="shared" ref="S650:S713" si="97">IFERROR(R650-IFERROR(VLOOKUP($B650,_18Q4,12,FALSE),""),"")</f>
        <v>882</v>
      </c>
    </row>
    <row r="651" spans="1:19" x14ac:dyDescent="0.25">
      <c r="A651" s="149">
        <v>488</v>
      </c>
      <c r="B651" s="149">
        <v>488219065</v>
      </c>
      <c r="C651" s="150" t="s">
        <v>286</v>
      </c>
      <c r="D651" s="149">
        <v>219</v>
      </c>
      <c r="E651" s="150" t="s">
        <v>287</v>
      </c>
      <c r="F651" s="149">
        <v>65</v>
      </c>
      <c r="G651" s="150" t="s">
        <v>288</v>
      </c>
      <c r="H651" s="151">
        <v>4</v>
      </c>
      <c r="I651" s="151"/>
      <c r="J651" s="152">
        <f t="shared" si="90"/>
        <v>5943</v>
      </c>
      <c r="K651" s="152">
        <f t="shared" si="91"/>
        <v>5598</v>
      </c>
      <c r="L651" s="152">
        <f t="shared" si="92"/>
        <v>5599</v>
      </c>
      <c r="M651" s="153"/>
      <c r="N651" s="152">
        <f t="shared" si="93"/>
        <v>9618</v>
      </c>
      <c r="O651" s="152">
        <f t="shared" ref="O651:O714" si="98">L651</f>
        <v>5599</v>
      </c>
      <c r="P651" s="152">
        <f t="shared" si="94"/>
        <v>0</v>
      </c>
      <c r="Q651" s="152">
        <f t="shared" si="95"/>
        <v>893</v>
      </c>
      <c r="R651" s="152">
        <f t="shared" si="96"/>
        <v>16110</v>
      </c>
      <c r="S651" s="154">
        <f t="shared" si="97"/>
        <v>-936</v>
      </c>
    </row>
    <row r="652" spans="1:19" x14ac:dyDescent="0.25">
      <c r="A652" s="149">
        <v>488</v>
      </c>
      <c r="B652" s="149">
        <v>488219082</v>
      </c>
      <c r="C652" s="150" t="s">
        <v>286</v>
      </c>
      <c r="D652" s="149">
        <v>219</v>
      </c>
      <c r="E652" s="150" t="s">
        <v>287</v>
      </c>
      <c r="F652" s="149">
        <v>82</v>
      </c>
      <c r="G652" s="150" t="s">
        <v>269</v>
      </c>
      <c r="H652" s="151">
        <v>8</v>
      </c>
      <c r="I652" s="151"/>
      <c r="J652" s="152">
        <f t="shared" si="90"/>
        <v>3308</v>
      </c>
      <c r="K652" s="152">
        <f t="shared" si="91"/>
        <v>3150</v>
      </c>
      <c r="L652" s="152">
        <f t="shared" si="92"/>
        <v>3150</v>
      </c>
      <c r="M652" s="153"/>
      <c r="N652" s="152">
        <f t="shared" si="93"/>
        <v>9853</v>
      </c>
      <c r="O652" s="152">
        <f t="shared" si="98"/>
        <v>3150</v>
      </c>
      <c r="P652" s="152">
        <f t="shared" si="94"/>
        <v>0</v>
      </c>
      <c r="Q652" s="152">
        <f t="shared" si="95"/>
        <v>893</v>
      </c>
      <c r="R652" s="152">
        <f t="shared" si="96"/>
        <v>13896</v>
      </c>
      <c r="S652" s="154">
        <f t="shared" si="97"/>
        <v>-651</v>
      </c>
    </row>
    <row r="653" spans="1:19" x14ac:dyDescent="0.25">
      <c r="A653" s="149">
        <v>488</v>
      </c>
      <c r="B653" s="149">
        <v>488219083</v>
      </c>
      <c r="C653" s="150" t="s">
        <v>286</v>
      </c>
      <c r="D653" s="149">
        <v>219</v>
      </c>
      <c r="E653" s="150" t="s">
        <v>287</v>
      </c>
      <c r="F653" s="149">
        <v>83</v>
      </c>
      <c r="G653" s="150" t="s">
        <v>189</v>
      </c>
      <c r="H653" s="151">
        <v>8</v>
      </c>
      <c r="I653" s="151"/>
      <c r="J653" s="152">
        <f t="shared" si="90"/>
        <v>1524</v>
      </c>
      <c r="K653" s="152">
        <f t="shared" si="91"/>
        <v>1579</v>
      </c>
      <c r="L653" s="152">
        <f t="shared" si="92"/>
        <v>1580</v>
      </c>
      <c r="M653" s="153"/>
      <c r="N653" s="152">
        <f t="shared" si="93"/>
        <v>9130</v>
      </c>
      <c r="O653" s="152">
        <f t="shared" si="98"/>
        <v>1580</v>
      </c>
      <c r="P653" s="152">
        <f t="shared" si="94"/>
        <v>0</v>
      </c>
      <c r="Q653" s="152">
        <f t="shared" si="95"/>
        <v>893</v>
      </c>
      <c r="R653" s="152">
        <f t="shared" si="96"/>
        <v>11603</v>
      </c>
      <c r="S653" s="154">
        <f t="shared" si="97"/>
        <v>378</v>
      </c>
    </row>
    <row r="654" spans="1:19" x14ac:dyDescent="0.25">
      <c r="A654" s="149">
        <v>488</v>
      </c>
      <c r="B654" s="149">
        <v>488219122</v>
      </c>
      <c r="C654" s="150" t="s">
        <v>286</v>
      </c>
      <c r="D654" s="149">
        <v>219</v>
      </c>
      <c r="E654" s="150" t="s">
        <v>287</v>
      </c>
      <c r="F654" s="149">
        <v>122</v>
      </c>
      <c r="G654" s="150" t="s">
        <v>289</v>
      </c>
      <c r="H654" s="151">
        <v>25</v>
      </c>
      <c r="I654" s="151"/>
      <c r="J654" s="152">
        <f t="shared" si="90"/>
        <v>3133</v>
      </c>
      <c r="K654" s="152">
        <f t="shared" si="91"/>
        <v>3229</v>
      </c>
      <c r="L654" s="152">
        <f t="shared" si="92"/>
        <v>3229</v>
      </c>
      <c r="M654" s="153"/>
      <c r="N654" s="152">
        <f t="shared" si="93"/>
        <v>9976</v>
      </c>
      <c r="O654" s="152">
        <f t="shared" si="98"/>
        <v>3229</v>
      </c>
      <c r="P654" s="152">
        <f t="shared" si="94"/>
        <v>0</v>
      </c>
      <c r="Q654" s="152">
        <f t="shared" si="95"/>
        <v>893</v>
      </c>
      <c r="R654" s="152">
        <f t="shared" si="96"/>
        <v>14098</v>
      </c>
      <c r="S654" s="154">
        <f t="shared" si="97"/>
        <v>393</v>
      </c>
    </row>
    <row r="655" spans="1:19" x14ac:dyDescent="0.25">
      <c r="A655" s="149">
        <v>488</v>
      </c>
      <c r="B655" s="149">
        <v>488219131</v>
      </c>
      <c r="C655" s="150" t="s">
        <v>286</v>
      </c>
      <c r="D655" s="149">
        <v>219</v>
      </c>
      <c r="E655" s="150" t="s">
        <v>287</v>
      </c>
      <c r="F655" s="149">
        <v>131</v>
      </c>
      <c r="G655" s="150" t="s">
        <v>290</v>
      </c>
      <c r="H655" s="151">
        <v>11</v>
      </c>
      <c r="I655" s="151"/>
      <c r="J655" s="152">
        <f t="shared" si="90"/>
        <v>2284</v>
      </c>
      <c r="K655" s="152">
        <f t="shared" si="91"/>
        <v>2465</v>
      </c>
      <c r="L655" s="152">
        <f t="shared" si="92"/>
        <v>2465</v>
      </c>
      <c r="M655" s="153"/>
      <c r="N655" s="152">
        <f t="shared" si="93"/>
        <v>9990</v>
      </c>
      <c r="O655" s="152">
        <f t="shared" si="98"/>
        <v>2465</v>
      </c>
      <c r="P655" s="152">
        <f t="shared" si="94"/>
        <v>0</v>
      </c>
      <c r="Q655" s="152">
        <f t="shared" si="95"/>
        <v>893</v>
      </c>
      <c r="R655" s="152">
        <f t="shared" si="96"/>
        <v>13348</v>
      </c>
      <c r="S655" s="154">
        <f t="shared" si="97"/>
        <v>915</v>
      </c>
    </row>
    <row r="656" spans="1:19" x14ac:dyDescent="0.25">
      <c r="A656" s="149">
        <v>488</v>
      </c>
      <c r="B656" s="149">
        <v>488219133</v>
      </c>
      <c r="C656" s="150" t="s">
        <v>286</v>
      </c>
      <c r="D656" s="149">
        <v>219</v>
      </c>
      <c r="E656" s="150" t="s">
        <v>287</v>
      </c>
      <c r="F656" s="149">
        <v>133</v>
      </c>
      <c r="G656" s="150" t="s">
        <v>73</v>
      </c>
      <c r="H656" s="151">
        <v>28</v>
      </c>
      <c r="I656" s="151"/>
      <c r="J656" s="152">
        <f t="shared" si="90"/>
        <v>3204</v>
      </c>
      <c r="K656" s="152">
        <f t="shared" si="91"/>
        <v>3230</v>
      </c>
      <c r="L656" s="152">
        <f t="shared" si="92"/>
        <v>3264</v>
      </c>
      <c r="M656" s="153"/>
      <c r="N656" s="152">
        <f t="shared" si="93"/>
        <v>10416</v>
      </c>
      <c r="O656" s="152">
        <f t="shared" si="98"/>
        <v>3264</v>
      </c>
      <c r="P656" s="152">
        <f t="shared" si="94"/>
        <v>0</v>
      </c>
      <c r="Q656" s="152">
        <f t="shared" si="95"/>
        <v>893</v>
      </c>
      <c r="R656" s="152">
        <f t="shared" si="96"/>
        <v>14573</v>
      </c>
      <c r="S656" s="154">
        <f t="shared" si="97"/>
        <v>254</v>
      </c>
    </row>
    <row r="657" spans="1:19" x14ac:dyDescent="0.25">
      <c r="A657" s="149">
        <v>488</v>
      </c>
      <c r="B657" s="149">
        <v>488219142</v>
      </c>
      <c r="C657" s="150" t="s">
        <v>286</v>
      </c>
      <c r="D657" s="149">
        <v>219</v>
      </c>
      <c r="E657" s="150" t="s">
        <v>287</v>
      </c>
      <c r="F657" s="149">
        <v>142</v>
      </c>
      <c r="G657" s="150" t="s">
        <v>291</v>
      </c>
      <c r="H657" s="151">
        <v>40</v>
      </c>
      <c r="I657" s="151"/>
      <c r="J657" s="152">
        <f t="shared" si="90"/>
        <v>7409</v>
      </c>
      <c r="K657" s="152">
        <f t="shared" si="91"/>
        <v>7744</v>
      </c>
      <c r="L657" s="152">
        <f t="shared" si="92"/>
        <v>7745</v>
      </c>
      <c r="M657" s="153"/>
      <c r="N657" s="152">
        <f t="shared" si="93"/>
        <v>10589</v>
      </c>
      <c r="O657" s="152">
        <f t="shared" si="98"/>
        <v>7745</v>
      </c>
      <c r="P657" s="152">
        <f t="shared" si="94"/>
        <v>0</v>
      </c>
      <c r="Q657" s="152">
        <f t="shared" si="95"/>
        <v>893</v>
      </c>
      <c r="R657" s="152">
        <f t="shared" si="96"/>
        <v>19227</v>
      </c>
      <c r="S657" s="154">
        <f t="shared" si="97"/>
        <v>795</v>
      </c>
    </row>
    <row r="658" spans="1:19" x14ac:dyDescent="0.25">
      <c r="A658" s="149">
        <v>488</v>
      </c>
      <c r="B658" s="149">
        <v>488219145</v>
      </c>
      <c r="C658" s="150" t="s">
        <v>286</v>
      </c>
      <c r="D658" s="149">
        <v>219</v>
      </c>
      <c r="E658" s="150" t="s">
        <v>287</v>
      </c>
      <c r="F658" s="149">
        <v>145</v>
      </c>
      <c r="G658" s="150" t="s">
        <v>271</v>
      </c>
      <c r="H658" s="151">
        <v>7</v>
      </c>
      <c r="I658" s="151"/>
      <c r="J658" s="152">
        <f t="shared" si="90"/>
        <v>2614</v>
      </c>
      <c r="K658" s="152">
        <f t="shared" si="91"/>
        <v>3009</v>
      </c>
      <c r="L658" s="152">
        <f t="shared" si="92"/>
        <v>3009</v>
      </c>
      <c r="M658" s="153"/>
      <c r="N658" s="152">
        <f t="shared" si="93"/>
        <v>9923</v>
      </c>
      <c r="O658" s="152">
        <f t="shared" si="98"/>
        <v>3009</v>
      </c>
      <c r="P658" s="152">
        <f t="shared" si="94"/>
        <v>0</v>
      </c>
      <c r="Q658" s="152">
        <f t="shared" si="95"/>
        <v>893</v>
      </c>
      <c r="R658" s="152">
        <f t="shared" si="96"/>
        <v>13825</v>
      </c>
      <c r="S658" s="154">
        <f t="shared" si="97"/>
        <v>1697</v>
      </c>
    </row>
    <row r="659" spans="1:19" x14ac:dyDescent="0.25">
      <c r="A659" s="149">
        <v>488</v>
      </c>
      <c r="B659" s="149">
        <v>488219171</v>
      </c>
      <c r="C659" s="150" t="s">
        <v>286</v>
      </c>
      <c r="D659" s="149">
        <v>219</v>
      </c>
      <c r="E659" s="150" t="s">
        <v>287</v>
      </c>
      <c r="F659" s="149">
        <v>171</v>
      </c>
      <c r="G659" s="150" t="s">
        <v>272</v>
      </c>
      <c r="H659" s="151">
        <v>14</v>
      </c>
      <c r="I659" s="151"/>
      <c r="J659" s="152">
        <f t="shared" si="90"/>
        <v>2255</v>
      </c>
      <c r="K659" s="152">
        <f t="shared" si="91"/>
        <v>2600</v>
      </c>
      <c r="L659" s="152">
        <f t="shared" si="92"/>
        <v>2592</v>
      </c>
      <c r="M659" s="153"/>
      <c r="N659" s="152">
        <f t="shared" si="93"/>
        <v>10919</v>
      </c>
      <c r="O659" s="152">
        <f t="shared" si="98"/>
        <v>2592</v>
      </c>
      <c r="P659" s="152">
        <f t="shared" si="94"/>
        <v>0</v>
      </c>
      <c r="Q659" s="152">
        <f t="shared" si="95"/>
        <v>893</v>
      </c>
      <c r="R659" s="152">
        <f t="shared" si="96"/>
        <v>14404</v>
      </c>
      <c r="S659" s="154">
        <f t="shared" si="97"/>
        <v>1755</v>
      </c>
    </row>
    <row r="660" spans="1:19" x14ac:dyDescent="0.25">
      <c r="A660" s="149">
        <v>488</v>
      </c>
      <c r="B660" s="149">
        <v>488219189</v>
      </c>
      <c r="C660" s="150" t="s">
        <v>286</v>
      </c>
      <c r="D660" s="149">
        <v>219</v>
      </c>
      <c r="E660" s="150" t="s">
        <v>287</v>
      </c>
      <c r="F660" s="149">
        <v>189</v>
      </c>
      <c r="G660" s="150" t="s">
        <v>38</v>
      </c>
      <c r="H660" s="151">
        <v>1</v>
      </c>
      <c r="I660" s="151"/>
      <c r="J660" s="152">
        <f t="shared" si="90"/>
        <v>3886</v>
      </c>
      <c r="K660" s="152">
        <f t="shared" si="91"/>
        <v>4493</v>
      </c>
      <c r="L660" s="152">
        <f t="shared" si="92"/>
        <v>4970</v>
      </c>
      <c r="M660" s="153"/>
      <c r="N660" s="152">
        <f t="shared" si="93"/>
        <v>12404</v>
      </c>
      <c r="O660" s="152">
        <f t="shared" si="98"/>
        <v>4970</v>
      </c>
      <c r="P660" s="152">
        <f t="shared" si="94"/>
        <v>0</v>
      </c>
      <c r="Q660" s="152">
        <f t="shared" si="95"/>
        <v>893</v>
      </c>
      <c r="R660" s="152">
        <f t="shared" si="96"/>
        <v>18267</v>
      </c>
      <c r="S660" s="154">
        <f t="shared" si="97"/>
        <v>3789</v>
      </c>
    </row>
    <row r="661" spans="1:19" x14ac:dyDescent="0.25">
      <c r="A661" s="149">
        <v>488</v>
      </c>
      <c r="B661" s="149">
        <v>488219219</v>
      </c>
      <c r="C661" s="150" t="s">
        <v>286</v>
      </c>
      <c r="D661" s="149">
        <v>219</v>
      </c>
      <c r="E661" s="150" t="s">
        <v>287</v>
      </c>
      <c r="F661" s="149">
        <v>219</v>
      </c>
      <c r="G661" s="150" t="s">
        <v>287</v>
      </c>
      <c r="H661" s="151">
        <v>11</v>
      </c>
      <c r="I661" s="151"/>
      <c r="J661" s="152">
        <f t="shared" si="90"/>
        <v>4908</v>
      </c>
      <c r="K661" s="152">
        <f t="shared" si="91"/>
        <v>5166</v>
      </c>
      <c r="L661" s="152">
        <f t="shared" si="92"/>
        <v>5180</v>
      </c>
      <c r="M661" s="153"/>
      <c r="N661" s="152">
        <f t="shared" si="93"/>
        <v>10909</v>
      </c>
      <c r="O661" s="152">
        <f t="shared" si="98"/>
        <v>5180</v>
      </c>
      <c r="P661" s="152">
        <f t="shared" si="94"/>
        <v>0</v>
      </c>
      <c r="Q661" s="152">
        <f t="shared" si="95"/>
        <v>893</v>
      </c>
      <c r="R661" s="152">
        <f t="shared" si="96"/>
        <v>16982</v>
      </c>
      <c r="S661" s="154">
        <f t="shared" si="97"/>
        <v>845</v>
      </c>
    </row>
    <row r="662" spans="1:19" x14ac:dyDescent="0.25">
      <c r="A662" s="149">
        <v>488</v>
      </c>
      <c r="B662" s="149">
        <v>488219231</v>
      </c>
      <c r="C662" s="150" t="s">
        <v>286</v>
      </c>
      <c r="D662" s="149">
        <v>219</v>
      </c>
      <c r="E662" s="150" t="s">
        <v>287</v>
      </c>
      <c r="F662" s="149">
        <v>231</v>
      </c>
      <c r="G662" s="150" t="s">
        <v>274</v>
      </c>
      <c r="H662" s="151">
        <v>29</v>
      </c>
      <c r="I662" s="151"/>
      <c r="J662" s="152">
        <f t="shared" si="90"/>
        <v>2093</v>
      </c>
      <c r="K662" s="152">
        <f t="shared" si="91"/>
        <v>2294</v>
      </c>
      <c r="L662" s="152">
        <f t="shared" si="92"/>
        <v>2295</v>
      </c>
      <c r="M662" s="153"/>
      <c r="N662" s="152">
        <f t="shared" si="93"/>
        <v>10116</v>
      </c>
      <c r="O662" s="152">
        <f t="shared" si="98"/>
        <v>2295</v>
      </c>
      <c r="P662" s="152">
        <f t="shared" si="94"/>
        <v>0</v>
      </c>
      <c r="Q662" s="152">
        <f t="shared" si="95"/>
        <v>893</v>
      </c>
      <c r="R662" s="152">
        <f t="shared" si="96"/>
        <v>13304</v>
      </c>
      <c r="S662" s="154">
        <f t="shared" si="97"/>
        <v>1089</v>
      </c>
    </row>
    <row r="663" spans="1:19" x14ac:dyDescent="0.25">
      <c r="A663" s="149">
        <v>488</v>
      </c>
      <c r="B663" s="149">
        <v>488219239</v>
      </c>
      <c r="C663" s="150" t="s">
        <v>286</v>
      </c>
      <c r="D663" s="149">
        <v>219</v>
      </c>
      <c r="E663" s="150" t="s">
        <v>287</v>
      </c>
      <c r="F663" s="149">
        <v>239</v>
      </c>
      <c r="G663" s="150" t="s">
        <v>267</v>
      </c>
      <c r="H663" s="151">
        <v>11</v>
      </c>
      <c r="I663" s="151"/>
      <c r="J663" s="152">
        <f t="shared" si="90"/>
        <v>3176</v>
      </c>
      <c r="K663" s="152">
        <f t="shared" si="91"/>
        <v>3359</v>
      </c>
      <c r="L663" s="152">
        <f t="shared" si="92"/>
        <v>3358</v>
      </c>
      <c r="M663" s="153"/>
      <c r="N663" s="152">
        <f t="shared" si="93"/>
        <v>9705</v>
      </c>
      <c r="O663" s="152">
        <f t="shared" si="98"/>
        <v>3358</v>
      </c>
      <c r="P663" s="152">
        <f t="shared" si="94"/>
        <v>0</v>
      </c>
      <c r="Q663" s="152">
        <f t="shared" si="95"/>
        <v>893</v>
      </c>
      <c r="R663" s="152">
        <f t="shared" si="96"/>
        <v>13956</v>
      </c>
      <c r="S663" s="154">
        <f t="shared" si="97"/>
        <v>709</v>
      </c>
    </row>
    <row r="664" spans="1:19" x14ac:dyDescent="0.25">
      <c r="A664" s="149">
        <v>488</v>
      </c>
      <c r="B664" s="149">
        <v>488219243</v>
      </c>
      <c r="C664" s="150" t="s">
        <v>286</v>
      </c>
      <c r="D664" s="149">
        <v>219</v>
      </c>
      <c r="E664" s="150" t="s">
        <v>287</v>
      </c>
      <c r="F664" s="149">
        <v>243</v>
      </c>
      <c r="G664" s="150" t="s">
        <v>74</v>
      </c>
      <c r="H664" s="151">
        <v>34</v>
      </c>
      <c r="I664" s="151"/>
      <c r="J664" s="152">
        <f t="shared" si="90"/>
        <v>2548</v>
      </c>
      <c r="K664" s="152">
        <f t="shared" si="91"/>
        <v>2637</v>
      </c>
      <c r="L664" s="152">
        <f t="shared" si="92"/>
        <v>2654</v>
      </c>
      <c r="M664" s="153"/>
      <c r="N664" s="152">
        <f t="shared" si="93"/>
        <v>11245</v>
      </c>
      <c r="O664" s="152">
        <f t="shared" si="98"/>
        <v>2654</v>
      </c>
      <c r="P664" s="152">
        <f t="shared" si="94"/>
        <v>0</v>
      </c>
      <c r="Q664" s="152">
        <f t="shared" si="95"/>
        <v>893</v>
      </c>
      <c r="R664" s="152">
        <f t="shared" si="96"/>
        <v>14792</v>
      </c>
      <c r="S664" s="154">
        <f t="shared" si="97"/>
        <v>557</v>
      </c>
    </row>
    <row r="665" spans="1:19" x14ac:dyDescent="0.25">
      <c r="A665" s="149">
        <v>488</v>
      </c>
      <c r="B665" s="149">
        <v>488219244</v>
      </c>
      <c r="C665" s="150" t="s">
        <v>286</v>
      </c>
      <c r="D665" s="149">
        <v>219</v>
      </c>
      <c r="E665" s="150" t="s">
        <v>287</v>
      </c>
      <c r="F665" s="149">
        <v>244</v>
      </c>
      <c r="G665" s="150" t="s">
        <v>43</v>
      </c>
      <c r="H665" s="151">
        <v>179</v>
      </c>
      <c r="I665" s="151"/>
      <c r="J665" s="152">
        <f t="shared" si="90"/>
        <v>4434</v>
      </c>
      <c r="K665" s="152">
        <f t="shared" si="91"/>
        <v>4482</v>
      </c>
      <c r="L665" s="152">
        <f t="shared" si="92"/>
        <v>4530</v>
      </c>
      <c r="M665" s="153"/>
      <c r="N665" s="152">
        <f t="shared" si="93"/>
        <v>11179</v>
      </c>
      <c r="O665" s="152">
        <f t="shared" si="98"/>
        <v>4530</v>
      </c>
      <c r="P665" s="152">
        <f t="shared" si="94"/>
        <v>0</v>
      </c>
      <c r="Q665" s="152">
        <f t="shared" si="95"/>
        <v>893</v>
      </c>
      <c r="R665" s="152">
        <f t="shared" si="96"/>
        <v>16602</v>
      </c>
      <c r="S665" s="154">
        <f t="shared" si="97"/>
        <v>332</v>
      </c>
    </row>
    <row r="666" spans="1:19" x14ac:dyDescent="0.25">
      <c r="A666" s="149">
        <v>488</v>
      </c>
      <c r="B666" s="149">
        <v>488219251</v>
      </c>
      <c r="C666" s="150" t="s">
        <v>286</v>
      </c>
      <c r="D666" s="149">
        <v>219</v>
      </c>
      <c r="E666" s="150" t="s">
        <v>287</v>
      </c>
      <c r="F666" s="149">
        <v>251</v>
      </c>
      <c r="G666" s="150" t="s">
        <v>292</v>
      </c>
      <c r="H666" s="151">
        <v>107</v>
      </c>
      <c r="I666" s="151"/>
      <c r="J666" s="152">
        <f t="shared" si="90"/>
        <v>2146</v>
      </c>
      <c r="K666" s="152">
        <f t="shared" si="91"/>
        <v>2247</v>
      </c>
      <c r="L666" s="152">
        <f t="shared" si="92"/>
        <v>2251</v>
      </c>
      <c r="M666" s="153"/>
      <c r="N666" s="152">
        <f t="shared" si="93"/>
        <v>10204</v>
      </c>
      <c r="O666" s="152">
        <f t="shared" si="98"/>
        <v>2251</v>
      </c>
      <c r="P666" s="152">
        <f t="shared" si="94"/>
        <v>0</v>
      </c>
      <c r="Q666" s="152">
        <f t="shared" si="95"/>
        <v>893</v>
      </c>
      <c r="R666" s="152">
        <f t="shared" si="96"/>
        <v>13348</v>
      </c>
      <c r="S666" s="154">
        <f t="shared" si="97"/>
        <v>584</v>
      </c>
    </row>
    <row r="667" spans="1:19" x14ac:dyDescent="0.25">
      <c r="A667" s="149">
        <v>488</v>
      </c>
      <c r="B667" s="149">
        <v>488219264</v>
      </c>
      <c r="C667" s="150" t="s">
        <v>286</v>
      </c>
      <c r="D667" s="149">
        <v>219</v>
      </c>
      <c r="E667" s="150" t="s">
        <v>287</v>
      </c>
      <c r="F667" s="149">
        <v>264</v>
      </c>
      <c r="G667" s="150" t="s">
        <v>293</v>
      </c>
      <c r="H667" s="151">
        <v>27</v>
      </c>
      <c r="I667" s="151"/>
      <c r="J667" s="152">
        <f t="shared" si="90"/>
        <v>4261</v>
      </c>
      <c r="K667" s="152">
        <f t="shared" si="91"/>
        <v>4468</v>
      </c>
      <c r="L667" s="152">
        <f t="shared" si="92"/>
        <v>4382</v>
      </c>
      <c r="M667" s="153"/>
      <c r="N667" s="152">
        <f t="shared" si="93"/>
        <v>9716</v>
      </c>
      <c r="O667" s="152">
        <f t="shared" si="98"/>
        <v>4382</v>
      </c>
      <c r="P667" s="152">
        <f t="shared" si="94"/>
        <v>0</v>
      </c>
      <c r="Q667" s="152">
        <f t="shared" si="95"/>
        <v>893</v>
      </c>
      <c r="R667" s="152">
        <f t="shared" si="96"/>
        <v>14991</v>
      </c>
      <c r="S667" s="154">
        <f t="shared" si="97"/>
        <v>391</v>
      </c>
    </row>
    <row r="668" spans="1:19" x14ac:dyDescent="0.25">
      <c r="A668" s="149">
        <v>488</v>
      </c>
      <c r="B668" s="149">
        <v>488219285</v>
      </c>
      <c r="C668" s="150" t="s">
        <v>286</v>
      </c>
      <c r="D668" s="149">
        <v>219</v>
      </c>
      <c r="E668" s="150" t="s">
        <v>287</v>
      </c>
      <c r="F668" s="149">
        <v>285</v>
      </c>
      <c r="G668" s="150" t="s">
        <v>44</v>
      </c>
      <c r="H668" s="151">
        <v>1</v>
      </c>
      <c r="I668" s="151"/>
      <c r="J668" s="152">
        <f t="shared" si="90"/>
        <v>3258</v>
      </c>
      <c r="K668" s="152">
        <f t="shared" si="91"/>
        <v>3968</v>
      </c>
      <c r="L668" s="152">
        <f t="shared" si="92"/>
        <v>3968</v>
      </c>
      <c r="M668" s="153"/>
      <c r="N668" s="152">
        <f t="shared" si="93"/>
        <v>12957</v>
      </c>
      <c r="O668" s="152">
        <f t="shared" si="98"/>
        <v>3968</v>
      </c>
      <c r="P668" s="152">
        <f t="shared" si="94"/>
        <v>0</v>
      </c>
      <c r="Q668" s="152">
        <f t="shared" si="95"/>
        <v>893</v>
      </c>
      <c r="R668" s="152">
        <f t="shared" si="96"/>
        <v>17818</v>
      </c>
      <c r="S668" s="154">
        <f t="shared" si="97"/>
        <v>3031</v>
      </c>
    </row>
    <row r="669" spans="1:19" x14ac:dyDescent="0.25">
      <c r="A669" s="149">
        <v>488</v>
      </c>
      <c r="B669" s="149">
        <v>488219336</v>
      </c>
      <c r="C669" s="150" t="s">
        <v>286</v>
      </c>
      <c r="D669" s="149">
        <v>219</v>
      </c>
      <c r="E669" s="150" t="s">
        <v>287</v>
      </c>
      <c r="F669" s="149">
        <v>336</v>
      </c>
      <c r="G669" s="150" t="s">
        <v>48</v>
      </c>
      <c r="H669" s="151">
        <v>256</v>
      </c>
      <c r="I669" s="151"/>
      <c r="J669" s="152">
        <f t="shared" si="90"/>
        <v>1857</v>
      </c>
      <c r="K669" s="152">
        <f t="shared" si="91"/>
        <v>1937</v>
      </c>
      <c r="L669" s="152">
        <f t="shared" si="92"/>
        <v>1947</v>
      </c>
      <c r="M669" s="153"/>
      <c r="N669" s="152">
        <f t="shared" si="93"/>
        <v>10313</v>
      </c>
      <c r="O669" s="152">
        <f t="shared" si="98"/>
        <v>1947</v>
      </c>
      <c r="P669" s="152">
        <f t="shared" si="94"/>
        <v>0</v>
      </c>
      <c r="Q669" s="152">
        <f t="shared" si="95"/>
        <v>893</v>
      </c>
      <c r="R669" s="152">
        <f t="shared" si="96"/>
        <v>13153</v>
      </c>
      <c r="S669" s="154">
        <f t="shared" si="97"/>
        <v>565</v>
      </c>
    </row>
    <row r="670" spans="1:19" x14ac:dyDescent="0.25">
      <c r="A670" s="149">
        <v>488</v>
      </c>
      <c r="B670" s="149">
        <v>488219625</v>
      </c>
      <c r="C670" s="150" t="s">
        <v>286</v>
      </c>
      <c r="D670" s="149">
        <v>219</v>
      </c>
      <c r="E670" s="150" t="s">
        <v>287</v>
      </c>
      <c r="F670" s="149">
        <v>625</v>
      </c>
      <c r="G670" s="150" t="s">
        <v>49</v>
      </c>
      <c r="H670" s="151">
        <v>1</v>
      </c>
      <c r="I670" s="151"/>
      <c r="J670" s="152">
        <f t="shared" si="90"/>
        <v>1663</v>
      </c>
      <c r="K670" s="152">
        <f t="shared" si="91"/>
        <v>1657</v>
      </c>
      <c r="L670" s="152">
        <f t="shared" si="92"/>
        <v>1657</v>
      </c>
      <c r="M670" s="153"/>
      <c r="N670" s="152">
        <f t="shared" si="93"/>
        <v>8780</v>
      </c>
      <c r="O670" s="152">
        <f t="shared" si="98"/>
        <v>1657</v>
      </c>
      <c r="P670" s="152">
        <f t="shared" si="94"/>
        <v>0</v>
      </c>
      <c r="Q670" s="152">
        <f t="shared" si="95"/>
        <v>893</v>
      </c>
      <c r="R670" s="152">
        <f t="shared" si="96"/>
        <v>11330</v>
      </c>
      <c r="S670" s="154">
        <f t="shared" si="97"/>
        <v>-34</v>
      </c>
    </row>
    <row r="671" spans="1:19" x14ac:dyDescent="0.25">
      <c r="A671" s="149">
        <v>488</v>
      </c>
      <c r="B671" s="149">
        <v>488219760</v>
      </c>
      <c r="C671" s="150" t="s">
        <v>286</v>
      </c>
      <c r="D671" s="149">
        <v>219</v>
      </c>
      <c r="E671" s="150" t="s">
        <v>287</v>
      </c>
      <c r="F671" s="149">
        <v>760</v>
      </c>
      <c r="G671" s="150" t="s">
        <v>279</v>
      </c>
      <c r="H671" s="151">
        <v>4</v>
      </c>
      <c r="I671" s="151"/>
      <c r="J671" s="152">
        <f t="shared" si="90"/>
        <v>2002</v>
      </c>
      <c r="K671" s="152">
        <f t="shared" si="91"/>
        <v>1897</v>
      </c>
      <c r="L671" s="152">
        <f t="shared" si="92"/>
        <v>1898</v>
      </c>
      <c r="M671" s="153"/>
      <c r="N671" s="152">
        <f t="shared" si="93"/>
        <v>9679</v>
      </c>
      <c r="O671" s="152">
        <f t="shared" si="98"/>
        <v>1898</v>
      </c>
      <c r="P671" s="152">
        <f t="shared" si="94"/>
        <v>0</v>
      </c>
      <c r="Q671" s="152">
        <f t="shared" si="95"/>
        <v>893</v>
      </c>
      <c r="R671" s="152">
        <f t="shared" si="96"/>
        <v>12470</v>
      </c>
      <c r="S671" s="154">
        <f t="shared" si="97"/>
        <v>-635</v>
      </c>
    </row>
    <row r="672" spans="1:19" x14ac:dyDescent="0.25">
      <c r="A672" s="149">
        <v>488</v>
      </c>
      <c r="B672" s="149">
        <v>488219780</v>
      </c>
      <c r="C672" s="150" t="s">
        <v>286</v>
      </c>
      <c r="D672" s="149">
        <v>219</v>
      </c>
      <c r="E672" s="150" t="s">
        <v>287</v>
      </c>
      <c r="F672" s="149">
        <v>780</v>
      </c>
      <c r="G672" s="150" t="s">
        <v>261</v>
      </c>
      <c r="H672" s="151">
        <v>48</v>
      </c>
      <c r="I672" s="151"/>
      <c r="J672" s="152">
        <f t="shared" si="90"/>
        <v>1790</v>
      </c>
      <c r="K672" s="152">
        <f t="shared" si="91"/>
        <v>1860</v>
      </c>
      <c r="L672" s="152">
        <f t="shared" si="92"/>
        <v>1867</v>
      </c>
      <c r="M672" s="153"/>
      <c r="N672" s="152">
        <f t="shared" si="93"/>
        <v>11327</v>
      </c>
      <c r="O672" s="152">
        <f t="shared" si="98"/>
        <v>1867</v>
      </c>
      <c r="P672" s="152">
        <f t="shared" si="94"/>
        <v>0</v>
      </c>
      <c r="Q672" s="152">
        <f t="shared" si="95"/>
        <v>893</v>
      </c>
      <c r="R672" s="152">
        <f t="shared" si="96"/>
        <v>14087</v>
      </c>
      <c r="S672" s="154">
        <f t="shared" si="97"/>
        <v>543</v>
      </c>
    </row>
    <row r="673" spans="1:19" x14ac:dyDescent="0.25">
      <c r="A673" s="149">
        <v>489</v>
      </c>
      <c r="B673" s="149">
        <v>489020020</v>
      </c>
      <c r="C673" s="150" t="s">
        <v>294</v>
      </c>
      <c r="D673" s="149">
        <v>20</v>
      </c>
      <c r="E673" s="150" t="s">
        <v>142</v>
      </c>
      <c r="F673" s="149">
        <v>20</v>
      </c>
      <c r="G673" s="150" t="s">
        <v>142</v>
      </c>
      <c r="H673" s="151">
        <v>167</v>
      </c>
      <c r="I673" s="151"/>
      <c r="J673" s="152">
        <f t="shared" si="90"/>
        <v>3081</v>
      </c>
      <c r="K673" s="152">
        <f t="shared" si="91"/>
        <v>3155</v>
      </c>
      <c r="L673" s="152">
        <f t="shared" si="92"/>
        <v>3161</v>
      </c>
      <c r="M673" s="153"/>
      <c r="N673" s="152">
        <f t="shared" si="93"/>
        <v>10929</v>
      </c>
      <c r="O673" s="152">
        <f t="shared" si="98"/>
        <v>3161</v>
      </c>
      <c r="P673" s="152">
        <f t="shared" si="94"/>
        <v>0</v>
      </c>
      <c r="Q673" s="152">
        <f t="shared" si="95"/>
        <v>893</v>
      </c>
      <c r="R673" s="152">
        <f t="shared" si="96"/>
        <v>14983</v>
      </c>
      <c r="S673" s="154">
        <f t="shared" si="97"/>
        <v>356</v>
      </c>
    </row>
    <row r="674" spans="1:19" x14ac:dyDescent="0.25">
      <c r="A674" s="149">
        <v>489</v>
      </c>
      <c r="B674" s="149">
        <v>489020036</v>
      </c>
      <c r="C674" s="150" t="s">
        <v>294</v>
      </c>
      <c r="D674" s="149">
        <v>20</v>
      </c>
      <c r="E674" s="150" t="s">
        <v>142</v>
      </c>
      <c r="F674" s="149">
        <v>36</v>
      </c>
      <c r="G674" s="150" t="s">
        <v>143</v>
      </c>
      <c r="H674" s="151">
        <v>111</v>
      </c>
      <c r="I674" s="151"/>
      <c r="J674" s="152">
        <f t="shared" si="90"/>
        <v>4535</v>
      </c>
      <c r="K674" s="152">
        <f t="shared" si="91"/>
        <v>4754</v>
      </c>
      <c r="L674" s="152">
        <f t="shared" si="92"/>
        <v>4759</v>
      </c>
      <c r="M674" s="153"/>
      <c r="N674" s="152">
        <f t="shared" si="93"/>
        <v>10807</v>
      </c>
      <c r="O674" s="152">
        <f t="shared" si="98"/>
        <v>4759</v>
      </c>
      <c r="P674" s="152">
        <f t="shared" si="94"/>
        <v>0</v>
      </c>
      <c r="Q674" s="152">
        <f t="shared" si="95"/>
        <v>893</v>
      </c>
      <c r="R674" s="152">
        <f t="shared" si="96"/>
        <v>16459</v>
      </c>
      <c r="S674" s="154">
        <f t="shared" si="97"/>
        <v>733</v>
      </c>
    </row>
    <row r="675" spans="1:19" x14ac:dyDescent="0.25">
      <c r="A675" s="149">
        <v>489</v>
      </c>
      <c r="B675" s="149">
        <v>489020052</v>
      </c>
      <c r="C675" s="150" t="s">
        <v>294</v>
      </c>
      <c r="D675" s="149">
        <v>20</v>
      </c>
      <c r="E675" s="150" t="s">
        <v>142</v>
      </c>
      <c r="F675" s="149">
        <v>52</v>
      </c>
      <c r="G675" s="150" t="s">
        <v>268</v>
      </c>
      <c r="H675" s="151">
        <v>11</v>
      </c>
      <c r="I675" s="151"/>
      <c r="J675" s="152">
        <f t="shared" si="90"/>
        <v>3359</v>
      </c>
      <c r="K675" s="152">
        <f t="shared" si="91"/>
        <v>3178</v>
      </c>
      <c r="L675" s="152">
        <f t="shared" si="92"/>
        <v>3178</v>
      </c>
      <c r="M675" s="153"/>
      <c r="N675" s="152">
        <f t="shared" si="93"/>
        <v>10432</v>
      </c>
      <c r="O675" s="152">
        <f t="shared" si="98"/>
        <v>3178</v>
      </c>
      <c r="P675" s="152">
        <f t="shared" si="94"/>
        <v>0</v>
      </c>
      <c r="Q675" s="152">
        <f t="shared" si="95"/>
        <v>893</v>
      </c>
      <c r="R675" s="152">
        <f t="shared" si="96"/>
        <v>14503</v>
      </c>
      <c r="S675" s="154">
        <f t="shared" si="97"/>
        <v>-773</v>
      </c>
    </row>
    <row r="676" spans="1:19" x14ac:dyDescent="0.25">
      <c r="A676" s="149">
        <v>489</v>
      </c>
      <c r="B676" s="149">
        <v>489020096</v>
      </c>
      <c r="C676" s="150" t="s">
        <v>294</v>
      </c>
      <c r="D676" s="149">
        <v>20</v>
      </c>
      <c r="E676" s="150" t="s">
        <v>142</v>
      </c>
      <c r="F676" s="149">
        <v>96</v>
      </c>
      <c r="G676" s="150" t="s">
        <v>234</v>
      </c>
      <c r="H676" s="151">
        <v>83</v>
      </c>
      <c r="I676" s="151"/>
      <c r="J676" s="152">
        <f t="shared" si="90"/>
        <v>5813</v>
      </c>
      <c r="K676" s="152">
        <f t="shared" si="91"/>
        <v>6023</v>
      </c>
      <c r="L676" s="152">
        <f t="shared" si="92"/>
        <v>6030</v>
      </c>
      <c r="M676" s="153"/>
      <c r="N676" s="152">
        <f t="shared" si="93"/>
        <v>11153</v>
      </c>
      <c r="O676" s="152">
        <f t="shared" si="98"/>
        <v>6030</v>
      </c>
      <c r="P676" s="152">
        <f t="shared" si="94"/>
        <v>0</v>
      </c>
      <c r="Q676" s="152">
        <f t="shared" si="95"/>
        <v>893</v>
      </c>
      <c r="R676" s="152">
        <f t="shared" si="96"/>
        <v>18076</v>
      </c>
      <c r="S676" s="154">
        <f t="shared" si="97"/>
        <v>619</v>
      </c>
    </row>
    <row r="677" spans="1:19" x14ac:dyDescent="0.25">
      <c r="A677" s="149">
        <v>489</v>
      </c>
      <c r="B677" s="149">
        <v>489020172</v>
      </c>
      <c r="C677" s="150" t="s">
        <v>294</v>
      </c>
      <c r="D677" s="149">
        <v>20</v>
      </c>
      <c r="E677" s="150" t="s">
        <v>142</v>
      </c>
      <c r="F677" s="149">
        <v>172</v>
      </c>
      <c r="G677" s="150" t="s">
        <v>144</v>
      </c>
      <c r="H677" s="151">
        <v>45</v>
      </c>
      <c r="I677" s="151"/>
      <c r="J677" s="152">
        <f t="shared" si="90"/>
        <v>6701</v>
      </c>
      <c r="K677" s="152">
        <f t="shared" si="91"/>
        <v>6974</v>
      </c>
      <c r="L677" s="152">
        <f t="shared" si="92"/>
        <v>6975</v>
      </c>
      <c r="M677" s="153"/>
      <c r="N677" s="152">
        <f t="shared" si="93"/>
        <v>10645</v>
      </c>
      <c r="O677" s="152">
        <f t="shared" si="98"/>
        <v>6975</v>
      </c>
      <c r="P677" s="152">
        <f t="shared" si="94"/>
        <v>0</v>
      </c>
      <c r="Q677" s="152">
        <f t="shared" si="95"/>
        <v>893</v>
      </c>
      <c r="R677" s="152">
        <f t="shared" si="96"/>
        <v>18513</v>
      </c>
      <c r="S677" s="154">
        <f t="shared" si="97"/>
        <v>692</v>
      </c>
    </row>
    <row r="678" spans="1:19" x14ac:dyDescent="0.25">
      <c r="A678" s="149">
        <v>489</v>
      </c>
      <c r="B678" s="149">
        <v>489020201</v>
      </c>
      <c r="C678" s="150" t="s">
        <v>294</v>
      </c>
      <c r="D678" s="149">
        <v>20</v>
      </c>
      <c r="E678" s="150" t="s">
        <v>142</v>
      </c>
      <c r="F678" s="149">
        <v>201</v>
      </c>
      <c r="G678" s="150" t="s">
        <v>17</v>
      </c>
      <c r="H678" s="151">
        <v>2</v>
      </c>
      <c r="I678" s="151"/>
      <c r="J678" s="152">
        <f t="shared" si="90"/>
        <v>202</v>
      </c>
      <c r="K678" s="152">
        <f t="shared" si="91"/>
        <v>209</v>
      </c>
      <c r="L678" s="152">
        <f t="shared" si="92"/>
        <v>211</v>
      </c>
      <c r="M678" s="153"/>
      <c r="N678" s="152">
        <f t="shared" si="93"/>
        <v>12640.520228330424</v>
      </c>
      <c r="O678" s="152">
        <f t="shared" si="98"/>
        <v>211</v>
      </c>
      <c r="P678" s="152">
        <f t="shared" si="94"/>
        <v>0</v>
      </c>
      <c r="Q678" s="152">
        <f t="shared" si="95"/>
        <v>893</v>
      </c>
      <c r="R678" s="152">
        <f t="shared" si="96"/>
        <v>13744.520228330424</v>
      </c>
      <c r="S678" s="154">
        <f t="shared" si="97"/>
        <v>538.52022833042429</v>
      </c>
    </row>
    <row r="679" spans="1:19" x14ac:dyDescent="0.25">
      <c r="A679" s="149">
        <v>489</v>
      </c>
      <c r="B679" s="149">
        <v>489020239</v>
      </c>
      <c r="C679" s="150" t="s">
        <v>294</v>
      </c>
      <c r="D679" s="149">
        <v>20</v>
      </c>
      <c r="E679" s="150" t="s">
        <v>142</v>
      </c>
      <c r="F679" s="149">
        <v>239</v>
      </c>
      <c r="G679" s="150" t="s">
        <v>267</v>
      </c>
      <c r="H679" s="151">
        <v>74</v>
      </c>
      <c r="I679" s="151"/>
      <c r="J679" s="152">
        <f t="shared" si="90"/>
        <v>3581</v>
      </c>
      <c r="K679" s="152">
        <f t="shared" si="91"/>
        <v>3673</v>
      </c>
      <c r="L679" s="152">
        <f t="shared" si="92"/>
        <v>3673</v>
      </c>
      <c r="M679" s="153"/>
      <c r="N679" s="152">
        <f t="shared" si="93"/>
        <v>10614</v>
      </c>
      <c r="O679" s="152">
        <f t="shared" si="98"/>
        <v>3673</v>
      </c>
      <c r="P679" s="152">
        <f t="shared" si="94"/>
        <v>0</v>
      </c>
      <c r="Q679" s="152">
        <f t="shared" si="95"/>
        <v>893</v>
      </c>
      <c r="R679" s="152">
        <f t="shared" si="96"/>
        <v>15180</v>
      </c>
      <c r="S679" s="154">
        <f t="shared" si="97"/>
        <v>356</v>
      </c>
    </row>
    <row r="680" spans="1:19" x14ac:dyDescent="0.25">
      <c r="A680" s="149">
        <v>489</v>
      </c>
      <c r="B680" s="149">
        <v>489020242</v>
      </c>
      <c r="C680" s="150" t="s">
        <v>294</v>
      </c>
      <c r="D680" s="149">
        <v>20</v>
      </c>
      <c r="E680" s="150" t="s">
        <v>142</v>
      </c>
      <c r="F680" s="149">
        <v>242</v>
      </c>
      <c r="G680" s="150" t="s">
        <v>145</v>
      </c>
      <c r="H680" s="151">
        <v>6</v>
      </c>
      <c r="I680" s="151"/>
      <c r="J680" s="152">
        <f t="shared" si="90"/>
        <v>30430</v>
      </c>
      <c r="K680" s="152">
        <f t="shared" si="91"/>
        <v>34777</v>
      </c>
      <c r="L680" s="152">
        <f t="shared" si="92"/>
        <v>34847</v>
      </c>
      <c r="M680" s="153"/>
      <c r="N680" s="152">
        <f t="shared" si="93"/>
        <v>12780</v>
      </c>
      <c r="O680" s="152">
        <f t="shared" si="98"/>
        <v>34847</v>
      </c>
      <c r="P680" s="152">
        <f t="shared" si="94"/>
        <v>0</v>
      </c>
      <c r="Q680" s="152">
        <f t="shared" si="95"/>
        <v>893</v>
      </c>
      <c r="R680" s="152">
        <f t="shared" si="96"/>
        <v>48520</v>
      </c>
      <c r="S680" s="154">
        <f t="shared" si="97"/>
        <v>6037</v>
      </c>
    </row>
    <row r="681" spans="1:19" x14ac:dyDescent="0.25">
      <c r="A681" s="149">
        <v>489</v>
      </c>
      <c r="B681" s="149">
        <v>489020261</v>
      </c>
      <c r="C681" s="150" t="s">
        <v>294</v>
      </c>
      <c r="D681" s="149">
        <v>20</v>
      </c>
      <c r="E681" s="150" t="s">
        <v>142</v>
      </c>
      <c r="F681" s="149">
        <v>261</v>
      </c>
      <c r="G681" s="150" t="s">
        <v>146</v>
      </c>
      <c r="H681" s="151">
        <v>193</v>
      </c>
      <c r="I681" s="151"/>
      <c r="J681" s="152">
        <f t="shared" si="90"/>
        <v>5385</v>
      </c>
      <c r="K681" s="152">
        <f t="shared" si="91"/>
        <v>5660</v>
      </c>
      <c r="L681" s="152">
        <f t="shared" si="92"/>
        <v>5660</v>
      </c>
      <c r="M681" s="153"/>
      <c r="N681" s="152">
        <f t="shared" si="93"/>
        <v>10650</v>
      </c>
      <c r="O681" s="152">
        <f t="shared" si="98"/>
        <v>5660</v>
      </c>
      <c r="P681" s="152">
        <f t="shared" si="94"/>
        <v>0</v>
      </c>
      <c r="Q681" s="152">
        <f t="shared" si="95"/>
        <v>893</v>
      </c>
      <c r="R681" s="152">
        <f t="shared" si="96"/>
        <v>17203</v>
      </c>
      <c r="S681" s="154">
        <f t="shared" si="97"/>
        <v>793</v>
      </c>
    </row>
    <row r="682" spans="1:19" x14ac:dyDescent="0.25">
      <c r="A682" s="149">
        <v>489</v>
      </c>
      <c r="B682" s="149">
        <v>489020264</v>
      </c>
      <c r="C682" s="150" t="s">
        <v>294</v>
      </c>
      <c r="D682" s="149">
        <v>20</v>
      </c>
      <c r="E682" s="150" t="s">
        <v>142</v>
      </c>
      <c r="F682" s="149">
        <v>264</v>
      </c>
      <c r="G682" s="150" t="s">
        <v>293</v>
      </c>
      <c r="H682" s="151">
        <v>1</v>
      </c>
      <c r="I682" s="151"/>
      <c r="J682" s="152">
        <f t="shared" si="90"/>
        <v>4417</v>
      </c>
      <c r="K682" s="152">
        <f t="shared" si="91"/>
        <v>4658</v>
      </c>
      <c r="L682" s="152">
        <f t="shared" si="92"/>
        <v>4568</v>
      </c>
      <c r="M682" s="153"/>
      <c r="N682" s="152">
        <f t="shared" si="93"/>
        <v>10127</v>
      </c>
      <c r="O682" s="152">
        <f t="shared" si="98"/>
        <v>4568</v>
      </c>
      <c r="P682" s="152">
        <f t="shared" si="94"/>
        <v>0</v>
      </c>
      <c r="Q682" s="152">
        <f t="shared" si="95"/>
        <v>893</v>
      </c>
      <c r="R682" s="152">
        <f t="shared" si="96"/>
        <v>15588</v>
      </c>
      <c r="S682" s="154">
        <f t="shared" si="97"/>
        <v>484</v>
      </c>
    </row>
    <row r="683" spans="1:19" x14ac:dyDescent="0.25">
      <c r="A683" s="149">
        <v>489</v>
      </c>
      <c r="B683" s="149">
        <v>489020300</v>
      </c>
      <c r="C683" s="150" t="s">
        <v>294</v>
      </c>
      <c r="D683" s="149">
        <v>20</v>
      </c>
      <c r="E683" s="150" t="s">
        <v>142</v>
      </c>
      <c r="F683" s="149">
        <v>300</v>
      </c>
      <c r="G683" s="150" t="s">
        <v>147</v>
      </c>
      <c r="H683" s="151">
        <v>2</v>
      </c>
      <c r="I683" s="151"/>
      <c r="J683" s="152">
        <f t="shared" si="90"/>
        <v>20248</v>
      </c>
      <c r="K683" s="152">
        <f t="shared" si="91"/>
        <v>20937</v>
      </c>
      <c r="L683" s="152">
        <f t="shared" si="92"/>
        <v>20937</v>
      </c>
      <c r="M683" s="153"/>
      <c r="N683" s="152">
        <f t="shared" si="93"/>
        <v>10127</v>
      </c>
      <c r="O683" s="152">
        <f t="shared" si="98"/>
        <v>20937</v>
      </c>
      <c r="P683" s="152">
        <f t="shared" si="94"/>
        <v>0</v>
      </c>
      <c r="Q683" s="152">
        <f t="shared" si="95"/>
        <v>893</v>
      </c>
      <c r="R683" s="152">
        <f t="shared" si="96"/>
        <v>31957</v>
      </c>
      <c r="S683" s="154">
        <f t="shared" si="97"/>
        <v>1022</v>
      </c>
    </row>
    <row r="684" spans="1:19" x14ac:dyDescent="0.25">
      <c r="A684" s="149">
        <v>489</v>
      </c>
      <c r="B684" s="149">
        <v>489020310</v>
      </c>
      <c r="C684" s="150" t="s">
        <v>294</v>
      </c>
      <c r="D684" s="149">
        <v>20</v>
      </c>
      <c r="E684" s="150" t="s">
        <v>142</v>
      </c>
      <c r="F684" s="149">
        <v>310</v>
      </c>
      <c r="G684" s="150" t="s">
        <v>277</v>
      </c>
      <c r="H684" s="151">
        <v>28</v>
      </c>
      <c r="I684" s="151"/>
      <c r="J684" s="152">
        <f t="shared" si="90"/>
        <v>2265</v>
      </c>
      <c r="K684" s="152">
        <f t="shared" si="91"/>
        <v>2262</v>
      </c>
      <c r="L684" s="152">
        <f t="shared" si="92"/>
        <v>2263</v>
      </c>
      <c r="M684" s="153"/>
      <c r="N684" s="152">
        <f t="shared" si="93"/>
        <v>10550</v>
      </c>
      <c r="O684" s="152">
        <f t="shared" si="98"/>
        <v>2263</v>
      </c>
      <c r="P684" s="152">
        <f t="shared" si="94"/>
        <v>0</v>
      </c>
      <c r="Q684" s="152">
        <f t="shared" si="95"/>
        <v>893</v>
      </c>
      <c r="R684" s="152">
        <f t="shared" si="96"/>
        <v>13706</v>
      </c>
      <c r="S684" s="154">
        <f t="shared" si="97"/>
        <v>-11</v>
      </c>
    </row>
    <row r="685" spans="1:19" x14ac:dyDescent="0.25">
      <c r="A685" s="149">
        <v>489</v>
      </c>
      <c r="B685" s="149">
        <v>489020645</v>
      </c>
      <c r="C685" s="150" t="s">
        <v>294</v>
      </c>
      <c r="D685" s="149">
        <v>20</v>
      </c>
      <c r="E685" s="150" t="s">
        <v>142</v>
      </c>
      <c r="F685" s="149">
        <v>645</v>
      </c>
      <c r="G685" s="150" t="s">
        <v>148</v>
      </c>
      <c r="H685" s="151">
        <v>68</v>
      </c>
      <c r="I685" s="151"/>
      <c r="J685" s="152">
        <f t="shared" si="90"/>
        <v>4461</v>
      </c>
      <c r="K685" s="152">
        <f t="shared" si="91"/>
        <v>4604</v>
      </c>
      <c r="L685" s="152">
        <f t="shared" si="92"/>
        <v>4638</v>
      </c>
      <c r="M685" s="153"/>
      <c r="N685" s="152">
        <f t="shared" si="93"/>
        <v>10944</v>
      </c>
      <c r="O685" s="152">
        <f t="shared" si="98"/>
        <v>4638</v>
      </c>
      <c r="P685" s="152">
        <f t="shared" si="94"/>
        <v>0</v>
      </c>
      <c r="Q685" s="152">
        <f t="shared" si="95"/>
        <v>893</v>
      </c>
      <c r="R685" s="152">
        <f t="shared" si="96"/>
        <v>16475</v>
      </c>
      <c r="S685" s="154">
        <f t="shared" si="97"/>
        <v>594</v>
      </c>
    </row>
    <row r="686" spans="1:19" x14ac:dyDescent="0.25">
      <c r="A686" s="149">
        <v>489</v>
      </c>
      <c r="B686" s="149">
        <v>489020660</v>
      </c>
      <c r="C686" s="150" t="s">
        <v>294</v>
      </c>
      <c r="D686" s="149">
        <v>20</v>
      </c>
      <c r="E686" s="150" t="s">
        <v>142</v>
      </c>
      <c r="F686" s="149">
        <v>660</v>
      </c>
      <c r="G686" s="150" t="s">
        <v>149</v>
      </c>
      <c r="H686" s="151">
        <v>15</v>
      </c>
      <c r="I686" s="151"/>
      <c r="J686" s="152">
        <f t="shared" si="90"/>
        <v>10065</v>
      </c>
      <c r="K686" s="152">
        <f t="shared" si="91"/>
        <v>10142</v>
      </c>
      <c r="L686" s="152">
        <f t="shared" si="92"/>
        <v>10142</v>
      </c>
      <c r="M686" s="153"/>
      <c r="N686" s="152">
        <f t="shared" si="93"/>
        <v>11072</v>
      </c>
      <c r="O686" s="152">
        <f t="shared" si="98"/>
        <v>10142</v>
      </c>
      <c r="P686" s="152">
        <f t="shared" si="94"/>
        <v>0</v>
      </c>
      <c r="Q686" s="152">
        <f t="shared" si="95"/>
        <v>893</v>
      </c>
      <c r="R686" s="152">
        <f t="shared" si="96"/>
        <v>22107</v>
      </c>
      <c r="S686" s="154">
        <f t="shared" si="97"/>
        <v>161</v>
      </c>
    </row>
    <row r="687" spans="1:19" x14ac:dyDescent="0.25">
      <c r="A687" s="149">
        <v>489</v>
      </c>
      <c r="B687" s="149">
        <v>489020712</v>
      </c>
      <c r="C687" s="150" t="s">
        <v>294</v>
      </c>
      <c r="D687" s="149">
        <v>20</v>
      </c>
      <c r="E687" s="150" t="s">
        <v>142</v>
      </c>
      <c r="F687" s="149">
        <v>712</v>
      </c>
      <c r="G687" s="150" t="s">
        <v>141</v>
      </c>
      <c r="H687" s="151">
        <v>32</v>
      </c>
      <c r="I687" s="151"/>
      <c r="J687" s="152">
        <f t="shared" si="90"/>
        <v>7696</v>
      </c>
      <c r="K687" s="152">
        <f t="shared" si="91"/>
        <v>7719</v>
      </c>
      <c r="L687" s="152">
        <f t="shared" si="92"/>
        <v>7719</v>
      </c>
      <c r="M687" s="153"/>
      <c r="N687" s="152">
        <f t="shared" si="93"/>
        <v>10590</v>
      </c>
      <c r="O687" s="152">
        <f t="shared" si="98"/>
        <v>7719</v>
      </c>
      <c r="P687" s="152">
        <f t="shared" si="94"/>
        <v>0</v>
      </c>
      <c r="Q687" s="152">
        <f t="shared" si="95"/>
        <v>893</v>
      </c>
      <c r="R687" s="152">
        <f t="shared" si="96"/>
        <v>19202</v>
      </c>
      <c r="S687" s="154">
        <f t="shared" si="97"/>
        <v>54</v>
      </c>
    </row>
    <row r="688" spans="1:19" x14ac:dyDescent="0.25">
      <c r="A688" s="149">
        <v>491</v>
      </c>
      <c r="B688" s="149">
        <v>491095072</v>
      </c>
      <c r="C688" s="150" t="s">
        <v>295</v>
      </c>
      <c r="D688" s="149">
        <v>95</v>
      </c>
      <c r="E688" s="150" t="s">
        <v>296</v>
      </c>
      <c r="F688" s="149">
        <v>72</v>
      </c>
      <c r="G688" s="150" t="s">
        <v>18</v>
      </c>
      <c r="H688" s="151">
        <v>1</v>
      </c>
      <c r="I688" s="151"/>
      <c r="J688" s="152">
        <f t="shared" si="90"/>
        <v>2412</v>
      </c>
      <c r="K688" s="152">
        <f t="shared" si="91"/>
        <v>2934</v>
      </c>
      <c r="L688" s="152">
        <f t="shared" si="92"/>
        <v>2934</v>
      </c>
      <c r="M688" s="153"/>
      <c r="N688" s="152">
        <f t="shared" si="93"/>
        <v>12390</v>
      </c>
      <c r="O688" s="152">
        <f t="shared" si="98"/>
        <v>2934</v>
      </c>
      <c r="P688" s="152">
        <f t="shared" si="94"/>
        <v>0</v>
      </c>
      <c r="Q688" s="152">
        <f t="shared" si="95"/>
        <v>893</v>
      </c>
      <c r="R688" s="152">
        <f t="shared" si="96"/>
        <v>16217</v>
      </c>
      <c r="S688" s="154">
        <f t="shared" si="97"/>
        <v>2727</v>
      </c>
    </row>
    <row r="689" spans="1:19" x14ac:dyDescent="0.25">
      <c r="A689" s="149">
        <v>491</v>
      </c>
      <c r="B689" s="149">
        <v>491095095</v>
      </c>
      <c r="C689" s="150" t="s">
        <v>295</v>
      </c>
      <c r="D689" s="149">
        <v>95</v>
      </c>
      <c r="E689" s="150" t="s">
        <v>296</v>
      </c>
      <c r="F689" s="149">
        <v>95</v>
      </c>
      <c r="G689" s="150" t="s">
        <v>296</v>
      </c>
      <c r="H689" s="151">
        <v>1303</v>
      </c>
      <c r="I689" s="151"/>
      <c r="J689" s="152">
        <f t="shared" si="90"/>
        <v>91</v>
      </c>
      <c r="K689" s="152">
        <f t="shared" si="91"/>
        <v>94</v>
      </c>
      <c r="L689" s="152">
        <f t="shared" si="92"/>
        <v>95</v>
      </c>
      <c r="M689" s="153"/>
      <c r="N689" s="152">
        <f t="shared" si="93"/>
        <v>11082</v>
      </c>
      <c r="O689" s="152">
        <f t="shared" si="98"/>
        <v>95</v>
      </c>
      <c r="P689" s="152">
        <f t="shared" si="94"/>
        <v>0</v>
      </c>
      <c r="Q689" s="152">
        <f t="shared" si="95"/>
        <v>893</v>
      </c>
      <c r="R689" s="152">
        <f t="shared" si="96"/>
        <v>12070</v>
      </c>
      <c r="S689" s="154">
        <f t="shared" si="97"/>
        <v>474</v>
      </c>
    </row>
    <row r="690" spans="1:19" x14ac:dyDescent="0.25">
      <c r="A690" s="149">
        <v>491</v>
      </c>
      <c r="B690" s="149">
        <v>491095201</v>
      </c>
      <c r="C690" s="150" t="s">
        <v>295</v>
      </c>
      <c r="D690" s="149">
        <v>95</v>
      </c>
      <c r="E690" s="150" t="s">
        <v>296</v>
      </c>
      <c r="F690" s="149">
        <v>201</v>
      </c>
      <c r="G690" s="150" t="s">
        <v>17</v>
      </c>
      <c r="H690" s="151">
        <v>1</v>
      </c>
      <c r="I690" s="151"/>
      <c r="J690" s="152">
        <f t="shared" si="90"/>
        <v>202</v>
      </c>
      <c r="K690" s="152">
        <f t="shared" si="91"/>
        <v>209</v>
      </c>
      <c r="L690" s="152">
        <f t="shared" si="92"/>
        <v>211</v>
      </c>
      <c r="M690" s="153"/>
      <c r="N690" s="152">
        <f t="shared" si="93"/>
        <v>12640.520228330424</v>
      </c>
      <c r="O690" s="152">
        <f t="shared" si="98"/>
        <v>211</v>
      </c>
      <c r="P690" s="152">
        <f t="shared" si="94"/>
        <v>0</v>
      </c>
      <c r="Q690" s="152">
        <f t="shared" si="95"/>
        <v>893</v>
      </c>
      <c r="R690" s="152">
        <f t="shared" si="96"/>
        <v>13744.520228330424</v>
      </c>
      <c r="S690" s="154">
        <f t="shared" si="97"/>
        <v>538.52022833042429</v>
      </c>
    </row>
    <row r="691" spans="1:19" x14ac:dyDescent="0.25">
      <c r="A691" s="149">
        <v>491</v>
      </c>
      <c r="B691" s="149">
        <v>491095218</v>
      </c>
      <c r="C691" s="150" t="s">
        <v>295</v>
      </c>
      <c r="D691" s="149">
        <v>95</v>
      </c>
      <c r="E691" s="150" t="s">
        <v>296</v>
      </c>
      <c r="F691" s="149">
        <v>218</v>
      </c>
      <c r="G691" s="150" t="s">
        <v>193</v>
      </c>
      <c r="H691" s="151">
        <v>2</v>
      </c>
      <c r="I691" s="151"/>
      <c r="J691" s="152">
        <f t="shared" si="90"/>
        <v>3230</v>
      </c>
      <c r="K691" s="152">
        <f t="shared" si="91"/>
        <v>4659</v>
      </c>
      <c r="L691" s="152">
        <f t="shared" si="92"/>
        <v>4661</v>
      </c>
      <c r="M691" s="153"/>
      <c r="N691" s="152">
        <f t="shared" si="93"/>
        <v>14107</v>
      </c>
      <c r="O691" s="152">
        <f t="shared" si="98"/>
        <v>4661</v>
      </c>
      <c r="P691" s="152">
        <f t="shared" si="94"/>
        <v>0</v>
      </c>
      <c r="Q691" s="152">
        <f t="shared" si="95"/>
        <v>893</v>
      </c>
      <c r="R691" s="152">
        <f t="shared" si="96"/>
        <v>19661</v>
      </c>
      <c r="S691" s="154">
        <f t="shared" si="97"/>
        <v>5762</v>
      </c>
    </row>
    <row r="692" spans="1:19" x14ac:dyDescent="0.25">
      <c r="A692" s="149">
        <v>491</v>
      </c>
      <c r="B692" s="149">
        <v>491095273</v>
      </c>
      <c r="C692" s="150" t="s">
        <v>295</v>
      </c>
      <c r="D692" s="149">
        <v>95</v>
      </c>
      <c r="E692" s="150" t="s">
        <v>296</v>
      </c>
      <c r="F692" s="149">
        <v>273</v>
      </c>
      <c r="G692" s="150" t="s">
        <v>297</v>
      </c>
      <c r="H692" s="151">
        <v>4</v>
      </c>
      <c r="I692" s="151"/>
      <c r="J692" s="152">
        <f t="shared" si="90"/>
        <v>2767</v>
      </c>
      <c r="K692" s="152">
        <f t="shared" si="91"/>
        <v>2850</v>
      </c>
      <c r="L692" s="152">
        <f t="shared" si="92"/>
        <v>2918</v>
      </c>
      <c r="M692" s="153"/>
      <c r="N692" s="152">
        <f t="shared" si="93"/>
        <v>10982</v>
      </c>
      <c r="O692" s="152">
        <f t="shared" si="98"/>
        <v>2918</v>
      </c>
      <c r="P692" s="152">
        <f t="shared" si="94"/>
        <v>0</v>
      </c>
      <c r="Q692" s="152">
        <f t="shared" si="95"/>
        <v>893</v>
      </c>
      <c r="R692" s="152">
        <f t="shared" si="96"/>
        <v>14793</v>
      </c>
      <c r="S692" s="154">
        <f t="shared" si="97"/>
        <v>720</v>
      </c>
    </row>
    <row r="693" spans="1:19" x14ac:dyDescent="0.25">
      <c r="A693" s="149">
        <v>491</v>
      </c>
      <c r="B693" s="149">
        <v>491095292</v>
      </c>
      <c r="C693" s="150" t="s">
        <v>295</v>
      </c>
      <c r="D693" s="149">
        <v>95</v>
      </c>
      <c r="E693" s="150" t="s">
        <v>296</v>
      </c>
      <c r="F693" s="149">
        <v>292</v>
      </c>
      <c r="G693" s="150" t="s">
        <v>298</v>
      </c>
      <c r="H693" s="151">
        <v>10</v>
      </c>
      <c r="I693" s="151"/>
      <c r="J693" s="152">
        <f t="shared" si="90"/>
        <v>2050</v>
      </c>
      <c r="K693" s="152">
        <f t="shared" si="91"/>
        <v>2140</v>
      </c>
      <c r="L693" s="152">
        <f t="shared" si="92"/>
        <v>2140</v>
      </c>
      <c r="M693" s="153"/>
      <c r="N693" s="152">
        <f t="shared" si="93"/>
        <v>10326</v>
      </c>
      <c r="O693" s="152">
        <f t="shared" si="98"/>
        <v>2140</v>
      </c>
      <c r="P693" s="152">
        <f t="shared" si="94"/>
        <v>0</v>
      </c>
      <c r="Q693" s="152">
        <f t="shared" si="95"/>
        <v>893</v>
      </c>
      <c r="R693" s="152">
        <f t="shared" si="96"/>
        <v>13359</v>
      </c>
      <c r="S693" s="154">
        <f t="shared" si="97"/>
        <v>524</v>
      </c>
    </row>
    <row r="694" spans="1:19" x14ac:dyDescent="0.25">
      <c r="A694" s="149">
        <v>491</v>
      </c>
      <c r="B694" s="149">
        <v>491095310</v>
      </c>
      <c r="C694" s="150" t="s">
        <v>295</v>
      </c>
      <c r="D694" s="149">
        <v>95</v>
      </c>
      <c r="E694" s="150" t="s">
        <v>296</v>
      </c>
      <c r="F694" s="149">
        <v>310</v>
      </c>
      <c r="G694" s="150" t="s">
        <v>277</v>
      </c>
      <c r="H694" s="151">
        <v>1</v>
      </c>
      <c r="I694" s="151"/>
      <c r="J694" s="152" t="str">
        <f t="shared" si="90"/>
        <v/>
      </c>
      <c r="K694" s="152">
        <f t="shared" si="91"/>
        <v>2549</v>
      </c>
      <c r="L694" s="152">
        <f t="shared" si="92"/>
        <v>2551</v>
      </c>
      <c r="M694" s="153"/>
      <c r="N694" s="152">
        <f t="shared" si="93"/>
        <v>11890.407781690141</v>
      </c>
      <c r="O694" s="152">
        <f t="shared" si="98"/>
        <v>2551</v>
      </c>
      <c r="P694" s="152">
        <f t="shared" si="94"/>
        <v>0</v>
      </c>
      <c r="Q694" s="152">
        <f t="shared" si="95"/>
        <v>893</v>
      </c>
      <c r="R694" s="152">
        <f t="shared" si="96"/>
        <v>15334.407781690141</v>
      </c>
      <c r="S694" s="154" t="str">
        <f t="shared" si="97"/>
        <v/>
      </c>
    </row>
    <row r="695" spans="1:19" x14ac:dyDescent="0.25">
      <c r="A695" s="149">
        <v>491</v>
      </c>
      <c r="B695" s="149">
        <v>491095331</v>
      </c>
      <c r="C695" s="150" t="s">
        <v>295</v>
      </c>
      <c r="D695" s="149">
        <v>95</v>
      </c>
      <c r="E695" s="150" t="s">
        <v>296</v>
      </c>
      <c r="F695" s="149">
        <v>331</v>
      </c>
      <c r="G695" s="150" t="s">
        <v>20</v>
      </c>
      <c r="H695" s="151">
        <v>24</v>
      </c>
      <c r="I695" s="151"/>
      <c r="J695" s="152">
        <f t="shared" si="90"/>
        <v>3725</v>
      </c>
      <c r="K695" s="152">
        <f t="shared" si="91"/>
        <v>4219</v>
      </c>
      <c r="L695" s="152">
        <f t="shared" si="92"/>
        <v>4220</v>
      </c>
      <c r="M695" s="153"/>
      <c r="N695" s="152">
        <f t="shared" si="93"/>
        <v>11896</v>
      </c>
      <c r="O695" s="152">
        <f t="shared" si="98"/>
        <v>4220</v>
      </c>
      <c r="P695" s="152">
        <f t="shared" si="94"/>
        <v>0</v>
      </c>
      <c r="Q695" s="152">
        <f t="shared" si="95"/>
        <v>893</v>
      </c>
      <c r="R695" s="152">
        <f t="shared" si="96"/>
        <v>17009</v>
      </c>
      <c r="S695" s="154">
        <f t="shared" si="97"/>
        <v>1889</v>
      </c>
    </row>
    <row r="696" spans="1:19" x14ac:dyDescent="0.25">
      <c r="A696" s="149">
        <v>491</v>
      </c>
      <c r="B696" s="149">
        <v>491095650</v>
      </c>
      <c r="C696" s="150" t="s">
        <v>295</v>
      </c>
      <c r="D696" s="149">
        <v>95</v>
      </c>
      <c r="E696" s="150" t="s">
        <v>296</v>
      </c>
      <c r="F696" s="149">
        <v>650</v>
      </c>
      <c r="G696" s="150" t="s">
        <v>199</v>
      </c>
      <c r="H696" s="151">
        <v>1</v>
      </c>
      <c r="I696" s="151"/>
      <c r="J696" s="152">
        <f t="shared" si="90"/>
        <v>3567</v>
      </c>
      <c r="K696" s="152">
        <f t="shared" si="91"/>
        <v>2939</v>
      </c>
      <c r="L696" s="152">
        <f t="shared" si="92"/>
        <v>2939</v>
      </c>
      <c r="M696" s="153"/>
      <c r="N696" s="152">
        <f t="shared" si="93"/>
        <v>10407.723108575381</v>
      </c>
      <c r="O696" s="152">
        <f t="shared" si="98"/>
        <v>2939</v>
      </c>
      <c r="P696" s="152">
        <f t="shared" si="94"/>
        <v>0</v>
      </c>
      <c r="Q696" s="152">
        <f t="shared" si="95"/>
        <v>893</v>
      </c>
      <c r="R696" s="152">
        <f t="shared" si="96"/>
        <v>14239.723108575381</v>
      </c>
      <c r="S696" s="154">
        <f t="shared" si="97"/>
        <v>-2851.276891424619</v>
      </c>
    </row>
    <row r="697" spans="1:19" x14ac:dyDescent="0.25">
      <c r="A697" s="149">
        <v>491</v>
      </c>
      <c r="B697" s="149">
        <v>491095665</v>
      </c>
      <c r="C697" s="150" t="s">
        <v>295</v>
      </c>
      <c r="D697" s="149">
        <v>95</v>
      </c>
      <c r="E697" s="150" t="s">
        <v>296</v>
      </c>
      <c r="F697" s="149">
        <v>665</v>
      </c>
      <c r="G697" s="150" t="s">
        <v>278</v>
      </c>
      <c r="H697" s="151">
        <v>1</v>
      </c>
      <c r="I697" s="151"/>
      <c r="J697" s="152">
        <f t="shared" si="90"/>
        <v>1787</v>
      </c>
      <c r="K697" s="152">
        <f t="shared" si="91"/>
        <v>1862</v>
      </c>
      <c r="L697" s="152">
        <f t="shared" si="92"/>
        <v>1862</v>
      </c>
      <c r="M697" s="153"/>
      <c r="N697" s="152">
        <f t="shared" si="93"/>
        <v>10076.643913196895</v>
      </c>
      <c r="O697" s="152">
        <f t="shared" si="98"/>
        <v>1862</v>
      </c>
      <c r="P697" s="152">
        <f t="shared" si="94"/>
        <v>0</v>
      </c>
      <c r="Q697" s="152">
        <f t="shared" si="95"/>
        <v>893</v>
      </c>
      <c r="R697" s="152">
        <f t="shared" si="96"/>
        <v>12831.643913196895</v>
      </c>
      <c r="S697" s="154">
        <f t="shared" si="97"/>
        <v>485.64391319689457</v>
      </c>
    </row>
    <row r="698" spans="1:19" x14ac:dyDescent="0.25">
      <c r="A698" s="149">
        <v>491</v>
      </c>
      <c r="B698" s="149">
        <v>491095763</v>
      </c>
      <c r="C698" s="150" t="s">
        <v>295</v>
      </c>
      <c r="D698" s="149">
        <v>95</v>
      </c>
      <c r="E698" s="150" t="s">
        <v>296</v>
      </c>
      <c r="F698" s="149">
        <v>763</v>
      </c>
      <c r="G698" s="150" t="s">
        <v>299</v>
      </c>
      <c r="H698" s="151">
        <v>5</v>
      </c>
      <c r="I698" s="151"/>
      <c r="J698" s="152">
        <f t="shared" si="90"/>
        <v>2549</v>
      </c>
      <c r="K698" s="152">
        <f t="shared" si="91"/>
        <v>3671</v>
      </c>
      <c r="L698" s="152">
        <f t="shared" si="92"/>
        <v>3671</v>
      </c>
      <c r="M698" s="153"/>
      <c r="N698" s="152">
        <f t="shared" si="93"/>
        <v>14107</v>
      </c>
      <c r="O698" s="152">
        <f t="shared" si="98"/>
        <v>3671</v>
      </c>
      <c r="P698" s="152">
        <f t="shared" si="94"/>
        <v>0</v>
      </c>
      <c r="Q698" s="152">
        <f t="shared" si="95"/>
        <v>893</v>
      </c>
      <c r="R698" s="152">
        <f t="shared" si="96"/>
        <v>18671</v>
      </c>
      <c r="S698" s="154">
        <f t="shared" si="97"/>
        <v>5435</v>
      </c>
    </row>
    <row r="699" spans="1:19" x14ac:dyDescent="0.25">
      <c r="A699" s="149">
        <v>492</v>
      </c>
      <c r="B699" s="149">
        <v>492281137</v>
      </c>
      <c r="C699" s="150" t="s">
        <v>300</v>
      </c>
      <c r="D699" s="149">
        <v>281</v>
      </c>
      <c r="E699" s="150" t="s">
        <v>169</v>
      </c>
      <c r="F699" s="149">
        <v>137</v>
      </c>
      <c r="G699" s="150" t="s">
        <v>210</v>
      </c>
      <c r="H699" s="151">
        <v>3</v>
      </c>
      <c r="I699" s="151"/>
      <c r="J699" s="152">
        <f t="shared" si="90"/>
        <v>20</v>
      </c>
      <c r="K699" s="152">
        <f t="shared" si="91"/>
        <v>234</v>
      </c>
      <c r="L699" s="152">
        <f t="shared" si="92"/>
        <v>21</v>
      </c>
      <c r="M699" s="153"/>
      <c r="N699" s="152">
        <f t="shared" si="93"/>
        <v>12729</v>
      </c>
      <c r="O699" s="152">
        <f t="shared" si="98"/>
        <v>21</v>
      </c>
      <c r="P699" s="152">
        <f t="shared" si="94"/>
        <v>0</v>
      </c>
      <c r="Q699" s="152">
        <f t="shared" si="95"/>
        <v>893</v>
      </c>
      <c r="R699" s="152">
        <f t="shared" si="96"/>
        <v>13643</v>
      </c>
      <c r="S699" s="154">
        <f t="shared" si="97"/>
        <v>935</v>
      </c>
    </row>
    <row r="700" spans="1:19" x14ac:dyDescent="0.25">
      <c r="A700" s="149">
        <v>492</v>
      </c>
      <c r="B700" s="149">
        <v>492281281</v>
      </c>
      <c r="C700" s="150" t="s">
        <v>300</v>
      </c>
      <c r="D700" s="149">
        <v>281</v>
      </c>
      <c r="E700" s="150" t="s">
        <v>169</v>
      </c>
      <c r="F700" s="149">
        <v>281</v>
      </c>
      <c r="G700" s="150" t="s">
        <v>169</v>
      </c>
      <c r="H700" s="151">
        <v>357</v>
      </c>
      <c r="I700" s="151"/>
      <c r="J700" s="152">
        <f t="shared" si="90"/>
        <v>19</v>
      </c>
      <c r="K700" s="152">
        <f t="shared" si="91"/>
        <v>18</v>
      </c>
      <c r="L700" s="152">
        <f t="shared" si="92"/>
        <v>19</v>
      </c>
      <c r="M700" s="153"/>
      <c r="N700" s="152">
        <f t="shared" si="93"/>
        <v>12419</v>
      </c>
      <c r="O700" s="152">
        <f t="shared" si="98"/>
        <v>19</v>
      </c>
      <c r="P700" s="152">
        <f t="shared" si="94"/>
        <v>0</v>
      </c>
      <c r="Q700" s="152">
        <f t="shared" si="95"/>
        <v>893</v>
      </c>
      <c r="R700" s="152">
        <f t="shared" si="96"/>
        <v>13331</v>
      </c>
      <c r="S700" s="154">
        <f t="shared" si="97"/>
        <v>301</v>
      </c>
    </row>
    <row r="701" spans="1:19" x14ac:dyDescent="0.25">
      <c r="A701" s="149">
        <v>493</v>
      </c>
      <c r="B701" s="149">
        <v>493093035</v>
      </c>
      <c r="C701" s="150" t="s">
        <v>301</v>
      </c>
      <c r="D701" s="149">
        <v>93</v>
      </c>
      <c r="E701" s="150" t="s">
        <v>25</v>
      </c>
      <c r="F701" s="149">
        <v>35</v>
      </c>
      <c r="G701" s="150" t="s">
        <v>22</v>
      </c>
      <c r="H701" s="151">
        <v>43</v>
      </c>
      <c r="I701" s="151"/>
      <c r="J701" s="152">
        <f t="shared" si="90"/>
        <v>4419</v>
      </c>
      <c r="K701" s="152">
        <f t="shared" si="91"/>
        <v>4554</v>
      </c>
      <c r="L701" s="152">
        <f t="shared" si="92"/>
        <v>4741</v>
      </c>
      <c r="M701" s="153"/>
      <c r="N701" s="152">
        <f t="shared" si="93"/>
        <v>13487</v>
      </c>
      <c r="O701" s="152">
        <f t="shared" si="98"/>
        <v>4741</v>
      </c>
      <c r="P701" s="152">
        <f t="shared" si="94"/>
        <v>0</v>
      </c>
      <c r="Q701" s="152">
        <f t="shared" si="95"/>
        <v>893</v>
      </c>
      <c r="R701" s="152">
        <f t="shared" si="96"/>
        <v>19121</v>
      </c>
      <c r="S701" s="154">
        <f t="shared" si="97"/>
        <v>1240</v>
      </c>
    </row>
    <row r="702" spans="1:19" x14ac:dyDescent="0.25">
      <c r="A702" s="149">
        <v>493</v>
      </c>
      <c r="B702" s="149">
        <v>493093057</v>
      </c>
      <c r="C702" s="150" t="s">
        <v>301</v>
      </c>
      <c r="D702" s="149">
        <v>93</v>
      </c>
      <c r="E702" s="150" t="s">
        <v>25</v>
      </c>
      <c r="F702" s="149">
        <v>57</v>
      </c>
      <c r="G702" s="150" t="s">
        <v>23</v>
      </c>
      <c r="H702" s="151">
        <v>102</v>
      </c>
      <c r="I702" s="151"/>
      <c r="J702" s="152">
        <f t="shared" si="90"/>
        <v>626</v>
      </c>
      <c r="K702" s="152">
        <f t="shared" si="91"/>
        <v>673</v>
      </c>
      <c r="L702" s="152">
        <f t="shared" si="92"/>
        <v>715</v>
      </c>
      <c r="M702" s="153"/>
      <c r="N702" s="152">
        <f t="shared" si="93"/>
        <v>14047</v>
      </c>
      <c r="O702" s="152">
        <f t="shared" si="98"/>
        <v>715</v>
      </c>
      <c r="P702" s="152">
        <f t="shared" si="94"/>
        <v>0</v>
      </c>
      <c r="Q702" s="152">
        <f t="shared" si="95"/>
        <v>893</v>
      </c>
      <c r="R702" s="152">
        <f t="shared" si="96"/>
        <v>15655</v>
      </c>
      <c r="S702" s="154">
        <f t="shared" si="97"/>
        <v>1830</v>
      </c>
    </row>
    <row r="703" spans="1:19" x14ac:dyDescent="0.25">
      <c r="A703" s="149">
        <v>493</v>
      </c>
      <c r="B703" s="149">
        <v>493093093</v>
      </c>
      <c r="C703" s="150" t="s">
        <v>301</v>
      </c>
      <c r="D703" s="149">
        <v>93</v>
      </c>
      <c r="E703" s="150" t="s">
        <v>25</v>
      </c>
      <c r="F703" s="149">
        <v>93</v>
      </c>
      <c r="G703" s="150" t="s">
        <v>25</v>
      </c>
      <c r="H703" s="151">
        <v>36</v>
      </c>
      <c r="I703" s="151"/>
      <c r="J703" s="152">
        <f t="shared" si="90"/>
        <v>320</v>
      </c>
      <c r="K703" s="152">
        <f t="shared" si="91"/>
        <v>362</v>
      </c>
      <c r="L703" s="152">
        <f t="shared" si="92"/>
        <v>391</v>
      </c>
      <c r="M703" s="153"/>
      <c r="N703" s="152">
        <f t="shared" si="93"/>
        <v>13664</v>
      </c>
      <c r="O703" s="152">
        <f t="shared" si="98"/>
        <v>391</v>
      </c>
      <c r="P703" s="152">
        <f t="shared" si="94"/>
        <v>0</v>
      </c>
      <c r="Q703" s="152">
        <f t="shared" si="95"/>
        <v>893</v>
      </c>
      <c r="R703" s="152">
        <f t="shared" si="96"/>
        <v>14948</v>
      </c>
      <c r="S703" s="154">
        <f t="shared" si="97"/>
        <v>2564</v>
      </c>
    </row>
    <row r="704" spans="1:19" x14ac:dyDescent="0.25">
      <c r="A704" s="149">
        <v>493</v>
      </c>
      <c r="B704" s="149">
        <v>493093163</v>
      </c>
      <c r="C704" s="150" t="s">
        <v>301</v>
      </c>
      <c r="D704" s="149">
        <v>93</v>
      </c>
      <c r="E704" s="150" t="s">
        <v>25</v>
      </c>
      <c r="F704" s="149">
        <v>163</v>
      </c>
      <c r="G704" s="150" t="s">
        <v>27</v>
      </c>
      <c r="H704" s="151">
        <v>6</v>
      </c>
      <c r="I704" s="151"/>
      <c r="J704" s="152">
        <f t="shared" si="90"/>
        <v>558</v>
      </c>
      <c r="K704" s="152">
        <f t="shared" si="91"/>
        <v>264</v>
      </c>
      <c r="L704" s="152">
        <f t="shared" si="92"/>
        <v>579</v>
      </c>
      <c r="M704" s="153"/>
      <c r="N704" s="152">
        <f t="shared" si="93"/>
        <v>13712</v>
      </c>
      <c r="O704" s="152">
        <f t="shared" si="98"/>
        <v>579</v>
      </c>
      <c r="P704" s="152">
        <f t="shared" si="94"/>
        <v>0</v>
      </c>
      <c r="Q704" s="152">
        <f t="shared" si="95"/>
        <v>893</v>
      </c>
      <c r="R704" s="152">
        <f t="shared" si="96"/>
        <v>15184</v>
      </c>
      <c r="S704" s="154">
        <f t="shared" si="97"/>
        <v>527</v>
      </c>
    </row>
    <row r="705" spans="1:19" x14ac:dyDescent="0.25">
      <c r="A705" s="149">
        <v>493</v>
      </c>
      <c r="B705" s="149">
        <v>493093165</v>
      </c>
      <c r="C705" s="150" t="s">
        <v>301</v>
      </c>
      <c r="D705" s="149">
        <v>93</v>
      </c>
      <c r="E705" s="150" t="s">
        <v>25</v>
      </c>
      <c r="F705" s="149">
        <v>165</v>
      </c>
      <c r="G705" s="150" t="s">
        <v>28</v>
      </c>
      <c r="H705" s="151">
        <v>6</v>
      </c>
      <c r="I705" s="151"/>
      <c r="J705" s="152">
        <f t="shared" si="90"/>
        <v>638</v>
      </c>
      <c r="K705" s="152">
        <f t="shared" si="91"/>
        <v>720</v>
      </c>
      <c r="L705" s="152">
        <f t="shared" si="92"/>
        <v>738</v>
      </c>
      <c r="M705" s="153"/>
      <c r="N705" s="152">
        <f t="shared" si="93"/>
        <v>13536</v>
      </c>
      <c r="O705" s="152">
        <f t="shared" si="98"/>
        <v>738</v>
      </c>
      <c r="P705" s="152">
        <f t="shared" si="94"/>
        <v>0</v>
      </c>
      <c r="Q705" s="152">
        <f t="shared" si="95"/>
        <v>893</v>
      </c>
      <c r="R705" s="152">
        <f t="shared" si="96"/>
        <v>15167</v>
      </c>
      <c r="S705" s="154">
        <f t="shared" si="97"/>
        <v>1944</v>
      </c>
    </row>
    <row r="706" spans="1:19" x14ac:dyDescent="0.25">
      <c r="A706" s="149">
        <v>493</v>
      </c>
      <c r="B706" s="149">
        <v>493093176</v>
      </c>
      <c r="C706" s="150" t="s">
        <v>301</v>
      </c>
      <c r="D706" s="149">
        <v>93</v>
      </c>
      <c r="E706" s="150" t="s">
        <v>25</v>
      </c>
      <c r="F706" s="149">
        <v>176</v>
      </c>
      <c r="G706" s="150" t="s">
        <v>29</v>
      </c>
      <c r="H706" s="151">
        <v>1</v>
      </c>
      <c r="I706" s="151"/>
      <c r="J706" s="152">
        <f t="shared" si="90"/>
        <v>3898</v>
      </c>
      <c r="K706" s="152">
        <f t="shared" si="91"/>
        <v>3570</v>
      </c>
      <c r="L706" s="152">
        <f t="shared" si="92"/>
        <v>3766</v>
      </c>
      <c r="M706" s="153"/>
      <c r="N706" s="152">
        <f t="shared" si="93"/>
        <v>11400</v>
      </c>
      <c r="O706" s="152">
        <f t="shared" si="98"/>
        <v>3766</v>
      </c>
      <c r="P706" s="152">
        <f t="shared" si="94"/>
        <v>0</v>
      </c>
      <c r="Q706" s="152">
        <f t="shared" si="95"/>
        <v>893</v>
      </c>
      <c r="R706" s="152">
        <f t="shared" si="96"/>
        <v>16059</v>
      </c>
      <c r="S706" s="154">
        <f t="shared" si="97"/>
        <v>-532</v>
      </c>
    </row>
    <row r="707" spans="1:19" x14ac:dyDescent="0.25">
      <c r="A707" s="149">
        <v>493</v>
      </c>
      <c r="B707" s="149">
        <v>493093248</v>
      </c>
      <c r="C707" s="150" t="s">
        <v>301</v>
      </c>
      <c r="D707" s="149">
        <v>93</v>
      </c>
      <c r="E707" s="150" t="s">
        <v>25</v>
      </c>
      <c r="F707" s="149">
        <v>248</v>
      </c>
      <c r="G707" s="150" t="s">
        <v>30</v>
      </c>
      <c r="H707" s="151">
        <v>19</v>
      </c>
      <c r="I707" s="151"/>
      <c r="J707" s="152">
        <f t="shared" si="90"/>
        <v>1183</v>
      </c>
      <c r="K707" s="152">
        <f t="shared" si="91"/>
        <v>1254</v>
      </c>
      <c r="L707" s="152">
        <f t="shared" si="92"/>
        <v>1334</v>
      </c>
      <c r="M707" s="153"/>
      <c r="N707" s="152">
        <f t="shared" si="93"/>
        <v>13494</v>
      </c>
      <c r="O707" s="152">
        <f t="shared" si="98"/>
        <v>1334</v>
      </c>
      <c r="P707" s="152">
        <f t="shared" si="94"/>
        <v>0</v>
      </c>
      <c r="Q707" s="152">
        <f t="shared" si="95"/>
        <v>893</v>
      </c>
      <c r="R707" s="152">
        <f t="shared" si="96"/>
        <v>15721</v>
      </c>
      <c r="S707" s="154">
        <f t="shared" si="97"/>
        <v>1680</v>
      </c>
    </row>
    <row r="708" spans="1:19" x14ac:dyDescent="0.25">
      <c r="A708" s="149">
        <v>493</v>
      </c>
      <c r="B708" s="149">
        <v>493093262</v>
      </c>
      <c r="C708" s="150" t="s">
        <v>301</v>
      </c>
      <c r="D708" s="149">
        <v>93</v>
      </c>
      <c r="E708" s="150" t="s">
        <v>25</v>
      </c>
      <c r="F708" s="149">
        <v>262</v>
      </c>
      <c r="G708" s="150" t="s">
        <v>31</v>
      </c>
      <c r="H708" s="151">
        <v>1</v>
      </c>
      <c r="I708" s="151"/>
      <c r="J708" s="152">
        <f t="shared" si="90"/>
        <v>4685</v>
      </c>
      <c r="K708" s="152">
        <f t="shared" si="91"/>
        <v>7038</v>
      </c>
      <c r="L708" s="152">
        <f t="shared" si="92"/>
        <v>7582</v>
      </c>
      <c r="M708" s="153"/>
      <c r="N708" s="152">
        <f t="shared" si="93"/>
        <v>16446</v>
      </c>
      <c r="O708" s="152">
        <f t="shared" si="98"/>
        <v>7582</v>
      </c>
      <c r="P708" s="152">
        <f t="shared" si="94"/>
        <v>0</v>
      </c>
      <c r="Q708" s="152">
        <f t="shared" si="95"/>
        <v>893</v>
      </c>
      <c r="R708" s="152">
        <f t="shared" si="96"/>
        <v>24921</v>
      </c>
      <c r="S708" s="154">
        <f t="shared" si="97"/>
        <v>9182</v>
      </c>
    </row>
    <row r="709" spans="1:19" x14ac:dyDescent="0.25">
      <c r="A709" s="149">
        <v>493</v>
      </c>
      <c r="B709" s="149">
        <v>493093274</v>
      </c>
      <c r="C709" s="150" t="s">
        <v>301</v>
      </c>
      <c r="D709" s="149">
        <v>93</v>
      </c>
      <c r="E709" s="150" t="s">
        <v>25</v>
      </c>
      <c r="F709" s="149">
        <v>274</v>
      </c>
      <c r="G709" s="150" t="s">
        <v>81</v>
      </c>
      <c r="H709" s="151">
        <v>1</v>
      </c>
      <c r="I709" s="151"/>
      <c r="J709" s="152">
        <f t="shared" si="90"/>
        <v>5792</v>
      </c>
      <c r="K709" s="152">
        <f t="shared" si="91"/>
        <v>6009</v>
      </c>
      <c r="L709" s="152">
        <f t="shared" si="92"/>
        <v>6045</v>
      </c>
      <c r="M709" s="153"/>
      <c r="N709" s="152">
        <f t="shared" si="93"/>
        <v>12504.465731763923</v>
      </c>
      <c r="O709" s="152">
        <f t="shared" si="98"/>
        <v>6045</v>
      </c>
      <c r="P709" s="152">
        <f t="shared" si="94"/>
        <v>0</v>
      </c>
      <c r="Q709" s="152">
        <f t="shared" si="95"/>
        <v>893</v>
      </c>
      <c r="R709" s="152">
        <f t="shared" si="96"/>
        <v>19442.465731763921</v>
      </c>
      <c r="S709" s="154">
        <f t="shared" si="97"/>
        <v>777.46573176392121</v>
      </c>
    </row>
    <row r="710" spans="1:19" x14ac:dyDescent="0.25">
      <c r="A710" s="149">
        <v>494</v>
      </c>
      <c r="B710" s="149">
        <v>494093035</v>
      </c>
      <c r="C710" s="150" t="s">
        <v>302</v>
      </c>
      <c r="D710" s="149">
        <v>93</v>
      </c>
      <c r="E710" s="150" t="s">
        <v>25</v>
      </c>
      <c r="F710" s="149">
        <v>35</v>
      </c>
      <c r="G710" s="150" t="s">
        <v>22</v>
      </c>
      <c r="H710" s="151">
        <v>1</v>
      </c>
      <c r="I710" s="151"/>
      <c r="J710" s="152">
        <f t="shared" si="90"/>
        <v>4270</v>
      </c>
      <c r="K710" s="152">
        <f t="shared" si="91"/>
        <v>3929</v>
      </c>
      <c r="L710" s="152">
        <f t="shared" si="92"/>
        <v>3956</v>
      </c>
      <c r="M710" s="153"/>
      <c r="N710" s="152">
        <f t="shared" si="93"/>
        <v>11254</v>
      </c>
      <c r="O710" s="152">
        <f t="shared" si="98"/>
        <v>3956</v>
      </c>
      <c r="P710" s="152">
        <f t="shared" si="94"/>
        <v>0</v>
      </c>
      <c r="Q710" s="152">
        <f t="shared" si="95"/>
        <v>893</v>
      </c>
      <c r="R710" s="152">
        <f t="shared" si="96"/>
        <v>16103</v>
      </c>
      <c r="S710" s="154">
        <f t="shared" si="97"/>
        <v>-1205</v>
      </c>
    </row>
    <row r="711" spans="1:19" x14ac:dyDescent="0.25">
      <c r="A711" s="149">
        <v>494</v>
      </c>
      <c r="B711" s="149">
        <v>494093049</v>
      </c>
      <c r="C711" s="150" t="s">
        <v>302</v>
      </c>
      <c r="D711" s="149">
        <v>93</v>
      </c>
      <c r="E711" s="150" t="s">
        <v>25</v>
      </c>
      <c r="F711" s="149">
        <v>49</v>
      </c>
      <c r="G711" s="150" t="s">
        <v>96</v>
      </c>
      <c r="H711" s="151">
        <v>1</v>
      </c>
      <c r="I711" s="151"/>
      <c r="J711" s="152">
        <f t="shared" si="90"/>
        <v>14859</v>
      </c>
      <c r="K711" s="152">
        <f t="shared" si="91"/>
        <v>16713</v>
      </c>
      <c r="L711" s="152">
        <f t="shared" si="92"/>
        <v>16714</v>
      </c>
      <c r="M711" s="153"/>
      <c r="N711" s="152">
        <f t="shared" si="93"/>
        <v>13207</v>
      </c>
      <c r="O711" s="152">
        <f t="shared" si="98"/>
        <v>16714</v>
      </c>
      <c r="P711" s="152">
        <f t="shared" si="94"/>
        <v>0</v>
      </c>
      <c r="Q711" s="152">
        <f t="shared" si="95"/>
        <v>893</v>
      </c>
      <c r="R711" s="152">
        <f t="shared" si="96"/>
        <v>30814</v>
      </c>
      <c r="S711" s="154">
        <f t="shared" si="97"/>
        <v>3321</v>
      </c>
    </row>
    <row r="712" spans="1:19" x14ac:dyDescent="0.25">
      <c r="A712" s="149">
        <v>494</v>
      </c>
      <c r="B712" s="149">
        <v>494093056</v>
      </c>
      <c r="C712" s="150" t="s">
        <v>302</v>
      </c>
      <c r="D712" s="149">
        <v>93</v>
      </c>
      <c r="E712" s="150" t="s">
        <v>25</v>
      </c>
      <c r="F712" s="149">
        <v>56</v>
      </c>
      <c r="G712" s="150" t="s">
        <v>153</v>
      </c>
      <c r="H712" s="151">
        <v>2</v>
      </c>
      <c r="I712" s="151"/>
      <c r="J712" s="152">
        <f t="shared" si="90"/>
        <v>4031</v>
      </c>
      <c r="K712" s="152">
        <f t="shared" si="91"/>
        <v>4159</v>
      </c>
      <c r="L712" s="152">
        <f t="shared" si="92"/>
        <v>4192</v>
      </c>
      <c r="M712" s="153"/>
      <c r="N712" s="152">
        <f t="shared" si="93"/>
        <v>10791</v>
      </c>
      <c r="O712" s="152">
        <f t="shared" si="98"/>
        <v>4192</v>
      </c>
      <c r="P712" s="152">
        <f t="shared" si="94"/>
        <v>0</v>
      </c>
      <c r="Q712" s="152">
        <f t="shared" si="95"/>
        <v>893</v>
      </c>
      <c r="R712" s="152">
        <f t="shared" si="96"/>
        <v>15876</v>
      </c>
      <c r="S712" s="154">
        <f t="shared" si="97"/>
        <v>575</v>
      </c>
    </row>
    <row r="713" spans="1:19" x14ac:dyDescent="0.25">
      <c r="A713" s="149">
        <v>494</v>
      </c>
      <c r="B713" s="149">
        <v>494093057</v>
      </c>
      <c r="C713" s="150" t="s">
        <v>302</v>
      </c>
      <c r="D713" s="149">
        <v>93</v>
      </c>
      <c r="E713" s="150" t="s">
        <v>25</v>
      </c>
      <c r="F713" s="149">
        <v>57</v>
      </c>
      <c r="G713" s="150" t="s">
        <v>23</v>
      </c>
      <c r="H713" s="151">
        <v>79</v>
      </c>
      <c r="I713" s="151"/>
      <c r="J713" s="152">
        <f t="shared" si="90"/>
        <v>616</v>
      </c>
      <c r="K713" s="152">
        <f t="shared" si="91"/>
        <v>616</v>
      </c>
      <c r="L713" s="152">
        <f t="shared" si="92"/>
        <v>625</v>
      </c>
      <c r="M713" s="153"/>
      <c r="N713" s="152">
        <f t="shared" si="93"/>
        <v>12282</v>
      </c>
      <c r="O713" s="152">
        <f t="shared" si="98"/>
        <v>625</v>
      </c>
      <c r="P713" s="152">
        <f t="shared" si="94"/>
        <v>0</v>
      </c>
      <c r="Q713" s="152">
        <f t="shared" si="95"/>
        <v>893</v>
      </c>
      <c r="R713" s="152">
        <f t="shared" si="96"/>
        <v>13800</v>
      </c>
      <c r="S713" s="154">
        <f t="shared" si="97"/>
        <v>190</v>
      </c>
    </row>
    <row r="714" spans="1:19" x14ac:dyDescent="0.25">
      <c r="A714" s="149">
        <v>494</v>
      </c>
      <c r="B714" s="149">
        <v>494093071</v>
      </c>
      <c r="C714" s="150" t="s">
        <v>302</v>
      </c>
      <c r="D714" s="149">
        <v>93</v>
      </c>
      <c r="E714" s="150" t="s">
        <v>25</v>
      </c>
      <c r="F714" s="149">
        <v>71</v>
      </c>
      <c r="G714" s="150" t="s">
        <v>24</v>
      </c>
      <c r="H714" s="151">
        <v>2</v>
      </c>
      <c r="I714" s="151"/>
      <c r="J714" s="152">
        <f t="shared" ref="J714:J777" si="99">IFERROR(VLOOKUP($B714,_18Q4,9,FALSE),"")</f>
        <v>5081</v>
      </c>
      <c r="K714" s="152">
        <f t="shared" ref="K714:K777" si="100">IFERROR(VLOOKUP($B714,_19Q1c,9,FALSE),"")</f>
        <v>5077</v>
      </c>
      <c r="L714" s="152">
        <f t="shared" ref="L714:L777" si="101">IFERROR(VLOOKUP($B714,_19Q1e,9,FALSE),"")</f>
        <v>5224</v>
      </c>
      <c r="M714" s="153"/>
      <c r="N714" s="152">
        <f t="shared" ref="N714:N777" si="102">IFERROR(VLOOKUP($B714,_19Q1e,8,FALSE),"")</f>
        <v>10052.9479778157</v>
      </c>
      <c r="O714" s="152">
        <f t="shared" si="98"/>
        <v>5224</v>
      </c>
      <c r="P714" s="152">
        <f t="shared" ref="P714:P777" si="103">IFERROR(VLOOKUP($B714,_19Q1e,10,FALSE),"")</f>
        <v>0</v>
      </c>
      <c r="Q714" s="152">
        <f t="shared" ref="Q714:Q777" si="104">IFERROR(VLOOKUP($B714,_19Q1e,11,FALSE),"")</f>
        <v>893</v>
      </c>
      <c r="R714" s="152">
        <f t="shared" ref="R714:R777" si="105">IFERROR(VLOOKUP($B714,_19Q1e,12,FALSE),"")</f>
        <v>16169.9479778157</v>
      </c>
      <c r="S714" s="154">
        <f t="shared" ref="S714:S777" si="106">IFERROR(R714-IFERROR(VLOOKUP($B714,_18Q4,12,FALSE),""),"")</f>
        <v>417.94797781570014</v>
      </c>
    </row>
    <row r="715" spans="1:19" x14ac:dyDescent="0.25">
      <c r="A715" s="149">
        <v>494</v>
      </c>
      <c r="B715" s="149">
        <v>494093093</v>
      </c>
      <c r="C715" s="150" t="s">
        <v>302</v>
      </c>
      <c r="D715" s="149">
        <v>93</v>
      </c>
      <c r="E715" s="150" t="s">
        <v>25</v>
      </c>
      <c r="F715" s="149">
        <v>93</v>
      </c>
      <c r="G715" s="150" t="s">
        <v>25</v>
      </c>
      <c r="H715" s="151">
        <v>352</v>
      </c>
      <c r="I715" s="151"/>
      <c r="J715" s="152">
        <f t="shared" si="99"/>
        <v>336</v>
      </c>
      <c r="K715" s="152">
        <f t="shared" si="100"/>
        <v>337</v>
      </c>
      <c r="L715" s="152">
        <f t="shared" si="101"/>
        <v>342</v>
      </c>
      <c r="M715" s="153"/>
      <c r="N715" s="152">
        <f t="shared" si="102"/>
        <v>11961</v>
      </c>
      <c r="O715" s="152">
        <f t="shared" ref="O715:O778" si="107">L715</f>
        <v>342</v>
      </c>
      <c r="P715" s="152">
        <f t="shared" si="103"/>
        <v>0</v>
      </c>
      <c r="Q715" s="152">
        <f t="shared" si="104"/>
        <v>893</v>
      </c>
      <c r="R715" s="152">
        <f t="shared" si="105"/>
        <v>13196</v>
      </c>
      <c r="S715" s="154">
        <f t="shared" si="106"/>
        <v>241</v>
      </c>
    </row>
    <row r="716" spans="1:19" x14ac:dyDescent="0.25">
      <c r="A716" s="149">
        <v>494</v>
      </c>
      <c r="B716" s="149">
        <v>494093128</v>
      </c>
      <c r="C716" s="150" t="s">
        <v>302</v>
      </c>
      <c r="D716" s="149">
        <v>93</v>
      </c>
      <c r="E716" s="150" t="s">
        <v>25</v>
      </c>
      <c r="F716" s="149">
        <v>128</v>
      </c>
      <c r="G716" s="150" t="s">
        <v>110</v>
      </c>
      <c r="H716" s="151">
        <v>1</v>
      </c>
      <c r="I716" s="151"/>
      <c r="J716" s="152">
        <f t="shared" si="99"/>
        <v>517</v>
      </c>
      <c r="K716" s="152">
        <f t="shared" si="100"/>
        <v>461</v>
      </c>
      <c r="L716" s="152">
        <f t="shared" si="101"/>
        <v>461</v>
      </c>
      <c r="M716" s="153"/>
      <c r="N716" s="152">
        <f t="shared" si="102"/>
        <v>9066</v>
      </c>
      <c r="O716" s="152">
        <f t="shared" si="107"/>
        <v>461</v>
      </c>
      <c r="P716" s="152">
        <f t="shared" si="103"/>
        <v>0</v>
      </c>
      <c r="Q716" s="152">
        <f t="shared" si="104"/>
        <v>893</v>
      </c>
      <c r="R716" s="152">
        <f t="shared" si="105"/>
        <v>10420</v>
      </c>
      <c r="S716" s="154">
        <f t="shared" si="106"/>
        <v>-1151</v>
      </c>
    </row>
    <row r="717" spans="1:19" x14ac:dyDescent="0.25">
      <c r="A717" s="149">
        <v>494</v>
      </c>
      <c r="B717" s="149">
        <v>494093149</v>
      </c>
      <c r="C717" s="150" t="s">
        <v>302</v>
      </c>
      <c r="D717" s="149">
        <v>93</v>
      </c>
      <c r="E717" s="150" t="s">
        <v>25</v>
      </c>
      <c r="F717" s="149">
        <v>149</v>
      </c>
      <c r="G717" s="150" t="s">
        <v>103</v>
      </c>
      <c r="H717" s="151">
        <v>2</v>
      </c>
      <c r="I717" s="151"/>
      <c r="J717" s="152">
        <f t="shared" si="99"/>
        <v>15</v>
      </c>
      <c r="K717" s="152">
        <f t="shared" si="100"/>
        <v>11</v>
      </c>
      <c r="L717" s="152">
        <f t="shared" si="101"/>
        <v>11</v>
      </c>
      <c r="M717" s="153"/>
      <c r="N717" s="152">
        <f t="shared" si="102"/>
        <v>9042</v>
      </c>
      <c r="O717" s="152">
        <f t="shared" si="107"/>
        <v>11</v>
      </c>
      <c r="P717" s="152">
        <f t="shared" si="103"/>
        <v>0</v>
      </c>
      <c r="Q717" s="152">
        <f t="shared" si="104"/>
        <v>893</v>
      </c>
      <c r="R717" s="152">
        <f t="shared" si="105"/>
        <v>9946</v>
      </c>
      <c r="S717" s="154">
        <f t="shared" si="106"/>
        <v>-3352</v>
      </c>
    </row>
    <row r="718" spans="1:19" x14ac:dyDescent="0.25">
      <c r="A718" s="149">
        <v>494</v>
      </c>
      <c r="B718" s="149">
        <v>494093163</v>
      </c>
      <c r="C718" s="150" t="s">
        <v>302</v>
      </c>
      <c r="D718" s="149">
        <v>93</v>
      </c>
      <c r="E718" s="150" t="s">
        <v>25</v>
      </c>
      <c r="F718" s="149">
        <v>163</v>
      </c>
      <c r="G718" s="150" t="s">
        <v>27</v>
      </c>
      <c r="H718" s="151">
        <v>7</v>
      </c>
      <c r="I718" s="151"/>
      <c r="J718" s="152">
        <f t="shared" si="99"/>
        <v>584</v>
      </c>
      <c r="K718" s="152">
        <f t="shared" si="100"/>
        <v>251</v>
      </c>
      <c r="L718" s="152">
        <f t="shared" si="101"/>
        <v>544</v>
      </c>
      <c r="M718" s="153"/>
      <c r="N718" s="152">
        <f t="shared" si="102"/>
        <v>12886</v>
      </c>
      <c r="O718" s="152">
        <f t="shared" si="107"/>
        <v>544</v>
      </c>
      <c r="P718" s="152">
        <f t="shared" si="103"/>
        <v>0</v>
      </c>
      <c r="Q718" s="152">
        <f t="shared" si="104"/>
        <v>893</v>
      </c>
      <c r="R718" s="152">
        <f t="shared" si="105"/>
        <v>14323</v>
      </c>
      <c r="S718" s="154">
        <f t="shared" si="106"/>
        <v>-971</v>
      </c>
    </row>
    <row r="719" spans="1:19" x14ac:dyDescent="0.25">
      <c r="A719" s="149">
        <v>494</v>
      </c>
      <c r="B719" s="149">
        <v>494093165</v>
      </c>
      <c r="C719" s="150" t="s">
        <v>302</v>
      </c>
      <c r="D719" s="149">
        <v>93</v>
      </c>
      <c r="E719" s="150" t="s">
        <v>25</v>
      </c>
      <c r="F719" s="149">
        <v>165</v>
      </c>
      <c r="G719" s="150" t="s">
        <v>28</v>
      </c>
      <c r="H719" s="151">
        <v>72</v>
      </c>
      <c r="I719" s="151"/>
      <c r="J719" s="152">
        <f t="shared" si="99"/>
        <v>633</v>
      </c>
      <c r="K719" s="152">
        <f t="shared" si="100"/>
        <v>667</v>
      </c>
      <c r="L719" s="152">
        <f t="shared" si="101"/>
        <v>673</v>
      </c>
      <c r="M719" s="153"/>
      <c r="N719" s="152">
        <f t="shared" si="102"/>
        <v>12345</v>
      </c>
      <c r="O719" s="152">
        <f t="shared" si="107"/>
        <v>673</v>
      </c>
      <c r="P719" s="152">
        <f t="shared" si="103"/>
        <v>0</v>
      </c>
      <c r="Q719" s="152">
        <f t="shared" si="104"/>
        <v>893</v>
      </c>
      <c r="R719" s="152">
        <f t="shared" si="105"/>
        <v>13911</v>
      </c>
      <c r="S719" s="154">
        <f t="shared" si="106"/>
        <v>780</v>
      </c>
    </row>
    <row r="720" spans="1:19" x14ac:dyDescent="0.25">
      <c r="A720" s="149">
        <v>494</v>
      </c>
      <c r="B720" s="149">
        <v>494093176</v>
      </c>
      <c r="C720" s="150" t="s">
        <v>302</v>
      </c>
      <c r="D720" s="149">
        <v>93</v>
      </c>
      <c r="E720" s="150" t="s">
        <v>25</v>
      </c>
      <c r="F720" s="149">
        <v>176</v>
      </c>
      <c r="G720" s="150" t="s">
        <v>29</v>
      </c>
      <c r="H720" s="151">
        <v>9</v>
      </c>
      <c r="I720" s="151"/>
      <c r="J720" s="152">
        <f t="shared" si="99"/>
        <v>4102</v>
      </c>
      <c r="K720" s="152">
        <f t="shared" si="100"/>
        <v>4214</v>
      </c>
      <c r="L720" s="152">
        <f t="shared" si="101"/>
        <v>4221</v>
      </c>
      <c r="M720" s="153"/>
      <c r="N720" s="152">
        <f t="shared" si="102"/>
        <v>12778</v>
      </c>
      <c r="O720" s="152">
        <f t="shared" si="107"/>
        <v>4221</v>
      </c>
      <c r="P720" s="152">
        <f t="shared" si="103"/>
        <v>0</v>
      </c>
      <c r="Q720" s="152">
        <f t="shared" si="104"/>
        <v>893</v>
      </c>
      <c r="R720" s="152">
        <f t="shared" si="105"/>
        <v>17892</v>
      </c>
      <c r="S720" s="154">
        <f t="shared" si="106"/>
        <v>480</v>
      </c>
    </row>
    <row r="721" spans="1:19" x14ac:dyDescent="0.25">
      <c r="A721" s="149">
        <v>494</v>
      </c>
      <c r="B721" s="149">
        <v>494093178</v>
      </c>
      <c r="C721" s="150" t="s">
        <v>302</v>
      </c>
      <c r="D721" s="149">
        <v>93</v>
      </c>
      <c r="E721" s="150" t="s">
        <v>25</v>
      </c>
      <c r="F721" s="149">
        <v>178</v>
      </c>
      <c r="G721" s="150" t="s">
        <v>241</v>
      </c>
      <c r="H721" s="151">
        <v>2</v>
      </c>
      <c r="I721" s="151"/>
      <c r="J721" s="152">
        <f t="shared" si="99"/>
        <v>1030</v>
      </c>
      <c r="K721" s="152">
        <f t="shared" si="100"/>
        <v>1127</v>
      </c>
      <c r="L721" s="152">
        <f t="shared" si="101"/>
        <v>1140</v>
      </c>
      <c r="M721" s="153"/>
      <c r="N721" s="152">
        <f t="shared" si="102"/>
        <v>10938</v>
      </c>
      <c r="O721" s="152">
        <f t="shared" si="107"/>
        <v>1140</v>
      </c>
      <c r="P721" s="152">
        <f t="shared" si="103"/>
        <v>0</v>
      </c>
      <c r="Q721" s="152">
        <f t="shared" si="104"/>
        <v>893</v>
      </c>
      <c r="R721" s="152">
        <f t="shared" si="105"/>
        <v>12971</v>
      </c>
      <c r="S721" s="154">
        <f t="shared" si="106"/>
        <v>1165</v>
      </c>
    </row>
    <row r="722" spans="1:19" x14ac:dyDescent="0.25">
      <c r="A722" s="149">
        <v>494</v>
      </c>
      <c r="B722" s="149">
        <v>494093181</v>
      </c>
      <c r="C722" s="150" t="s">
        <v>302</v>
      </c>
      <c r="D722" s="149">
        <v>93</v>
      </c>
      <c r="E722" s="150" t="s">
        <v>25</v>
      </c>
      <c r="F722" s="149">
        <v>181</v>
      </c>
      <c r="G722" s="150" t="s">
        <v>105</v>
      </c>
      <c r="H722" s="151">
        <v>1</v>
      </c>
      <c r="I722" s="151"/>
      <c r="J722" s="152">
        <f t="shared" si="99"/>
        <v>731</v>
      </c>
      <c r="K722" s="152">
        <f t="shared" si="100"/>
        <v>769</v>
      </c>
      <c r="L722" s="152">
        <f t="shared" si="101"/>
        <v>767</v>
      </c>
      <c r="M722" s="153"/>
      <c r="N722" s="152">
        <f t="shared" si="102"/>
        <v>11377.02377179523</v>
      </c>
      <c r="O722" s="152">
        <f t="shared" si="107"/>
        <v>767</v>
      </c>
      <c r="P722" s="152">
        <f t="shared" si="103"/>
        <v>0</v>
      </c>
      <c r="Q722" s="152">
        <f t="shared" si="104"/>
        <v>893</v>
      </c>
      <c r="R722" s="152">
        <f t="shared" si="105"/>
        <v>13037.02377179523</v>
      </c>
      <c r="S722" s="154">
        <f t="shared" si="106"/>
        <v>577.02377179522955</v>
      </c>
    </row>
    <row r="723" spans="1:19" x14ac:dyDescent="0.25">
      <c r="A723" s="149">
        <v>494</v>
      </c>
      <c r="B723" s="149">
        <v>494093248</v>
      </c>
      <c r="C723" s="150" t="s">
        <v>302</v>
      </c>
      <c r="D723" s="149">
        <v>93</v>
      </c>
      <c r="E723" s="150" t="s">
        <v>25</v>
      </c>
      <c r="F723" s="149">
        <v>248</v>
      </c>
      <c r="G723" s="150" t="s">
        <v>30</v>
      </c>
      <c r="H723" s="151">
        <v>238</v>
      </c>
      <c r="I723" s="151"/>
      <c r="J723" s="152">
        <f t="shared" si="99"/>
        <v>1176</v>
      </c>
      <c r="K723" s="152">
        <f t="shared" si="100"/>
        <v>1173</v>
      </c>
      <c r="L723" s="152">
        <f t="shared" si="101"/>
        <v>1189</v>
      </c>
      <c r="M723" s="153"/>
      <c r="N723" s="152">
        <f t="shared" si="102"/>
        <v>12032</v>
      </c>
      <c r="O723" s="152">
        <f t="shared" si="107"/>
        <v>1189</v>
      </c>
      <c r="P723" s="152">
        <f t="shared" si="103"/>
        <v>0</v>
      </c>
      <c r="Q723" s="152">
        <f t="shared" si="104"/>
        <v>893</v>
      </c>
      <c r="R723" s="152">
        <f t="shared" si="105"/>
        <v>14114</v>
      </c>
      <c r="S723" s="154">
        <f t="shared" si="106"/>
        <v>151</v>
      </c>
    </row>
    <row r="724" spans="1:19" x14ac:dyDescent="0.25">
      <c r="A724" s="149">
        <v>494</v>
      </c>
      <c r="B724" s="149">
        <v>494093262</v>
      </c>
      <c r="C724" s="150" t="s">
        <v>302</v>
      </c>
      <c r="D724" s="149">
        <v>93</v>
      </c>
      <c r="E724" s="150" t="s">
        <v>25</v>
      </c>
      <c r="F724" s="149">
        <v>262</v>
      </c>
      <c r="G724" s="150" t="s">
        <v>31</v>
      </c>
      <c r="H724" s="151">
        <v>4</v>
      </c>
      <c r="I724" s="151"/>
      <c r="J724" s="152">
        <f t="shared" si="99"/>
        <v>4821</v>
      </c>
      <c r="K724" s="152">
        <f t="shared" si="100"/>
        <v>5787</v>
      </c>
      <c r="L724" s="152">
        <f t="shared" si="101"/>
        <v>5786</v>
      </c>
      <c r="M724" s="153"/>
      <c r="N724" s="152">
        <f t="shared" si="102"/>
        <v>12551</v>
      </c>
      <c r="O724" s="152">
        <f t="shared" si="107"/>
        <v>5786</v>
      </c>
      <c r="P724" s="152">
        <f t="shared" si="103"/>
        <v>0</v>
      </c>
      <c r="Q724" s="152">
        <f t="shared" si="104"/>
        <v>893</v>
      </c>
      <c r="R724" s="152">
        <f t="shared" si="105"/>
        <v>19230</v>
      </c>
      <c r="S724" s="154">
        <f t="shared" si="106"/>
        <v>3059</v>
      </c>
    </row>
    <row r="725" spans="1:19" x14ac:dyDescent="0.25">
      <c r="A725" s="149">
        <v>494</v>
      </c>
      <c r="B725" s="149">
        <v>494093284</v>
      </c>
      <c r="C725" s="150" t="s">
        <v>302</v>
      </c>
      <c r="D725" s="149">
        <v>93</v>
      </c>
      <c r="E725" s="150" t="s">
        <v>25</v>
      </c>
      <c r="F725" s="149">
        <v>284</v>
      </c>
      <c r="G725" s="150" t="s">
        <v>163</v>
      </c>
      <c r="H725" s="151">
        <v>3</v>
      </c>
      <c r="I725" s="151"/>
      <c r="J725" s="152">
        <f t="shared" si="99"/>
        <v>5162</v>
      </c>
      <c r="K725" s="152">
        <f t="shared" si="100"/>
        <v>3436</v>
      </c>
      <c r="L725" s="152">
        <f t="shared" si="101"/>
        <v>3480</v>
      </c>
      <c r="M725" s="153"/>
      <c r="N725" s="152">
        <f t="shared" si="102"/>
        <v>10223</v>
      </c>
      <c r="O725" s="152">
        <f t="shared" si="107"/>
        <v>3480</v>
      </c>
      <c r="P725" s="152">
        <f t="shared" si="103"/>
        <v>0</v>
      </c>
      <c r="Q725" s="152">
        <f t="shared" si="104"/>
        <v>893</v>
      </c>
      <c r="R725" s="152">
        <f t="shared" si="105"/>
        <v>14596</v>
      </c>
      <c r="S725" s="154">
        <f t="shared" si="106"/>
        <v>-6622</v>
      </c>
    </row>
    <row r="726" spans="1:19" x14ac:dyDescent="0.25">
      <c r="A726" s="149">
        <v>494</v>
      </c>
      <c r="B726" s="149">
        <v>494093293</v>
      </c>
      <c r="C726" s="150" t="s">
        <v>302</v>
      </c>
      <c r="D726" s="149">
        <v>93</v>
      </c>
      <c r="E726" s="150" t="s">
        <v>25</v>
      </c>
      <c r="F726" s="149">
        <v>293</v>
      </c>
      <c r="G726" s="150" t="s">
        <v>45</v>
      </c>
      <c r="H726" s="151">
        <v>4</v>
      </c>
      <c r="I726" s="151"/>
      <c r="J726" s="152">
        <f t="shared" si="99"/>
        <v>1095</v>
      </c>
      <c r="K726" s="152">
        <f t="shared" si="100"/>
        <v>1163</v>
      </c>
      <c r="L726" s="152">
        <f t="shared" si="101"/>
        <v>1164</v>
      </c>
      <c r="M726" s="153"/>
      <c r="N726" s="152">
        <f t="shared" si="102"/>
        <v>13549</v>
      </c>
      <c r="O726" s="152">
        <f t="shared" si="107"/>
        <v>1164</v>
      </c>
      <c r="P726" s="152">
        <f t="shared" si="103"/>
        <v>0</v>
      </c>
      <c r="Q726" s="152">
        <f t="shared" si="104"/>
        <v>893</v>
      </c>
      <c r="R726" s="152">
        <f t="shared" si="105"/>
        <v>15606</v>
      </c>
      <c r="S726" s="154">
        <f t="shared" si="106"/>
        <v>870</v>
      </c>
    </row>
    <row r="727" spans="1:19" x14ac:dyDescent="0.25">
      <c r="A727" s="149">
        <v>496</v>
      </c>
      <c r="B727" s="149">
        <v>496201003</v>
      </c>
      <c r="C727" s="150" t="s">
        <v>304</v>
      </c>
      <c r="D727" s="149">
        <v>201</v>
      </c>
      <c r="E727" s="150" t="s">
        <v>17</v>
      </c>
      <c r="F727" s="149">
        <v>3</v>
      </c>
      <c r="G727" s="150" t="s">
        <v>367</v>
      </c>
      <c r="H727" s="151">
        <v>1</v>
      </c>
      <c r="I727" s="151"/>
      <c r="J727" s="152">
        <f t="shared" si="99"/>
        <v>1967</v>
      </c>
      <c r="K727" s="152">
        <f t="shared" si="100"/>
        <v>2047</v>
      </c>
      <c r="L727" s="152">
        <f t="shared" si="101"/>
        <v>2048</v>
      </c>
      <c r="M727" s="153"/>
      <c r="N727" s="152">
        <f t="shared" si="102"/>
        <v>10102.677131214345</v>
      </c>
      <c r="O727" s="152">
        <f t="shared" si="107"/>
        <v>2048</v>
      </c>
      <c r="P727" s="152">
        <f t="shared" si="103"/>
        <v>0</v>
      </c>
      <c r="Q727" s="152">
        <f t="shared" si="104"/>
        <v>893</v>
      </c>
      <c r="R727" s="152">
        <f t="shared" si="105"/>
        <v>13043.677131214345</v>
      </c>
      <c r="S727" s="154">
        <f t="shared" si="106"/>
        <v>483.67713121434463</v>
      </c>
    </row>
    <row r="728" spans="1:19" x14ac:dyDescent="0.25">
      <c r="A728" s="149">
        <v>496</v>
      </c>
      <c r="B728" s="149">
        <v>496201072</v>
      </c>
      <c r="C728" s="150" t="s">
        <v>304</v>
      </c>
      <c r="D728" s="149">
        <v>201</v>
      </c>
      <c r="E728" s="150" t="s">
        <v>17</v>
      </c>
      <c r="F728" s="149">
        <v>72</v>
      </c>
      <c r="G728" s="150" t="s">
        <v>18</v>
      </c>
      <c r="H728" s="151">
        <v>5</v>
      </c>
      <c r="I728" s="151"/>
      <c r="J728" s="152">
        <f t="shared" si="99"/>
        <v>2457</v>
      </c>
      <c r="K728" s="152">
        <f t="shared" si="100"/>
        <v>2317</v>
      </c>
      <c r="L728" s="152">
        <f t="shared" si="101"/>
        <v>2317</v>
      </c>
      <c r="M728" s="153"/>
      <c r="N728" s="152">
        <f t="shared" si="102"/>
        <v>9784</v>
      </c>
      <c r="O728" s="152">
        <f t="shared" si="107"/>
        <v>2317</v>
      </c>
      <c r="P728" s="152">
        <f t="shared" si="103"/>
        <v>0</v>
      </c>
      <c r="Q728" s="152">
        <f t="shared" si="104"/>
        <v>893</v>
      </c>
      <c r="R728" s="152">
        <f t="shared" si="105"/>
        <v>12994</v>
      </c>
      <c r="S728" s="154">
        <f t="shared" si="106"/>
        <v>-730</v>
      </c>
    </row>
    <row r="729" spans="1:19" x14ac:dyDescent="0.25">
      <c r="A729" s="149">
        <v>496</v>
      </c>
      <c r="B729" s="149">
        <v>496201095</v>
      </c>
      <c r="C729" s="150" t="s">
        <v>304</v>
      </c>
      <c r="D729" s="149">
        <v>201</v>
      </c>
      <c r="E729" s="150" t="s">
        <v>17</v>
      </c>
      <c r="F729" s="149">
        <v>95</v>
      </c>
      <c r="G729" s="150" t="s">
        <v>296</v>
      </c>
      <c r="H729" s="151">
        <v>1</v>
      </c>
      <c r="I729" s="151"/>
      <c r="J729" s="152">
        <f t="shared" si="99"/>
        <v>105</v>
      </c>
      <c r="K729" s="152">
        <f t="shared" si="100"/>
        <v>105</v>
      </c>
      <c r="L729" s="152">
        <f t="shared" si="101"/>
        <v>106</v>
      </c>
      <c r="M729" s="153"/>
      <c r="N729" s="152">
        <f t="shared" si="102"/>
        <v>12390</v>
      </c>
      <c r="O729" s="152">
        <f t="shared" si="107"/>
        <v>106</v>
      </c>
      <c r="P729" s="152">
        <f t="shared" si="103"/>
        <v>0</v>
      </c>
      <c r="Q729" s="152">
        <f t="shared" si="104"/>
        <v>893</v>
      </c>
      <c r="R729" s="152">
        <f t="shared" si="105"/>
        <v>13389</v>
      </c>
      <c r="S729" s="154">
        <f t="shared" si="106"/>
        <v>116</v>
      </c>
    </row>
    <row r="730" spans="1:19" x14ac:dyDescent="0.25">
      <c r="A730" s="149">
        <v>496</v>
      </c>
      <c r="B730" s="149">
        <v>496201201</v>
      </c>
      <c r="C730" s="150" t="s">
        <v>304</v>
      </c>
      <c r="D730" s="149">
        <v>201</v>
      </c>
      <c r="E730" s="150" t="s">
        <v>17</v>
      </c>
      <c r="F730" s="149">
        <v>201</v>
      </c>
      <c r="G730" s="150" t="s">
        <v>17</v>
      </c>
      <c r="H730" s="151">
        <v>492</v>
      </c>
      <c r="I730" s="151"/>
      <c r="J730" s="152">
        <f t="shared" si="99"/>
        <v>187</v>
      </c>
      <c r="K730" s="152">
        <f t="shared" si="100"/>
        <v>193</v>
      </c>
      <c r="L730" s="152">
        <f t="shared" si="101"/>
        <v>194</v>
      </c>
      <c r="M730" s="153"/>
      <c r="N730" s="152">
        <f t="shared" si="102"/>
        <v>11599</v>
      </c>
      <c r="O730" s="152">
        <f t="shared" si="107"/>
        <v>194</v>
      </c>
      <c r="P730" s="152">
        <f t="shared" si="103"/>
        <v>410.19918699186991</v>
      </c>
      <c r="Q730" s="152">
        <f t="shared" si="104"/>
        <v>893</v>
      </c>
      <c r="R730" s="152">
        <f t="shared" si="105"/>
        <v>13096.199186991869</v>
      </c>
      <c r="S730" s="154">
        <f t="shared" si="106"/>
        <v>383.57800861567921</v>
      </c>
    </row>
    <row r="731" spans="1:19" x14ac:dyDescent="0.25">
      <c r="A731" s="149">
        <v>496</v>
      </c>
      <c r="B731" s="149">
        <v>496201310</v>
      </c>
      <c r="C731" s="150" t="s">
        <v>304</v>
      </c>
      <c r="D731" s="149">
        <v>201</v>
      </c>
      <c r="E731" s="150" t="s">
        <v>17</v>
      </c>
      <c r="F731" s="149">
        <v>310</v>
      </c>
      <c r="G731" s="150" t="s">
        <v>277</v>
      </c>
      <c r="H731" s="151">
        <v>1</v>
      </c>
      <c r="I731" s="151"/>
      <c r="J731" s="152">
        <f t="shared" si="99"/>
        <v>1919</v>
      </c>
      <c r="K731" s="152">
        <f t="shared" si="100"/>
        <v>2172</v>
      </c>
      <c r="L731" s="152">
        <f t="shared" si="101"/>
        <v>2172</v>
      </c>
      <c r="M731" s="153"/>
      <c r="N731" s="152">
        <f t="shared" si="102"/>
        <v>10127</v>
      </c>
      <c r="O731" s="152">
        <f t="shared" si="107"/>
        <v>2172</v>
      </c>
      <c r="P731" s="152">
        <f t="shared" si="103"/>
        <v>0</v>
      </c>
      <c r="Q731" s="152">
        <f t="shared" si="104"/>
        <v>893</v>
      </c>
      <c r="R731" s="152">
        <f t="shared" si="105"/>
        <v>13192</v>
      </c>
      <c r="S731" s="154">
        <f t="shared" si="106"/>
        <v>1436</v>
      </c>
    </row>
    <row r="732" spans="1:19" x14ac:dyDescent="0.25">
      <c r="A732" s="149">
        <v>497</v>
      </c>
      <c r="B732" s="149">
        <v>497117005</v>
      </c>
      <c r="C732" s="150" t="s">
        <v>306</v>
      </c>
      <c r="D732" s="149">
        <v>117</v>
      </c>
      <c r="E732" s="150" t="s">
        <v>53</v>
      </c>
      <c r="F732" s="149">
        <v>5</v>
      </c>
      <c r="G732" s="150" t="s">
        <v>219</v>
      </c>
      <c r="H732" s="151">
        <v>6</v>
      </c>
      <c r="I732" s="151"/>
      <c r="J732" s="152">
        <f t="shared" si="99"/>
        <v>3505</v>
      </c>
      <c r="K732" s="152">
        <f t="shared" si="100"/>
        <v>3517</v>
      </c>
      <c r="L732" s="152">
        <f t="shared" si="101"/>
        <v>3517</v>
      </c>
      <c r="M732" s="153"/>
      <c r="N732" s="152">
        <f t="shared" si="102"/>
        <v>8740</v>
      </c>
      <c r="O732" s="152">
        <f t="shared" si="107"/>
        <v>3517</v>
      </c>
      <c r="P732" s="152">
        <f t="shared" si="103"/>
        <v>0</v>
      </c>
      <c r="Q732" s="152">
        <f t="shared" si="104"/>
        <v>893</v>
      </c>
      <c r="R732" s="152">
        <f t="shared" si="105"/>
        <v>13150</v>
      </c>
      <c r="S732" s="154">
        <f t="shared" si="106"/>
        <v>42</v>
      </c>
    </row>
    <row r="733" spans="1:19" x14ac:dyDescent="0.25">
      <c r="A733" s="149">
        <v>497</v>
      </c>
      <c r="B733" s="149">
        <v>497117008</v>
      </c>
      <c r="C733" s="150" t="s">
        <v>306</v>
      </c>
      <c r="D733" s="149">
        <v>117</v>
      </c>
      <c r="E733" s="150" t="s">
        <v>53</v>
      </c>
      <c r="F733" s="149">
        <v>8</v>
      </c>
      <c r="G733" s="150" t="s">
        <v>208</v>
      </c>
      <c r="H733" s="151">
        <v>83</v>
      </c>
      <c r="I733" s="151"/>
      <c r="J733" s="152">
        <f t="shared" si="99"/>
        <v>9823</v>
      </c>
      <c r="K733" s="152">
        <f t="shared" si="100"/>
        <v>9581</v>
      </c>
      <c r="L733" s="152">
        <f t="shared" si="101"/>
        <v>9593</v>
      </c>
      <c r="M733" s="153"/>
      <c r="N733" s="152">
        <f t="shared" si="102"/>
        <v>9429</v>
      </c>
      <c r="O733" s="152">
        <f t="shared" si="107"/>
        <v>9593</v>
      </c>
      <c r="P733" s="152">
        <f t="shared" si="103"/>
        <v>0</v>
      </c>
      <c r="Q733" s="152">
        <f t="shared" si="104"/>
        <v>893</v>
      </c>
      <c r="R733" s="152">
        <f t="shared" si="105"/>
        <v>19915</v>
      </c>
      <c r="S733" s="154">
        <f t="shared" si="106"/>
        <v>-456</v>
      </c>
    </row>
    <row r="734" spans="1:19" x14ac:dyDescent="0.25">
      <c r="A734" s="149">
        <v>497</v>
      </c>
      <c r="B734" s="149">
        <v>497117024</v>
      </c>
      <c r="C734" s="150" t="s">
        <v>306</v>
      </c>
      <c r="D734" s="149">
        <v>117</v>
      </c>
      <c r="E734" s="150" t="s">
        <v>53</v>
      </c>
      <c r="F734" s="149">
        <v>24</v>
      </c>
      <c r="G734" s="150" t="s">
        <v>252</v>
      </c>
      <c r="H734" s="151">
        <v>18</v>
      </c>
      <c r="I734" s="151"/>
      <c r="J734" s="152">
        <f t="shared" si="99"/>
        <v>2048</v>
      </c>
      <c r="K734" s="152">
        <f t="shared" si="100"/>
        <v>2147</v>
      </c>
      <c r="L734" s="152">
        <f t="shared" si="101"/>
        <v>2147</v>
      </c>
      <c r="M734" s="153"/>
      <c r="N734" s="152">
        <f t="shared" si="102"/>
        <v>9663</v>
      </c>
      <c r="O734" s="152">
        <f t="shared" si="107"/>
        <v>2147</v>
      </c>
      <c r="P734" s="152">
        <f t="shared" si="103"/>
        <v>0</v>
      </c>
      <c r="Q734" s="152">
        <f t="shared" si="104"/>
        <v>893</v>
      </c>
      <c r="R734" s="152">
        <f t="shared" si="105"/>
        <v>12703</v>
      </c>
      <c r="S734" s="154">
        <f t="shared" si="106"/>
        <v>545</v>
      </c>
    </row>
    <row r="735" spans="1:19" x14ac:dyDescent="0.25">
      <c r="A735" s="149">
        <v>497</v>
      </c>
      <c r="B735" s="149">
        <v>497117061</v>
      </c>
      <c r="C735" s="150" t="s">
        <v>306</v>
      </c>
      <c r="D735" s="149">
        <v>117</v>
      </c>
      <c r="E735" s="150" t="s">
        <v>53</v>
      </c>
      <c r="F735" s="149">
        <v>61</v>
      </c>
      <c r="G735" s="150" t="s">
        <v>170</v>
      </c>
      <c r="H735" s="151">
        <v>20</v>
      </c>
      <c r="I735" s="151"/>
      <c r="J735" s="152">
        <f t="shared" si="99"/>
        <v>432</v>
      </c>
      <c r="K735" s="152">
        <f t="shared" si="100"/>
        <v>425</v>
      </c>
      <c r="L735" s="152">
        <f t="shared" si="101"/>
        <v>426</v>
      </c>
      <c r="M735" s="153"/>
      <c r="N735" s="152">
        <f t="shared" si="102"/>
        <v>10194</v>
      </c>
      <c r="O735" s="152">
        <f t="shared" si="107"/>
        <v>426</v>
      </c>
      <c r="P735" s="152">
        <f t="shared" si="103"/>
        <v>0</v>
      </c>
      <c r="Q735" s="152">
        <f t="shared" si="104"/>
        <v>893</v>
      </c>
      <c r="R735" s="152">
        <f t="shared" si="105"/>
        <v>11513</v>
      </c>
      <c r="S735" s="154">
        <f t="shared" si="106"/>
        <v>-159</v>
      </c>
    </row>
    <row r="736" spans="1:19" x14ac:dyDescent="0.25">
      <c r="A736" s="149">
        <v>497</v>
      </c>
      <c r="B736" s="149">
        <v>497117068</v>
      </c>
      <c r="C736" s="150" t="s">
        <v>306</v>
      </c>
      <c r="D736" s="149">
        <v>117</v>
      </c>
      <c r="E736" s="150" t="s">
        <v>53</v>
      </c>
      <c r="F736" s="149">
        <v>68</v>
      </c>
      <c r="G736" s="150" t="s">
        <v>307</v>
      </c>
      <c r="H736" s="151">
        <v>1</v>
      </c>
      <c r="I736" s="151"/>
      <c r="J736" s="152">
        <f t="shared" si="99"/>
        <v>8557</v>
      </c>
      <c r="K736" s="152">
        <f t="shared" si="100"/>
        <v>8614</v>
      </c>
      <c r="L736" s="152">
        <f t="shared" si="101"/>
        <v>8631</v>
      </c>
      <c r="M736" s="153"/>
      <c r="N736" s="152">
        <f t="shared" si="102"/>
        <v>8523</v>
      </c>
      <c r="O736" s="152">
        <f t="shared" si="107"/>
        <v>8631</v>
      </c>
      <c r="P736" s="152">
        <f t="shared" si="103"/>
        <v>0</v>
      </c>
      <c r="Q736" s="152">
        <f t="shared" si="104"/>
        <v>893</v>
      </c>
      <c r="R736" s="152">
        <f t="shared" si="105"/>
        <v>18047</v>
      </c>
      <c r="S736" s="154">
        <f t="shared" si="106"/>
        <v>147</v>
      </c>
    </row>
    <row r="737" spans="1:19" x14ac:dyDescent="0.25">
      <c r="A737" s="149">
        <v>497</v>
      </c>
      <c r="B737" s="149">
        <v>497117074</v>
      </c>
      <c r="C737" s="150" t="s">
        <v>306</v>
      </c>
      <c r="D737" s="149">
        <v>117</v>
      </c>
      <c r="E737" s="150" t="s">
        <v>53</v>
      </c>
      <c r="F737" s="149">
        <v>74</v>
      </c>
      <c r="G737" s="150" t="s">
        <v>308</v>
      </c>
      <c r="H737" s="151">
        <v>5</v>
      </c>
      <c r="I737" s="151"/>
      <c r="J737" s="152">
        <f t="shared" si="99"/>
        <v>5431</v>
      </c>
      <c r="K737" s="152">
        <f t="shared" si="100"/>
        <v>5995</v>
      </c>
      <c r="L737" s="152">
        <f t="shared" si="101"/>
        <v>5996</v>
      </c>
      <c r="M737" s="153"/>
      <c r="N737" s="152">
        <f t="shared" si="102"/>
        <v>9230</v>
      </c>
      <c r="O737" s="152">
        <f t="shared" si="107"/>
        <v>5996</v>
      </c>
      <c r="P737" s="152">
        <f t="shared" si="103"/>
        <v>0</v>
      </c>
      <c r="Q737" s="152">
        <f t="shared" si="104"/>
        <v>893</v>
      </c>
      <c r="R737" s="152">
        <f t="shared" si="105"/>
        <v>16119</v>
      </c>
      <c r="S737" s="154">
        <f t="shared" si="106"/>
        <v>1434</v>
      </c>
    </row>
    <row r="738" spans="1:19" x14ac:dyDescent="0.25">
      <c r="A738" s="149">
        <v>497</v>
      </c>
      <c r="B738" s="149">
        <v>497117086</v>
      </c>
      <c r="C738" s="150" t="s">
        <v>306</v>
      </c>
      <c r="D738" s="149">
        <v>117</v>
      </c>
      <c r="E738" s="150" t="s">
        <v>53</v>
      </c>
      <c r="F738" s="149">
        <v>86</v>
      </c>
      <c r="G738" s="150" t="s">
        <v>207</v>
      </c>
      <c r="H738" s="151">
        <v>34</v>
      </c>
      <c r="I738" s="151"/>
      <c r="J738" s="152">
        <f t="shared" si="99"/>
        <v>1352</v>
      </c>
      <c r="K738" s="152">
        <f t="shared" si="100"/>
        <v>1413</v>
      </c>
      <c r="L738" s="152">
        <f t="shared" si="101"/>
        <v>1415</v>
      </c>
      <c r="M738" s="153"/>
      <c r="N738" s="152">
        <f t="shared" si="102"/>
        <v>9127</v>
      </c>
      <c r="O738" s="152">
        <f t="shared" si="107"/>
        <v>1415</v>
      </c>
      <c r="P738" s="152">
        <f t="shared" si="103"/>
        <v>0</v>
      </c>
      <c r="Q738" s="152">
        <f t="shared" si="104"/>
        <v>893</v>
      </c>
      <c r="R738" s="152">
        <f t="shared" si="105"/>
        <v>11435</v>
      </c>
      <c r="S738" s="154">
        <f t="shared" si="106"/>
        <v>468</v>
      </c>
    </row>
    <row r="739" spans="1:19" x14ac:dyDescent="0.25">
      <c r="A739" s="149">
        <v>497</v>
      </c>
      <c r="B739" s="149">
        <v>497117087</v>
      </c>
      <c r="C739" s="150" t="s">
        <v>306</v>
      </c>
      <c r="D739" s="149">
        <v>117</v>
      </c>
      <c r="E739" s="150" t="s">
        <v>53</v>
      </c>
      <c r="F739" s="149">
        <v>87</v>
      </c>
      <c r="G739" s="150" t="s">
        <v>171</v>
      </c>
      <c r="H739" s="151">
        <v>1</v>
      </c>
      <c r="I739" s="151"/>
      <c r="J739" s="152">
        <f t="shared" si="99"/>
        <v>3459</v>
      </c>
      <c r="K739" s="152">
        <f t="shared" si="100"/>
        <v>3614</v>
      </c>
      <c r="L739" s="152">
        <f t="shared" si="101"/>
        <v>3614</v>
      </c>
      <c r="M739" s="153"/>
      <c r="N739" s="152">
        <f t="shared" si="102"/>
        <v>9438</v>
      </c>
      <c r="O739" s="152">
        <f t="shared" si="107"/>
        <v>3614</v>
      </c>
      <c r="P739" s="152">
        <f t="shared" si="103"/>
        <v>0</v>
      </c>
      <c r="Q739" s="152">
        <f t="shared" si="104"/>
        <v>893</v>
      </c>
      <c r="R739" s="152">
        <f t="shared" si="105"/>
        <v>13945</v>
      </c>
      <c r="S739" s="154">
        <f t="shared" si="106"/>
        <v>560</v>
      </c>
    </row>
    <row r="740" spans="1:19" x14ac:dyDescent="0.25">
      <c r="A740" s="149">
        <v>497</v>
      </c>
      <c r="B740" s="149">
        <v>497117091</v>
      </c>
      <c r="C740" s="150" t="s">
        <v>306</v>
      </c>
      <c r="D740" s="149">
        <v>117</v>
      </c>
      <c r="E740" s="150" t="s">
        <v>53</v>
      </c>
      <c r="F740" s="149">
        <v>91</v>
      </c>
      <c r="G740" s="150" t="s">
        <v>52</v>
      </c>
      <c r="H740" s="151">
        <v>1</v>
      </c>
      <c r="I740" s="151"/>
      <c r="J740" s="152">
        <f t="shared" si="99"/>
        <v>12116</v>
      </c>
      <c r="K740" s="152">
        <f t="shared" si="100"/>
        <v>12452</v>
      </c>
      <c r="L740" s="152">
        <f t="shared" si="101"/>
        <v>12472</v>
      </c>
      <c r="M740" s="153"/>
      <c r="N740" s="152">
        <f t="shared" si="102"/>
        <v>9902.131025641027</v>
      </c>
      <c r="O740" s="152">
        <f t="shared" si="107"/>
        <v>12472</v>
      </c>
      <c r="P740" s="152">
        <f t="shared" si="103"/>
        <v>0</v>
      </c>
      <c r="Q740" s="152">
        <f t="shared" si="104"/>
        <v>893</v>
      </c>
      <c r="R740" s="152">
        <f t="shared" si="105"/>
        <v>23267.131025641029</v>
      </c>
      <c r="S740" s="154">
        <f t="shared" si="106"/>
        <v>638.13102564102883</v>
      </c>
    </row>
    <row r="741" spans="1:19" x14ac:dyDescent="0.25">
      <c r="A741" s="149">
        <v>497</v>
      </c>
      <c r="B741" s="149">
        <v>497117111</v>
      </c>
      <c r="C741" s="150" t="s">
        <v>306</v>
      </c>
      <c r="D741" s="149">
        <v>117</v>
      </c>
      <c r="E741" s="150" t="s">
        <v>53</v>
      </c>
      <c r="F741" s="149">
        <v>111</v>
      </c>
      <c r="G741" s="150" t="s">
        <v>253</v>
      </c>
      <c r="H741" s="151">
        <v>12</v>
      </c>
      <c r="I741" s="151"/>
      <c r="J741" s="152">
        <f t="shared" si="99"/>
        <v>2772</v>
      </c>
      <c r="K741" s="152">
        <f t="shared" si="100"/>
        <v>2718</v>
      </c>
      <c r="L741" s="152">
        <f t="shared" si="101"/>
        <v>2718</v>
      </c>
      <c r="M741" s="153"/>
      <c r="N741" s="152">
        <f t="shared" si="102"/>
        <v>9234</v>
      </c>
      <c r="O741" s="152">
        <f t="shared" si="107"/>
        <v>2718</v>
      </c>
      <c r="P741" s="152">
        <f t="shared" si="103"/>
        <v>0</v>
      </c>
      <c r="Q741" s="152">
        <f t="shared" si="104"/>
        <v>893</v>
      </c>
      <c r="R741" s="152">
        <f t="shared" si="105"/>
        <v>12845</v>
      </c>
      <c r="S741" s="154">
        <f t="shared" si="106"/>
        <v>-239</v>
      </c>
    </row>
    <row r="742" spans="1:19" x14ac:dyDescent="0.25">
      <c r="A742" s="149">
        <v>497</v>
      </c>
      <c r="B742" s="149">
        <v>497117114</v>
      </c>
      <c r="C742" s="150" t="s">
        <v>306</v>
      </c>
      <c r="D742" s="149">
        <v>117</v>
      </c>
      <c r="E742" s="150" t="s">
        <v>53</v>
      </c>
      <c r="F742" s="149">
        <v>114</v>
      </c>
      <c r="G742" s="150" t="s">
        <v>51</v>
      </c>
      <c r="H742" s="151">
        <v>17</v>
      </c>
      <c r="I742" s="151"/>
      <c r="J742" s="152">
        <f t="shared" si="99"/>
        <v>2367</v>
      </c>
      <c r="K742" s="152">
        <f t="shared" si="100"/>
        <v>2681</v>
      </c>
      <c r="L742" s="152">
        <f t="shared" si="101"/>
        <v>2686</v>
      </c>
      <c r="M742" s="153"/>
      <c r="N742" s="152">
        <f t="shared" si="102"/>
        <v>9766</v>
      </c>
      <c r="O742" s="152">
        <f t="shared" si="107"/>
        <v>2686</v>
      </c>
      <c r="P742" s="152">
        <f t="shared" si="103"/>
        <v>0</v>
      </c>
      <c r="Q742" s="152">
        <f t="shared" si="104"/>
        <v>893</v>
      </c>
      <c r="R742" s="152">
        <f t="shared" si="105"/>
        <v>13345</v>
      </c>
      <c r="S742" s="154">
        <f t="shared" si="106"/>
        <v>1478</v>
      </c>
    </row>
    <row r="743" spans="1:19" x14ac:dyDescent="0.25">
      <c r="A743" s="149">
        <v>497</v>
      </c>
      <c r="B743" s="149">
        <v>497117117</v>
      </c>
      <c r="C743" s="150" t="s">
        <v>306</v>
      </c>
      <c r="D743" s="149">
        <v>117</v>
      </c>
      <c r="E743" s="150" t="s">
        <v>53</v>
      </c>
      <c r="F743" s="149">
        <v>117</v>
      </c>
      <c r="G743" s="150" t="s">
        <v>53</v>
      </c>
      <c r="H743" s="151">
        <v>29</v>
      </c>
      <c r="I743" s="151"/>
      <c r="J743" s="152">
        <f t="shared" si="99"/>
        <v>4264</v>
      </c>
      <c r="K743" s="152">
        <f t="shared" si="100"/>
        <v>4253</v>
      </c>
      <c r="L743" s="152">
        <f t="shared" si="101"/>
        <v>4262</v>
      </c>
      <c r="M743" s="153"/>
      <c r="N743" s="152">
        <f t="shared" si="102"/>
        <v>9119</v>
      </c>
      <c r="O743" s="152">
        <f t="shared" si="107"/>
        <v>4262</v>
      </c>
      <c r="P743" s="152">
        <f t="shared" si="103"/>
        <v>0</v>
      </c>
      <c r="Q743" s="152">
        <f t="shared" si="104"/>
        <v>893</v>
      </c>
      <c r="R743" s="152">
        <f t="shared" si="105"/>
        <v>14274</v>
      </c>
      <c r="S743" s="154">
        <f t="shared" si="106"/>
        <v>-7</v>
      </c>
    </row>
    <row r="744" spans="1:19" x14ac:dyDescent="0.25">
      <c r="A744" s="149">
        <v>497</v>
      </c>
      <c r="B744" s="149">
        <v>497117127</v>
      </c>
      <c r="C744" s="150" t="s">
        <v>306</v>
      </c>
      <c r="D744" s="149">
        <v>117</v>
      </c>
      <c r="E744" s="150" t="s">
        <v>53</v>
      </c>
      <c r="F744" s="149">
        <v>127</v>
      </c>
      <c r="G744" s="150" t="s">
        <v>209</v>
      </c>
      <c r="H744" s="151">
        <v>1</v>
      </c>
      <c r="I744" s="151"/>
      <c r="J744" s="152" t="str">
        <f t="shared" si="99"/>
        <v/>
      </c>
      <c r="K744" s="152">
        <f t="shared" si="100"/>
        <v>4386</v>
      </c>
      <c r="L744" s="152">
        <f t="shared" si="101"/>
        <v>4385</v>
      </c>
      <c r="M744" s="153"/>
      <c r="N744" s="152">
        <f t="shared" si="102"/>
        <v>10431.160234604105</v>
      </c>
      <c r="O744" s="152">
        <f t="shared" si="107"/>
        <v>4385</v>
      </c>
      <c r="P744" s="152">
        <f t="shared" si="103"/>
        <v>0</v>
      </c>
      <c r="Q744" s="152">
        <f t="shared" si="104"/>
        <v>893</v>
      </c>
      <c r="R744" s="152">
        <f t="shared" si="105"/>
        <v>15709.160234604105</v>
      </c>
      <c r="S744" s="154" t="str">
        <f t="shared" si="106"/>
        <v/>
      </c>
    </row>
    <row r="745" spans="1:19" x14ac:dyDescent="0.25">
      <c r="A745" s="149">
        <v>497</v>
      </c>
      <c r="B745" s="149">
        <v>497117137</v>
      </c>
      <c r="C745" s="150" t="s">
        <v>306</v>
      </c>
      <c r="D745" s="149">
        <v>117</v>
      </c>
      <c r="E745" s="150" t="s">
        <v>53</v>
      </c>
      <c r="F745" s="149">
        <v>137</v>
      </c>
      <c r="G745" s="150" t="s">
        <v>210</v>
      </c>
      <c r="H745" s="151">
        <v>35</v>
      </c>
      <c r="I745" s="151"/>
      <c r="J745" s="152">
        <f t="shared" si="99"/>
        <v>15</v>
      </c>
      <c r="K745" s="152">
        <f t="shared" si="100"/>
        <v>180</v>
      </c>
      <c r="L745" s="152">
        <f t="shared" si="101"/>
        <v>16</v>
      </c>
      <c r="M745" s="153"/>
      <c r="N745" s="152">
        <f t="shared" si="102"/>
        <v>9768</v>
      </c>
      <c r="O745" s="152">
        <f t="shared" si="107"/>
        <v>16</v>
      </c>
      <c r="P745" s="152">
        <f t="shared" si="103"/>
        <v>0</v>
      </c>
      <c r="Q745" s="152">
        <f t="shared" si="104"/>
        <v>893</v>
      </c>
      <c r="R745" s="152">
        <f t="shared" si="105"/>
        <v>10677</v>
      </c>
      <c r="S745" s="154">
        <f t="shared" si="106"/>
        <v>884</v>
      </c>
    </row>
    <row r="746" spans="1:19" x14ac:dyDescent="0.25">
      <c r="A746" s="149">
        <v>497</v>
      </c>
      <c r="B746" s="149">
        <v>497117154</v>
      </c>
      <c r="C746" s="150" t="s">
        <v>306</v>
      </c>
      <c r="D746" s="149">
        <v>117</v>
      </c>
      <c r="E746" s="150" t="s">
        <v>53</v>
      </c>
      <c r="F746" s="149">
        <v>154</v>
      </c>
      <c r="G746" s="150" t="s">
        <v>309</v>
      </c>
      <c r="H746" s="151">
        <v>5</v>
      </c>
      <c r="I746" s="151"/>
      <c r="J746" s="152">
        <f t="shared" si="99"/>
        <v>8352</v>
      </c>
      <c r="K746" s="152">
        <f t="shared" si="100"/>
        <v>8854</v>
      </c>
      <c r="L746" s="152">
        <f t="shared" si="101"/>
        <v>8815</v>
      </c>
      <c r="M746" s="153"/>
      <c r="N746" s="152">
        <f t="shared" si="102"/>
        <v>8749</v>
      </c>
      <c r="O746" s="152">
        <f t="shared" si="107"/>
        <v>8815</v>
      </c>
      <c r="P746" s="152">
        <f t="shared" si="103"/>
        <v>0</v>
      </c>
      <c r="Q746" s="152">
        <f t="shared" si="104"/>
        <v>893</v>
      </c>
      <c r="R746" s="152">
        <f t="shared" si="105"/>
        <v>18457</v>
      </c>
      <c r="S746" s="154">
        <f t="shared" si="106"/>
        <v>922</v>
      </c>
    </row>
    <row r="747" spans="1:19" x14ac:dyDescent="0.25">
      <c r="A747" s="149">
        <v>497</v>
      </c>
      <c r="B747" s="149">
        <v>497117159</v>
      </c>
      <c r="C747" s="150" t="s">
        <v>306</v>
      </c>
      <c r="D747" s="149">
        <v>117</v>
      </c>
      <c r="E747" s="150" t="s">
        <v>53</v>
      </c>
      <c r="F747" s="149">
        <v>159</v>
      </c>
      <c r="G747" s="150" t="s">
        <v>172</v>
      </c>
      <c r="H747" s="151">
        <v>4</v>
      </c>
      <c r="I747" s="151"/>
      <c r="J747" s="152">
        <f t="shared" si="99"/>
        <v>4502</v>
      </c>
      <c r="K747" s="152">
        <f t="shared" si="100"/>
        <v>4979</v>
      </c>
      <c r="L747" s="152">
        <f t="shared" si="101"/>
        <v>4979</v>
      </c>
      <c r="M747" s="153"/>
      <c r="N747" s="152">
        <f t="shared" si="102"/>
        <v>10532</v>
      </c>
      <c r="O747" s="152">
        <f t="shared" si="107"/>
        <v>4979</v>
      </c>
      <c r="P747" s="152">
        <f t="shared" si="103"/>
        <v>0</v>
      </c>
      <c r="Q747" s="152">
        <f t="shared" si="104"/>
        <v>893</v>
      </c>
      <c r="R747" s="152">
        <f t="shared" si="105"/>
        <v>16404</v>
      </c>
      <c r="S747" s="154">
        <f t="shared" si="106"/>
        <v>1485</v>
      </c>
    </row>
    <row r="748" spans="1:19" x14ac:dyDescent="0.25">
      <c r="A748" s="149">
        <v>497</v>
      </c>
      <c r="B748" s="149">
        <v>497117210</v>
      </c>
      <c r="C748" s="150" t="s">
        <v>306</v>
      </c>
      <c r="D748" s="149">
        <v>117</v>
      </c>
      <c r="E748" s="150" t="s">
        <v>53</v>
      </c>
      <c r="F748" s="149">
        <v>210</v>
      </c>
      <c r="G748" s="150" t="s">
        <v>54</v>
      </c>
      <c r="H748" s="151">
        <v>57</v>
      </c>
      <c r="I748" s="151"/>
      <c r="J748" s="152">
        <f t="shared" si="99"/>
        <v>2945</v>
      </c>
      <c r="K748" s="152">
        <f t="shared" si="100"/>
        <v>3026</v>
      </c>
      <c r="L748" s="152">
        <f t="shared" si="101"/>
        <v>3016</v>
      </c>
      <c r="M748" s="153"/>
      <c r="N748" s="152">
        <f t="shared" si="102"/>
        <v>8909</v>
      </c>
      <c r="O748" s="152">
        <f t="shared" si="107"/>
        <v>3016</v>
      </c>
      <c r="P748" s="152">
        <f t="shared" si="103"/>
        <v>0</v>
      </c>
      <c r="Q748" s="152">
        <f t="shared" si="104"/>
        <v>893</v>
      </c>
      <c r="R748" s="152">
        <f t="shared" si="105"/>
        <v>12818</v>
      </c>
      <c r="S748" s="154">
        <f t="shared" si="106"/>
        <v>281</v>
      </c>
    </row>
    <row r="749" spans="1:19" x14ac:dyDescent="0.25">
      <c r="A749" s="149">
        <v>497</v>
      </c>
      <c r="B749" s="149">
        <v>497117223</v>
      </c>
      <c r="C749" s="150" t="s">
        <v>306</v>
      </c>
      <c r="D749" s="149">
        <v>117</v>
      </c>
      <c r="E749" s="150" t="s">
        <v>53</v>
      </c>
      <c r="F749" s="149">
        <v>223</v>
      </c>
      <c r="G749" s="150" t="s">
        <v>310</v>
      </c>
      <c r="H749" s="151">
        <v>3</v>
      </c>
      <c r="I749" s="151"/>
      <c r="J749" s="152">
        <f t="shared" si="99"/>
        <v>658</v>
      </c>
      <c r="K749" s="152">
        <f t="shared" si="100"/>
        <v>685</v>
      </c>
      <c r="L749" s="152">
        <f t="shared" si="101"/>
        <v>685</v>
      </c>
      <c r="M749" s="153"/>
      <c r="N749" s="152">
        <f t="shared" si="102"/>
        <v>8749</v>
      </c>
      <c r="O749" s="152">
        <f t="shared" si="107"/>
        <v>685</v>
      </c>
      <c r="P749" s="152">
        <f t="shared" si="103"/>
        <v>0</v>
      </c>
      <c r="Q749" s="152">
        <f t="shared" si="104"/>
        <v>893</v>
      </c>
      <c r="R749" s="152">
        <f t="shared" si="105"/>
        <v>10327</v>
      </c>
      <c r="S749" s="154">
        <f t="shared" si="106"/>
        <v>370</v>
      </c>
    </row>
    <row r="750" spans="1:19" x14ac:dyDescent="0.25">
      <c r="A750" s="149">
        <v>497</v>
      </c>
      <c r="B750" s="149">
        <v>497117230</v>
      </c>
      <c r="C750" s="150" t="s">
        <v>306</v>
      </c>
      <c r="D750" s="149">
        <v>117</v>
      </c>
      <c r="E750" s="150" t="s">
        <v>53</v>
      </c>
      <c r="F750" s="149">
        <v>230</v>
      </c>
      <c r="G750" s="150" t="s">
        <v>311</v>
      </c>
      <c r="H750" s="151">
        <v>1</v>
      </c>
      <c r="I750" s="151"/>
      <c r="J750" s="152">
        <f t="shared" si="99"/>
        <v>11571</v>
      </c>
      <c r="K750" s="152">
        <f t="shared" si="100"/>
        <v>9871</v>
      </c>
      <c r="L750" s="152">
        <f t="shared" si="101"/>
        <v>9879</v>
      </c>
      <c r="M750" s="153"/>
      <c r="N750" s="152">
        <f t="shared" si="102"/>
        <v>8749</v>
      </c>
      <c r="O750" s="152">
        <f t="shared" si="107"/>
        <v>9879</v>
      </c>
      <c r="P750" s="152">
        <f t="shared" si="103"/>
        <v>0</v>
      </c>
      <c r="Q750" s="152">
        <f t="shared" si="104"/>
        <v>893</v>
      </c>
      <c r="R750" s="152">
        <f t="shared" si="105"/>
        <v>19521</v>
      </c>
      <c r="S750" s="154">
        <f t="shared" si="106"/>
        <v>-3190</v>
      </c>
    </row>
    <row r="751" spans="1:19" x14ac:dyDescent="0.25">
      <c r="A751" s="149">
        <v>497</v>
      </c>
      <c r="B751" s="149">
        <v>497117272</v>
      </c>
      <c r="C751" s="150" t="s">
        <v>306</v>
      </c>
      <c r="D751" s="149">
        <v>117</v>
      </c>
      <c r="E751" s="150" t="s">
        <v>53</v>
      </c>
      <c r="F751" s="149">
        <v>272</v>
      </c>
      <c r="G751" s="150" t="s">
        <v>312</v>
      </c>
      <c r="H751" s="151">
        <v>4</v>
      </c>
      <c r="I751" s="151"/>
      <c r="J751" s="152">
        <f t="shared" si="99"/>
        <v>9880</v>
      </c>
      <c r="K751" s="152">
        <f t="shared" si="100"/>
        <v>10279</v>
      </c>
      <c r="L751" s="152">
        <f t="shared" si="101"/>
        <v>10284</v>
      </c>
      <c r="M751" s="153"/>
      <c r="N751" s="152">
        <f t="shared" si="102"/>
        <v>8749</v>
      </c>
      <c r="O751" s="152">
        <f t="shared" si="107"/>
        <v>10284</v>
      </c>
      <c r="P751" s="152">
        <f t="shared" si="103"/>
        <v>0</v>
      </c>
      <c r="Q751" s="152">
        <f t="shared" si="104"/>
        <v>893</v>
      </c>
      <c r="R751" s="152">
        <f t="shared" si="105"/>
        <v>19926</v>
      </c>
      <c r="S751" s="154">
        <f t="shared" si="106"/>
        <v>747</v>
      </c>
    </row>
    <row r="752" spans="1:19" x14ac:dyDescent="0.25">
      <c r="A752" s="149">
        <v>497</v>
      </c>
      <c r="B752" s="149">
        <v>497117278</v>
      </c>
      <c r="C752" s="150" t="s">
        <v>306</v>
      </c>
      <c r="D752" s="149">
        <v>117</v>
      </c>
      <c r="E752" s="150" t="s">
        <v>53</v>
      </c>
      <c r="F752" s="149">
        <v>278</v>
      </c>
      <c r="G752" s="150" t="s">
        <v>212</v>
      </c>
      <c r="H752" s="151">
        <v>43</v>
      </c>
      <c r="I752" s="151"/>
      <c r="J752" s="152">
        <f t="shared" si="99"/>
        <v>2554</v>
      </c>
      <c r="K752" s="152">
        <f t="shared" si="100"/>
        <v>2713</v>
      </c>
      <c r="L752" s="152">
        <f t="shared" si="101"/>
        <v>2715</v>
      </c>
      <c r="M752" s="153"/>
      <c r="N752" s="152">
        <f t="shared" si="102"/>
        <v>9424</v>
      </c>
      <c r="O752" s="152">
        <f t="shared" si="107"/>
        <v>2715</v>
      </c>
      <c r="P752" s="152">
        <f t="shared" si="103"/>
        <v>0</v>
      </c>
      <c r="Q752" s="152">
        <f t="shared" si="104"/>
        <v>893</v>
      </c>
      <c r="R752" s="152">
        <f t="shared" si="105"/>
        <v>13032</v>
      </c>
      <c r="S752" s="154">
        <f t="shared" si="106"/>
        <v>721</v>
      </c>
    </row>
    <row r="753" spans="1:19" x14ac:dyDescent="0.25">
      <c r="A753" s="149">
        <v>497</v>
      </c>
      <c r="B753" s="149">
        <v>497117281</v>
      </c>
      <c r="C753" s="150" t="s">
        <v>306</v>
      </c>
      <c r="D753" s="149">
        <v>117</v>
      </c>
      <c r="E753" s="150" t="s">
        <v>53</v>
      </c>
      <c r="F753" s="149">
        <v>281</v>
      </c>
      <c r="G753" s="150" t="s">
        <v>169</v>
      </c>
      <c r="H753" s="151">
        <v>69</v>
      </c>
      <c r="I753" s="151"/>
      <c r="J753" s="152">
        <f t="shared" si="99"/>
        <v>18</v>
      </c>
      <c r="K753" s="152">
        <f t="shared" si="100"/>
        <v>17</v>
      </c>
      <c r="L753" s="152">
        <f t="shared" si="101"/>
        <v>18</v>
      </c>
      <c r="M753" s="153"/>
      <c r="N753" s="152">
        <f t="shared" si="102"/>
        <v>11456</v>
      </c>
      <c r="O753" s="152">
        <f t="shared" si="107"/>
        <v>18</v>
      </c>
      <c r="P753" s="152">
        <f t="shared" si="103"/>
        <v>0</v>
      </c>
      <c r="Q753" s="152">
        <f t="shared" si="104"/>
        <v>893</v>
      </c>
      <c r="R753" s="152">
        <f t="shared" si="105"/>
        <v>12367</v>
      </c>
      <c r="S753" s="154">
        <f t="shared" si="106"/>
        <v>-86</v>
      </c>
    </row>
    <row r="754" spans="1:19" x14ac:dyDescent="0.25">
      <c r="A754" s="149">
        <v>497</v>
      </c>
      <c r="B754" s="149">
        <v>497117289</v>
      </c>
      <c r="C754" s="150" t="s">
        <v>306</v>
      </c>
      <c r="D754" s="149">
        <v>117</v>
      </c>
      <c r="E754" s="150" t="s">
        <v>53</v>
      </c>
      <c r="F754" s="149">
        <v>289</v>
      </c>
      <c r="G754" s="150" t="s">
        <v>313</v>
      </c>
      <c r="H754" s="151">
        <v>1</v>
      </c>
      <c r="I754" s="151"/>
      <c r="J754" s="152">
        <f t="shared" si="99"/>
        <v>4197</v>
      </c>
      <c r="K754" s="152">
        <f t="shared" si="100"/>
        <v>3425</v>
      </c>
      <c r="L754" s="152">
        <f t="shared" si="101"/>
        <v>3425</v>
      </c>
      <c r="M754" s="153"/>
      <c r="N754" s="152">
        <f t="shared" si="102"/>
        <v>8410</v>
      </c>
      <c r="O754" s="152">
        <f t="shared" si="107"/>
        <v>3425</v>
      </c>
      <c r="P754" s="152">
        <f t="shared" si="103"/>
        <v>0</v>
      </c>
      <c r="Q754" s="152">
        <f t="shared" si="104"/>
        <v>893</v>
      </c>
      <c r="R754" s="152">
        <f t="shared" si="105"/>
        <v>12728</v>
      </c>
      <c r="S754" s="154">
        <f t="shared" si="106"/>
        <v>-2669</v>
      </c>
    </row>
    <row r="755" spans="1:19" x14ac:dyDescent="0.25">
      <c r="A755" s="149">
        <v>497</v>
      </c>
      <c r="B755" s="149">
        <v>497117325</v>
      </c>
      <c r="C755" s="150" t="s">
        <v>306</v>
      </c>
      <c r="D755" s="149">
        <v>117</v>
      </c>
      <c r="E755" s="150" t="s">
        <v>53</v>
      </c>
      <c r="F755" s="149">
        <v>325</v>
      </c>
      <c r="G755" s="150" t="s">
        <v>220</v>
      </c>
      <c r="H755" s="151">
        <v>7</v>
      </c>
      <c r="I755" s="151"/>
      <c r="J755" s="152">
        <f t="shared" si="99"/>
        <v>1042</v>
      </c>
      <c r="K755" s="152">
        <f t="shared" si="100"/>
        <v>1288</v>
      </c>
      <c r="L755" s="152">
        <f t="shared" si="101"/>
        <v>1288</v>
      </c>
      <c r="M755" s="153"/>
      <c r="N755" s="152">
        <f t="shared" si="102"/>
        <v>10300</v>
      </c>
      <c r="O755" s="152">
        <f t="shared" si="107"/>
        <v>1288</v>
      </c>
      <c r="P755" s="152">
        <f t="shared" si="103"/>
        <v>0</v>
      </c>
      <c r="Q755" s="152">
        <f t="shared" si="104"/>
        <v>893</v>
      </c>
      <c r="R755" s="152">
        <f t="shared" si="105"/>
        <v>12481</v>
      </c>
      <c r="S755" s="154">
        <f t="shared" si="106"/>
        <v>2214</v>
      </c>
    </row>
    <row r="756" spans="1:19" x14ac:dyDescent="0.25">
      <c r="A756" s="149">
        <v>497</v>
      </c>
      <c r="B756" s="149">
        <v>497117327</v>
      </c>
      <c r="C756" s="150" t="s">
        <v>306</v>
      </c>
      <c r="D756" s="149">
        <v>117</v>
      </c>
      <c r="E756" s="150" t="s">
        <v>53</v>
      </c>
      <c r="F756" s="149">
        <v>327</v>
      </c>
      <c r="G756" s="150" t="s">
        <v>213</v>
      </c>
      <c r="H756" s="151">
        <v>2</v>
      </c>
      <c r="I756" s="151"/>
      <c r="J756" s="152">
        <f t="shared" si="99"/>
        <v>6961</v>
      </c>
      <c r="K756" s="152">
        <f t="shared" si="100"/>
        <v>7114</v>
      </c>
      <c r="L756" s="152">
        <f t="shared" si="101"/>
        <v>7114</v>
      </c>
      <c r="M756" s="153"/>
      <c r="N756" s="152">
        <f t="shared" si="102"/>
        <v>8636</v>
      </c>
      <c r="O756" s="152">
        <f t="shared" si="107"/>
        <v>7114</v>
      </c>
      <c r="P756" s="152">
        <f t="shared" si="103"/>
        <v>0</v>
      </c>
      <c r="Q756" s="152">
        <f t="shared" si="104"/>
        <v>893</v>
      </c>
      <c r="R756" s="152">
        <f t="shared" si="105"/>
        <v>16643</v>
      </c>
      <c r="S756" s="154">
        <f t="shared" si="106"/>
        <v>339</v>
      </c>
    </row>
    <row r="757" spans="1:19" x14ac:dyDescent="0.25">
      <c r="A757" s="149">
        <v>497</v>
      </c>
      <c r="B757" s="149">
        <v>497117332</v>
      </c>
      <c r="C757" s="150" t="s">
        <v>306</v>
      </c>
      <c r="D757" s="149">
        <v>117</v>
      </c>
      <c r="E757" s="150" t="s">
        <v>53</v>
      </c>
      <c r="F757" s="149">
        <v>332</v>
      </c>
      <c r="G757" s="150" t="s">
        <v>221</v>
      </c>
      <c r="H757" s="151">
        <v>1</v>
      </c>
      <c r="I757" s="151"/>
      <c r="J757" s="152">
        <f t="shared" si="99"/>
        <v>771</v>
      </c>
      <c r="K757" s="152">
        <f t="shared" si="100"/>
        <v>800</v>
      </c>
      <c r="L757" s="152">
        <f t="shared" si="101"/>
        <v>800</v>
      </c>
      <c r="M757" s="153"/>
      <c r="N757" s="152">
        <f t="shared" si="102"/>
        <v>8749</v>
      </c>
      <c r="O757" s="152">
        <f t="shared" si="107"/>
        <v>800</v>
      </c>
      <c r="P757" s="152">
        <f t="shared" si="103"/>
        <v>0</v>
      </c>
      <c r="Q757" s="152">
        <f t="shared" si="104"/>
        <v>893</v>
      </c>
      <c r="R757" s="152">
        <f t="shared" si="105"/>
        <v>10442</v>
      </c>
      <c r="S757" s="154">
        <f t="shared" si="106"/>
        <v>350</v>
      </c>
    </row>
    <row r="758" spans="1:19" x14ac:dyDescent="0.25">
      <c r="A758" s="149">
        <v>497</v>
      </c>
      <c r="B758" s="149">
        <v>497117340</v>
      </c>
      <c r="C758" s="150" t="s">
        <v>306</v>
      </c>
      <c r="D758" s="149">
        <v>117</v>
      </c>
      <c r="E758" s="150" t="s">
        <v>53</v>
      </c>
      <c r="F758" s="149">
        <v>340</v>
      </c>
      <c r="G758" s="150" t="s">
        <v>215</v>
      </c>
      <c r="H758" s="151">
        <v>5</v>
      </c>
      <c r="I758" s="151"/>
      <c r="J758" s="152">
        <f t="shared" si="99"/>
        <v>6778</v>
      </c>
      <c r="K758" s="152">
        <f t="shared" si="100"/>
        <v>7025</v>
      </c>
      <c r="L758" s="152">
        <f t="shared" si="101"/>
        <v>7018</v>
      </c>
      <c r="M758" s="153"/>
      <c r="N758" s="152">
        <f t="shared" si="102"/>
        <v>8749</v>
      </c>
      <c r="O758" s="152">
        <f t="shared" si="107"/>
        <v>7018</v>
      </c>
      <c r="P758" s="152">
        <f t="shared" si="103"/>
        <v>0</v>
      </c>
      <c r="Q758" s="152">
        <f t="shared" si="104"/>
        <v>893</v>
      </c>
      <c r="R758" s="152">
        <f t="shared" si="105"/>
        <v>16660</v>
      </c>
      <c r="S758" s="154">
        <f t="shared" si="106"/>
        <v>539</v>
      </c>
    </row>
    <row r="759" spans="1:19" x14ac:dyDescent="0.25">
      <c r="A759" s="149">
        <v>497</v>
      </c>
      <c r="B759" s="149">
        <v>497117605</v>
      </c>
      <c r="C759" s="150" t="s">
        <v>306</v>
      </c>
      <c r="D759" s="149">
        <v>117</v>
      </c>
      <c r="E759" s="150" t="s">
        <v>53</v>
      </c>
      <c r="F759" s="149">
        <v>605</v>
      </c>
      <c r="G759" s="150" t="s">
        <v>216</v>
      </c>
      <c r="H759" s="151">
        <v>47</v>
      </c>
      <c r="I759" s="151"/>
      <c r="J759" s="152">
        <f t="shared" si="99"/>
        <v>6480</v>
      </c>
      <c r="K759" s="152">
        <f t="shared" si="100"/>
        <v>7051</v>
      </c>
      <c r="L759" s="152">
        <f t="shared" si="101"/>
        <v>7061</v>
      </c>
      <c r="M759" s="153"/>
      <c r="N759" s="152">
        <f t="shared" si="102"/>
        <v>9464</v>
      </c>
      <c r="O759" s="152">
        <f t="shared" si="107"/>
        <v>7061</v>
      </c>
      <c r="P759" s="152">
        <f t="shared" si="103"/>
        <v>0</v>
      </c>
      <c r="Q759" s="152">
        <f t="shared" si="104"/>
        <v>893</v>
      </c>
      <c r="R759" s="152">
        <f t="shared" si="105"/>
        <v>17418</v>
      </c>
      <c r="S759" s="154">
        <f t="shared" si="106"/>
        <v>1360</v>
      </c>
    </row>
    <row r="760" spans="1:19" x14ac:dyDescent="0.25">
      <c r="A760" s="149">
        <v>497</v>
      </c>
      <c r="B760" s="149">
        <v>497117632</v>
      </c>
      <c r="C760" s="150" t="s">
        <v>306</v>
      </c>
      <c r="D760" s="149">
        <v>117</v>
      </c>
      <c r="E760" s="150" t="s">
        <v>53</v>
      </c>
      <c r="F760" s="149">
        <v>632</v>
      </c>
      <c r="G760" s="150" t="s">
        <v>217</v>
      </c>
      <c r="H760" s="151">
        <v>1</v>
      </c>
      <c r="I760" s="151"/>
      <c r="J760" s="152" t="str">
        <f t="shared" si="99"/>
        <v/>
      </c>
      <c r="K760" s="152">
        <f t="shared" si="100"/>
        <v>9789</v>
      </c>
      <c r="L760" s="152">
        <f t="shared" si="101"/>
        <v>9791</v>
      </c>
      <c r="M760" s="153"/>
      <c r="N760" s="152">
        <f t="shared" si="102"/>
        <v>10186.136</v>
      </c>
      <c r="O760" s="152">
        <f t="shared" si="107"/>
        <v>9791</v>
      </c>
      <c r="P760" s="152">
        <f t="shared" si="103"/>
        <v>0</v>
      </c>
      <c r="Q760" s="152">
        <f t="shared" si="104"/>
        <v>893</v>
      </c>
      <c r="R760" s="152">
        <f t="shared" si="105"/>
        <v>20870.135999999999</v>
      </c>
      <c r="S760" s="154" t="str">
        <f t="shared" si="106"/>
        <v/>
      </c>
    </row>
    <row r="761" spans="1:19" x14ac:dyDescent="0.25">
      <c r="A761" s="149">
        <v>497</v>
      </c>
      <c r="B761" s="149">
        <v>497117670</v>
      </c>
      <c r="C761" s="150" t="s">
        <v>306</v>
      </c>
      <c r="D761" s="149">
        <v>117</v>
      </c>
      <c r="E761" s="150" t="s">
        <v>53</v>
      </c>
      <c r="F761" s="149">
        <v>670</v>
      </c>
      <c r="G761" s="150" t="s">
        <v>56</v>
      </c>
      <c r="H761" s="151">
        <v>12</v>
      </c>
      <c r="I761" s="151"/>
      <c r="J761" s="152">
        <f t="shared" si="99"/>
        <v>9976</v>
      </c>
      <c r="K761" s="152">
        <f t="shared" si="100"/>
        <v>8505</v>
      </c>
      <c r="L761" s="152">
        <f t="shared" si="101"/>
        <v>8524</v>
      </c>
      <c r="M761" s="153"/>
      <c r="N761" s="152">
        <f t="shared" si="102"/>
        <v>9429</v>
      </c>
      <c r="O761" s="152">
        <f t="shared" si="107"/>
        <v>8524</v>
      </c>
      <c r="P761" s="152">
        <f t="shared" si="103"/>
        <v>0</v>
      </c>
      <c r="Q761" s="152">
        <f t="shared" si="104"/>
        <v>893</v>
      </c>
      <c r="R761" s="152">
        <f t="shared" si="105"/>
        <v>18846</v>
      </c>
      <c r="S761" s="154">
        <f t="shared" si="106"/>
        <v>-3058</v>
      </c>
    </row>
    <row r="762" spans="1:19" x14ac:dyDescent="0.25">
      <c r="A762" s="149">
        <v>497</v>
      </c>
      <c r="B762" s="149">
        <v>497117674</v>
      </c>
      <c r="C762" s="150" t="s">
        <v>306</v>
      </c>
      <c r="D762" s="149">
        <v>117</v>
      </c>
      <c r="E762" s="150" t="s">
        <v>53</v>
      </c>
      <c r="F762" s="149">
        <v>674</v>
      </c>
      <c r="G762" s="150" t="s">
        <v>57</v>
      </c>
      <c r="H762" s="151">
        <v>16</v>
      </c>
      <c r="I762" s="151"/>
      <c r="J762" s="152">
        <f t="shared" si="99"/>
        <v>4010</v>
      </c>
      <c r="K762" s="152">
        <f t="shared" si="100"/>
        <v>4842</v>
      </c>
      <c r="L762" s="152">
        <f t="shared" si="101"/>
        <v>4846</v>
      </c>
      <c r="M762" s="153"/>
      <c r="N762" s="152">
        <f t="shared" si="102"/>
        <v>10899</v>
      </c>
      <c r="O762" s="152">
        <f t="shared" si="107"/>
        <v>4846</v>
      </c>
      <c r="P762" s="152">
        <f t="shared" si="103"/>
        <v>0</v>
      </c>
      <c r="Q762" s="152">
        <f t="shared" si="104"/>
        <v>893</v>
      </c>
      <c r="R762" s="152">
        <f t="shared" si="105"/>
        <v>16638</v>
      </c>
      <c r="S762" s="154">
        <f t="shared" si="106"/>
        <v>2717</v>
      </c>
    </row>
    <row r="763" spans="1:19" x14ac:dyDescent="0.25">
      <c r="A763" s="149">
        <v>497</v>
      </c>
      <c r="B763" s="149">
        <v>497117680</v>
      </c>
      <c r="C763" s="150" t="s">
        <v>306</v>
      </c>
      <c r="D763" s="149">
        <v>117</v>
      </c>
      <c r="E763" s="150" t="s">
        <v>53</v>
      </c>
      <c r="F763" s="149">
        <v>680</v>
      </c>
      <c r="G763" s="150" t="s">
        <v>174</v>
      </c>
      <c r="H763" s="151">
        <v>1</v>
      </c>
      <c r="I763" s="151"/>
      <c r="J763" s="152">
        <f t="shared" si="99"/>
        <v>3429</v>
      </c>
      <c r="K763" s="152">
        <f t="shared" si="100"/>
        <v>3533</v>
      </c>
      <c r="L763" s="152">
        <f t="shared" si="101"/>
        <v>3534</v>
      </c>
      <c r="M763" s="153"/>
      <c r="N763" s="152">
        <f t="shared" si="102"/>
        <v>10144.938800134816</v>
      </c>
      <c r="O763" s="152">
        <f t="shared" si="107"/>
        <v>3534</v>
      </c>
      <c r="P763" s="152">
        <f t="shared" si="103"/>
        <v>0</v>
      </c>
      <c r="Q763" s="152">
        <f t="shared" si="104"/>
        <v>893</v>
      </c>
      <c r="R763" s="152">
        <f t="shared" si="105"/>
        <v>14571.938800134816</v>
      </c>
      <c r="S763" s="154">
        <f t="shared" si="106"/>
        <v>407.93880013481612</v>
      </c>
    </row>
    <row r="764" spans="1:19" x14ac:dyDescent="0.25">
      <c r="A764" s="149">
        <v>497</v>
      </c>
      <c r="B764" s="149">
        <v>497117683</v>
      </c>
      <c r="C764" s="150" t="s">
        <v>306</v>
      </c>
      <c r="D764" s="149">
        <v>117</v>
      </c>
      <c r="E764" s="150" t="s">
        <v>53</v>
      </c>
      <c r="F764" s="149">
        <v>683</v>
      </c>
      <c r="G764" s="150" t="s">
        <v>58</v>
      </c>
      <c r="H764" s="151">
        <v>4</v>
      </c>
      <c r="I764" s="151"/>
      <c r="J764" s="152">
        <f t="shared" si="99"/>
        <v>7075</v>
      </c>
      <c r="K764" s="152">
        <f t="shared" si="100"/>
        <v>6270</v>
      </c>
      <c r="L764" s="152">
        <f t="shared" si="101"/>
        <v>6271</v>
      </c>
      <c r="M764" s="153"/>
      <c r="N764" s="152">
        <f t="shared" si="102"/>
        <v>8983</v>
      </c>
      <c r="O764" s="152">
        <f t="shared" si="107"/>
        <v>6271</v>
      </c>
      <c r="P764" s="152">
        <f t="shared" si="103"/>
        <v>0</v>
      </c>
      <c r="Q764" s="152">
        <f t="shared" si="104"/>
        <v>893</v>
      </c>
      <c r="R764" s="152">
        <f t="shared" si="105"/>
        <v>16147</v>
      </c>
      <c r="S764" s="154">
        <f t="shared" si="106"/>
        <v>-1956</v>
      </c>
    </row>
    <row r="765" spans="1:19" x14ac:dyDescent="0.25">
      <c r="A765" s="149">
        <v>497</v>
      </c>
      <c r="B765" s="149">
        <v>497117755</v>
      </c>
      <c r="C765" s="150" t="s">
        <v>306</v>
      </c>
      <c r="D765" s="149">
        <v>117</v>
      </c>
      <c r="E765" s="150" t="s">
        <v>53</v>
      </c>
      <c r="F765" s="149">
        <v>755</v>
      </c>
      <c r="G765" s="150" t="s">
        <v>62</v>
      </c>
      <c r="H765" s="151">
        <v>2</v>
      </c>
      <c r="I765" s="151"/>
      <c r="J765" s="152">
        <f t="shared" si="99"/>
        <v>3493</v>
      </c>
      <c r="K765" s="152">
        <f t="shared" si="100"/>
        <v>3629</v>
      </c>
      <c r="L765" s="152">
        <f t="shared" si="101"/>
        <v>3629</v>
      </c>
      <c r="M765" s="153"/>
      <c r="N765" s="152">
        <f t="shared" si="102"/>
        <v>8410</v>
      </c>
      <c r="O765" s="152">
        <f t="shared" si="107"/>
        <v>3629</v>
      </c>
      <c r="P765" s="152">
        <f t="shared" si="103"/>
        <v>0</v>
      </c>
      <c r="Q765" s="152">
        <f t="shared" si="104"/>
        <v>893</v>
      </c>
      <c r="R765" s="152">
        <f t="shared" si="105"/>
        <v>12932</v>
      </c>
      <c r="S765" s="154">
        <f t="shared" si="106"/>
        <v>452</v>
      </c>
    </row>
    <row r="766" spans="1:19" x14ac:dyDescent="0.25">
      <c r="A766" s="149">
        <v>497</v>
      </c>
      <c r="B766" s="149">
        <v>497117766</v>
      </c>
      <c r="C766" s="150" t="s">
        <v>306</v>
      </c>
      <c r="D766" s="149">
        <v>117</v>
      </c>
      <c r="E766" s="150" t="s">
        <v>53</v>
      </c>
      <c r="F766" s="149">
        <v>766</v>
      </c>
      <c r="G766" s="150" t="s">
        <v>259</v>
      </c>
      <c r="H766" s="151">
        <v>2</v>
      </c>
      <c r="I766" s="151"/>
      <c r="J766" s="152">
        <f t="shared" si="99"/>
        <v>3680</v>
      </c>
      <c r="K766" s="152">
        <f t="shared" si="100"/>
        <v>3536</v>
      </c>
      <c r="L766" s="152">
        <f t="shared" si="101"/>
        <v>3536</v>
      </c>
      <c r="M766" s="153"/>
      <c r="N766" s="152">
        <f t="shared" si="102"/>
        <v>10127</v>
      </c>
      <c r="O766" s="152">
        <f t="shared" si="107"/>
        <v>3536</v>
      </c>
      <c r="P766" s="152">
        <f t="shared" si="103"/>
        <v>0</v>
      </c>
      <c r="Q766" s="152">
        <f t="shared" si="104"/>
        <v>893</v>
      </c>
      <c r="R766" s="152">
        <f t="shared" si="105"/>
        <v>14556</v>
      </c>
      <c r="S766" s="154">
        <f t="shared" si="106"/>
        <v>-559</v>
      </c>
    </row>
    <row r="767" spans="1:19" x14ac:dyDescent="0.25">
      <c r="A767" s="149">
        <v>498</v>
      </c>
      <c r="B767" s="149">
        <v>498281281</v>
      </c>
      <c r="C767" s="150" t="s">
        <v>315</v>
      </c>
      <c r="D767" s="149">
        <v>281</v>
      </c>
      <c r="E767" s="150" t="s">
        <v>169</v>
      </c>
      <c r="F767" s="149">
        <v>281</v>
      </c>
      <c r="G767" s="150" t="s">
        <v>169</v>
      </c>
      <c r="H767" s="151">
        <v>376</v>
      </c>
      <c r="I767" s="151"/>
      <c r="J767" s="152">
        <f t="shared" si="99"/>
        <v>18</v>
      </c>
      <c r="K767" s="152">
        <f t="shared" si="100"/>
        <v>17</v>
      </c>
      <c r="L767" s="152">
        <f t="shared" si="101"/>
        <v>19</v>
      </c>
      <c r="M767" s="153"/>
      <c r="N767" s="152">
        <f t="shared" si="102"/>
        <v>11930</v>
      </c>
      <c r="O767" s="152">
        <f t="shared" si="107"/>
        <v>19</v>
      </c>
      <c r="P767" s="152">
        <f t="shared" si="103"/>
        <v>0</v>
      </c>
      <c r="Q767" s="152">
        <f t="shared" si="104"/>
        <v>893</v>
      </c>
      <c r="R767" s="152">
        <f t="shared" si="105"/>
        <v>12842</v>
      </c>
      <c r="S767" s="154">
        <f t="shared" si="106"/>
        <v>424</v>
      </c>
    </row>
    <row r="768" spans="1:19" x14ac:dyDescent="0.25">
      <c r="A768" s="149">
        <v>499</v>
      </c>
      <c r="B768" s="149">
        <v>499061061</v>
      </c>
      <c r="C768" s="150" t="s">
        <v>316</v>
      </c>
      <c r="D768" s="149">
        <v>61</v>
      </c>
      <c r="E768" s="150" t="s">
        <v>170</v>
      </c>
      <c r="F768" s="149">
        <v>61</v>
      </c>
      <c r="G768" s="150" t="s">
        <v>170</v>
      </c>
      <c r="H768" s="151">
        <v>136</v>
      </c>
      <c r="I768" s="151"/>
      <c r="J768" s="152">
        <f t="shared" si="99"/>
        <v>445</v>
      </c>
      <c r="K768" s="152">
        <f t="shared" si="100"/>
        <v>451</v>
      </c>
      <c r="L768" s="152">
        <f t="shared" si="101"/>
        <v>451</v>
      </c>
      <c r="M768" s="153"/>
      <c r="N768" s="152">
        <f t="shared" si="102"/>
        <v>10803</v>
      </c>
      <c r="O768" s="152">
        <f t="shared" si="107"/>
        <v>451</v>
      </c>
      <c r="P768" s="152">
        <f t="shared" si="103"/>
        <v>0</v>
      </c>
      <c r="Q768" s="152">
        <f t="shared" si="104"/>
        <v>893</v>
      </c>
      <c r="R768" s="152">
        <f t="shared" si="105"/>
        <v>12147</v>
      </c>
      <c r="S768" s="154">
        <f t="shared" si="106"/>
        <v>158</v>
      </c>
    </row>
    <row r="769" spans="1:19" x14ac:dyDescent="0.25">
      <c r="A769" s="149">
        <v>499</v>
      </c>
      <c r="B769" s="149">
        <v>499061137</v>
      </c>
      <c r="C769" s="150" t="s">
        <v>316</v>
      </c>
      <c r="D769" s="149">
        <v>61</v>
      </c>
      <c r="E769" s="150" t="s">
        <v>170</v>
      </c>
      <c r="F769" s="149">
        <v>137</v>
      </c>
      <c r="G769" s="150" t="s">
        <v>210</v>
      </c>
      <c r="H769" s="151">
        <v>4</v>
      </c>
      <c r="I769" s="151"/>
      <c r="J769" s="152">
        <f t="shared" si="99"/>
        <v>21</v>
      </c>
      <c r="K769" s="152">
        <f t="shared" si="100"/>
        <v>260</v>
      </c>
      <c r="L769" s="152">
        <f t="shared" si="101"/>
        <v>23</v>
      </c>
      <c r="M769" s="153"/>
      <c r="N769" s="152">
        <f t="shared" si="102"/>
        <v>14107</v>
      </c>
      <c r="O769" s="152">
        <f t="shared" si="107"/>
        <v>23</v>
      </c>
      <c r="P769" s="152">
        <f t="shared" si="103"/>
        <v>0</v>
      </c>
      <c r="Q769" s="152">
        <f t="shared" si="104"/>
        <v>893</v>
      </c>
      <c r="R769" s="152">
        <f t="shared" si="105"/>
        <v>15023</v>
      </c>
      <c r="S769" s="154">
        <f t="shared" si="106"/>
        <v>1424</v>
      </c>
    </row>
    <row r="770" spans="1:19" x14ac:dyDescent="0.25">
      <c r="A770" s="149">
        <v>499</v>
      </c>
      <c r="B770" s="149">
        <v>499061161</v>
      </c>
      <c r="C770" s="150" t="s">
        <v>316</v>
      </c>
      <c r="D770" s="149">
        <v>61</v>
      </c>
      <c r="E770" s="150" t="s">
        <v>170</v>
      </c>
      <c r="F770" s="149">
        <v>161</v>
      </c>
      <c r="G770" s="150" t="s">
        <v>173</v>
      </c>
      <c r="H770" s="151">
        <v>9</v>
      </c>
      <c r="I770" s="151"/>
      <c r="J770" s="152">
        <f t="shared" si="99"/>
        <v>5037</v>
      </c>
      <c r="K770" s="152">
        <f t="shared" si="100"/>
        <v>4432</v>
      </c>
      <c r="L770" s="152">
        <f t="shared" si="101"/>
        <v>4432</v>
      </c>
      <c r="M770" s="153"/>
      <c r="N770" s="152">
        <f t="shared" si="102"/>
        <v>10389</v>
      </c>
      <c r="O770" s="152">
        <f t="shared" si="107"/>
        <v>4432</v>
      </c>
      <c r="P770" s="152">
        <f t="shared" si="103"/>
        <v>0</v>
      </c>
      <c r="Q770" s="152">
        <f t="shared" si="104"/>
        <v>893</v>
      </c>
      <c r="R770" s="152">
        <f t="shared" si="105"/>
        <v>15714</v>
      </c>
      <c r="S770" s="154">
        <f t="shared" si="106"/>
        <v>-2024</v>
      </c>
    </row>
    <row r="771" spans="1:19" x14ac:dyDescent="0.25">
      <c r="A771" s="149">
        <v>499</v>
      </c>
      <c r="B771" s="149">
        <v>499061281</v>
      </c>
      <c r="C771" s="150" t="s">
        <v>316</v>
      </c>
      <c r="D771" s="149">
        <v>61</v>
      </c>
      <c r="E771" s="150" t="s">
        <v>170</v>
      </c>
      <c r="F771" s="149">
        <v>281</v>
      </c>
      <c r="G771" s="150" t="s">
        <v>169</v>
      </c>
      <c r="H771" s="151">
        <v>352</v>
      </c>
      <c r="I771" s="151"/>
      <c r="J771" s="152">
        <f t="shared" si="99"/>
        <v>17</v>
      </c>
      <c r="K771" s="152">
        <f t="shared" si="100"/>
        <v>16</v>
      </c>
      <c r="L771" s="152">
        <f t="shared" si="101"/>
        <v>17</v>
      </c>
      <c r="M771" s="153"/>
      <c r="N771" s="152">
        <f t="shared" si="102"/>
        <v>11220</v>
      </c>
      <c r="O771" s="152">
        <f t="shared" si="107"/>
        <v>17</v>
      </c>
      <c r="P771" s="152">
        <f t="shared" si="103"/>
        <v>0</v>
      </c>
      <c r="Q771" s="152">
        <f t="shared" si="104"/>
        <v>893</v>
      </c>
      <c r="R771" s="152">
        <f t="shared" si="105"/>
        <v>12130</v>
      </c>
      <c r="S771" s="154">
        <f t="shared" si="106"/>
        <v>244</v>
      </c>
    </row>
    <row r="772" spans="1:19" x14ac:dyDescent="0.25">
      <c r="A772" s="149">
        <v>499</v>
      </c>
      <c r="B772" s="149">
        <v>499061332</v>
      </c>
      <c r="C772" s="150" t="s">
        <v>316</v>
      </c>
      <c r="D772" s="149">
        <v>61</v>
      </c>
      <c r="E772" s="150" t="s">
        <v>170</v>
      </c>
      <c r="F772" s="149">
        <v>332</v>
      </c>
      <c r="G772" s="150" t="s">
        <v>221</v>
      </c>
      <c r="H772" s="151">
        <v>29</v>
      </c>
      <c r="I772" s="151"/>
      <c r="J772" s="152">
        <f t="shared" si="99"/>
        <v>1065</v>
      </c>
      <c r="K772" s="152">
        <f t="shared" si="100"/>
        <v>1104</v>
      </c>
      <c r="L772" s="152">
        <f t="shared" si="101"/>
        <v>1104</v>
      </c>
      <c r="M772" s="153"/>
      <c r="N772" s="152">
        <f t="shared" si="102"/>
        <v>12072</v>
      </c>
      <c r="O772" s="152">
        <f t="shared" si="107"/>
        <v>1104</v>
      </c>
      <c r="P772" s="152">
        <f t="shared" si="103"/>
        <v>0</v>
      </c>
      <c r="Q772" s="152">
        <f t="shared" si="104"/>
        <v>893</v>
      </c>
      <c r="R772" s="152">
        <f t="shared" si="105"/>
        <v>14069</v>
      </c>
      <c r="S772" s="154">
        <f t="shared" si="106"/>
        <v>461</v>
      </c>
    </row>
    <row r="773" spans="1:19" x14ac:dyDescent="0.25">
      <c r="A773" s="149">
        <v>3501</v>
      </c>
      <c r="B773" s="149">
        <v>3501137061</v>
      </c>
      <c r="C773" s="150" t="s">
        <v>317</v>
      </c>
      <c r="D773" s="149">
        <v>137</v>
      </c>
      <c r="E773" s="150" t="s">
        <v>210</v>
      </c>
      <c r="F773" s="149">
        <v>61</v>
      </c>
      <c r="G773" s="150" t="s">
        <v>170</v>
      </c>
      <c r="H773" s="151">
        <v>29</v>
      </c>
      <c r="I773" s="151"/>
      <c r="J773" s="152">
        <f t="shared" si="99"/>
        <v>511</v>
      </c>
      <c r="K773" s="152">
        <f t="shared" si="100"/>
        <v>567</v>
      </c>
      <c r="L773" s="152">
        <f t="shared" si="101"/>
        <v>575</v>
      </c>
      <c r="M773" s="153"/>
      <c r="N773" s="152">
        <f t="shared" si="102"/>
        <v>13754</v>
      </c>
      <c r="O773" s="152">
        <f t="shared" si="107"/>
        <v>575</v>
      </c>
      <c r="P773" s="152">
        <f t="shared" si="103"/>
        <v>0</v>
      </c>
      <c r="Q773" s="152">
        <f t="shared" si="104"/>
        <v>893</v>
      </c>
      <c r="R773" s="152">
        <f t="shared" si="105"/>
        <v>15222</v>
      </c>
      <c r="S773" s="154">
        <f t="shared" si="106"/>
        <v>1595</v>
      </c>
    </row>
    <row r="774" spans="1:19" x14ac:dyDescent="0.25">
      <c r="A774" s="149">
        <v>3501</v>
      </c>
      <c r="B774" s="149">
        <v>3501137086</v>
      </c>
      <c r="C774" s="150" t="s">
        <v>317</v>
      </c>
      <c r="D774" s="149">
        <v>137</v>
      </c>
      <c r="E774" s="150" t="s">
        <v>210</v>
      </c>
      <c r="F774" s="149">
        <v>86</v>
      </c>
      <c r="G774" s="150" t="s">
        <v>207</v>
      </c>
      <c r="H774" s="151">
        <v>1</v>
      </c>
      <c r="I774" s="151"/>
      <c r="J774" s="152">
        <f t="shared" si="99"/>
        <v>1518</v>
      </c>
      <c r="K774" s="152">
        <f t="shared" si="100"/>
        <v>1569</v>
      </c>
      <c r="L774" s="152">
        <f t="shared" si="101"/>
        <v>1570</v>
      </c>
      <c r="M774" s="153"/>
      <c r="N774" s="152">
        <f t="shared" si="102"/>
        <v>10127</v>
      </c>
      <c r="O774" s="152">
        <f t="shared" si="107"/>
        <v>1570</v>
      </c>
      <c r="P774" s="152">
        <f t="shared" si="103"/>
        <v>0</v>
      </c>
      <c r="Q774" s="152">
        <f t="shared" si="104"/>
        <v>893</v>
      </c>
      <c r="R774" s="152">
        <f t="shared" si="105"/>
        <v>12590</v>
      </c>
      <c r="S774" s="154">
        <f t="shared" si="106"/>
        <v>385</v>
      </c>
    </row>
    <row r="775" spans="1:19" x14ac:dyDescent="0.25">
      <c r="A775" s="149">
        <v>3501</v>
      </c>
      <c r="B775" s="149">
        <v>3501137137</v>
      </c>
      <c r="C775" s="150" t="s">
        <v>317</v>
      </c>
      <c r="D775" s="149">
        <v>137</v>
      </c>
      <c r="E775" s="150" t="s">
        <v>210</v>
      </c>
      <c r="F775" s="149">
        <v>137</v>
      </c>
      <c r="G775" s="150" t="s">
        <v>210</v>
      </c>
      <c r="H775" s="151">
        <v>198</v>
      </c>
      <c r="I775" s="151"/>
      <c r="J775" s="152">
        <f t="shared" si="99"/>
        <v>22</v>
      </c>
      <c r="K775" s="152">
        <f t="shared" si="100"/>
        <v>247</v>
      </c>
      <c r="L775" s="152">
        <f t="shared" si="101"/>
        <v>23</v>
      </c>
      <c r="M775" s="153"/>
      <c r="N775" s="152">
        <f t="shared" si="102"/>
        <v>13613</v>
      </c>
      <c r="O775" s="152">
        <f t="shared" si="107"/>
        <v>23</v>
      </c>
      <c r="P775" s="152">
        <f t="shared" si="103"/>
        <v>1082.469696969697</v>
      </c>
      <c r="Q775" s="152">
        <f t="shared" si="104"/>
        <v>893</v>
      </c>
      <c r="R775" s="152">
        <f t="shared" si="105"/>
        <v>15611.469696969696</v>
      </c>
      <c r="S775" s="154">
        <f t="shared" si="106"/>
        <v>587.46445248411874</v>
      </c>
    </row>
    <row r="776" spans="1:19" x14ac:dyDescent="0.25">
      <c r="A776" s="149">
        <v>3501</v>
      </c>
      <c r="B776" s="149">
        <v>3501137161</v>
      </c>
      <c r="C776" s="150" t="s">
        <v>317</v>
      </c>
      <c r="D776" s="149">
        <v>137</v>
      </c>
      <c r="E776" s="150" t="s">
        <v>210</v>
      </c>
      <c r="F776" s="149">
        <v>161</v>
      </c>
      <c r="G776" s="150" t="s">
        <v>173</v>
      </c>
      <c r="H776" s="151">
        <v>1</v>
      </c>
      <c r="I776" s="151"/>
      <c r="J776" s="152">
        <f t="shared" si="99"/>
        <v>4444</v>
      </c>
      <c r="K776" s="152">
        <f t="shared" si="100"/>
        <v>4320</v>
      </c>
      <c r="L776" s="152">
        <f t="shared" si="101"/>
        <v>4320</v>
      </c>
      <c r="M776" s="153"/>
      <c r="N776" s="152">
        <f t="shared" si="102"/>
        <v>10127</v>
      </c>
      <c r="O776" s="152">
        <f t="shared" si="107"/>
        <v>4320</v>
      </c>
      <c r="P776" s="152">
        <f t="shared" si="103"/>
        <v>0</v>
      </c>
      <c r="Q776" s="152">
        <f t="shared" si="104"/>
        <v>893</v>
      </c>
      <c r="R776" s="152">
        <f t="shared" si="105"/>
        <v>15340</v>
      </c>
      <c r="S776" s="154">
        <f t="shared" si="106"/>
        <v>-415</v>
      </c>
    </row>
    <row r="777" spans="1:19" x14ac:dyDescent="0.25">
      <c r="A777" s="149">
        <v>3501</v>
      </c>
      <c r="B777" s="149">
        <v>3501137210</v>
      </c>
      <c r="C777" s="150" t="s">
        <v>317</v>
      </c>
      <c r="D777" s="149">
        <v>137</v>
      </c>
      <c r="E777" s="150" t="s">
        <v>210</v>
      </c>
      <c r="F777" s="149">
        <v>210</v>
      </c>
      <c r="G777" s="150" t="s">
        <v>54</v>
      </c>
      <c r="H777" s="151">
        <v>1</v>
      </c>
      <c r="I777" s="151"/>
      <c r="J777" s="152">
        <f t="shared" si="99"/>
        <v>4731</v>
      </c>
      <c r="K777" s="152">
        <f t="shared" si="100"/>
        <v>3440</v>
      </c>
      <c r="L777" s="152">
        <f t="shared" si="101"/>
        <v>3428</v>
      </c>
      <c r="M777" s="153"/>
      <c r="N777" s="152">
        <f t="shared" si="102"/>
        <v>10127</v>
      </c>
      <c r="O777" s="152">
        <f t="shared" si="107"/>
        <v>3428</v>
      </c>
      <c r="P777" s="152">
        <f t="shared" si="103"/>
        <v>0</v>
      </c>
      <c r="Q777" s="152">
        <f t="shared" si="104"/>
        <v>893</v>
      </c>
      <c r="R777" s="152">
        <f t="shared" si="105"/>
        <v>14448</v>
      </c>
      <c r="S777" s="154">
        <f t="shared" si="106"/>
        <v>-5151</v>
      </c>
    </row>
    <row r="778" spans="1:19" x14ac:dyDescent="0.25">
      <c r="A778" s="149">
        <v>3501</v>
      </c>
      <c r="B778" s="149">
        <v>3501137278</v>
      </c>
      <c r="C778" s="150" t="s">
        <v>317</v>
      </c>
      <c r="D778" s="149">
        <v>137</v>
      </c>
      <c r="E778" s="150" t="s">
        <v>210</v>
      </c>
      <c r="F778" s="149">
        <v>278</v>
      </c>
      <c r="G778" s="150" t="s">
        <v>212</v>
      </c>
      <c r="H778" s="151">
        <v>2</v>
      </c>
      <c r="I778" s="151"/>
      <c r="J778" s="152">
        <f t="shared" ref="J778:J841" si="108">IFERROR(VLOOKUP($B778,_18Q4,9,FALSE),"")</f>
        <v>2822</v>
      </c>
      <c r="K778" s="152">
        <f t="shared" ref="K778:K841" si="109">IFERROR(VLOOKUP($B778,_19Q1c,9,FALSE),"")</f>
        <v>3491</v>
      </c>
      <c r="L778" s="152">
        <f t="shared" ref="L778:L841" si="110">IFERROR(VLOOKUP($B778,_19Q1e,9,FALSE),"")</f>
        <v>3491</v>
      </c>
      <c r="M778" s="153"/>
      <c r="N778" s="152">
        <f t="shared" ref="N778:N841" si="111">IFERROR(VLOOKUP($B778,_19Q1e,8,FALSE),"")</f>
        <v>12117</v>
      </c>
      <c r="O778" s="152">
        <f t="shared" si="107"/>
        <v>3491</v>
      </c>
      <c r="P778" s="152">
        <f t="shared" ref="P778:P841" si="112">IFERROR(VLOOKUP($B778,_19Q1e,10,FALSE),"")</f>
        <v>0</v>
      </c>
      <c r="Q778" s="152">
        <f t="shared" ref="Q778:Q841" si="113">IFERROR(VLOOKUP($B778,_19Q1e,11,FALSE),"")</f>
        <v>893</v>
      </c>
      <c r="R778" s="152">
        <f t="shared" ref="R778:R841" si="114">IFERROR(VLOOKUP($B778,_19Q1e,12,FALSE),"")</f>
        <v>16501</v>
      </c>
      <c r="S778" s="154">
        <f t="shared" ref="S778:S841" si="115">IFERROR(R778-IFERROR(VLOOKUP($B778,_18Q4,12,FALSE),""),"")</f>
        <v>2992</v>
      </c>
    </row>
    <row r="779" spans="1:19" x14ac:dyDescent="0.25">
      <c r="A779" s="149">
        <v>3501</v>
      </c>
      <c r="B779" s="149">
        <v>3501137281</v>
      </c>
      <c r="C779" s="150" t="s">
        <v>317</v>
      </c>
      <c r="D779" s="149">
        <v>137</v>
      </c>
      <c r="E779" s="150" t="s">
        <v>210</v>
      </c>
      <c r="F779" s="149">
        <v>281</v>
      </c>
      <c r="G779" s="150" t="s">
        <v>169</v>
      </c>
      <c r="H779" s="151">
        <v>79</v>
      </c>
      <c r="I779" s="151"/>
      <c r="J779" s="152">
        <f t="shared" si="108"/>
        <v>20</v>
      </c>
      <c r="K779" s="152">
        <f t="shared" si="109"/>
        <v>20</v>
      </c>
      <c r="L779" s="152">
        <f t="shared" si="110"/>
        <v>21</v>
      </c>
      <c r="M779" s="153"/>
      <c r="N779" s="152">
        <f t="shared" si="111"/>
        <v>13741</v>
      </c>
      <c r="O779" s="152">
        <f t="shared" ref="O779:O842" si="116">L779</f>
        <v>21</v>
      </c>
      <c r="P779" s="152">
        <f t="shared" si="112"/>
        <v>0</v>
      </c>
      <c r="Q779" s="152">
        <f t="shared" si="113"/>
        <v>893</v>
      </c>
      <c r="R779" s="152">
        <f t="shared" si="114"/>
        <v>14655</v>
      </c>
      <c r="S779" s="154">
        <f t="shared" si="115"/>
        <v>801</v>
      </c>
    </row>
    <row r="780" spans="1:19" x14ac:dyDescent="0.25">
      <c r="A780" s="149">
        <v>3501</v>
      </c>
      <c r="B780" s="149">
        <v>3501137332</v>
      </c>
      <c r="C780" s="150" t="s">
        <v>317</v>
      </c>
      <c r="D780" s="149">
        <v>137</v>
      </c>
      <c r="E780" s="150" t="s">
        <v>210</v>
      </c>
      <c r="F780" s="149">
        <v>332</v>
      </c>
      <c r="G780" s="150" t="s">
        <v>221</v>
      </c>
      <c r="H780" s="151">
        <v>9</v>
      </c>
      <c r="I780" s="151"/>
      <c r="J780" s="152">
        <f t="shared" si="108"/>
        <v>896</v>
      </c>
      <c r="K780" s="152">
        <f t="shared" si="109"/>
        <v>926</v>
      </c>
      <c r="L780" s="152">
        <f t="shared" si="110"/>
        <v>926</v>
      </c>
      <c r="M780" s="153"/>
      <c r="N780" s="152">
        <f t="shared" si="111"/>
        <v>10127</v>
      </c>
      <c r="O780" s="152">
        <f t="shared" si="116"/>
        <v>926</v>
      </c>
      <c r="P780" s="152">
        <f t="shared" si="112"/>
        <v>0</v>
      </c>
      <c r="Q780" s="152">
        <f t="shared" si="113"/>
        <v>893</v>
      </c>
      <c r="R780" s="152">
        <f t="shared" si="114"/>
        <v>11946</v>
      </c>
      <c r="S780" s="154">
        <f t="shared" si="115"/>
        <v>363</v>
      </c>
    </row>
    <row r="781" spans="1:19" x14ac:dyDescent="0.25">
      <c r="A781" s="149">
        <v>3502</v>
      </c>
      <c r="B781" s="149">
        <v>3502281061</v>
      </c>
      <c r="C781" s="150" t="s">
        <v>318</v>
      </c>
      <c r="D781" s="149">
        <v>281</v>
      </c>
      <c r="E781" s="150" t="s">
        <v>169</v>
      </c>
      <c r="F781" s="149">
        <v>61</v>
      </c>
      <c r="G781" s="150" t="s">
        <v>170</v>
      </c>
      <c r="H781" s="151">
        <v>2</v>
      </c>
      <c r="I781" s="151"/>
      <c r="J781" s="152">
        <f t="shared" si="108"/>
        <v>513</v>
      </c>
      <c r="K781" s="152">
        <f t="shared" si="109"/>
        <v>517</v>
      </c>
      <c r="L781" s="152">
        <f t="shared" si="110"/>
        <v>518</v>
      </c>
      <c r="M781" s="153"/>
      <c r="N781" s="152">
        <f t="shared" si="111"/>
        <v>12390</v>
      </c>
      <c r="O781" s="152">
        <f t="shared" si="116"/>
        <v>518</v>
      </c>
      <c r="P781" s="152">
        <f t="shared" si="112"/>
        <v>0</v>
      </c>
      <c r="Q781" s="152">
        <f t="shared" si="113"/>
        <v>893</v>
      </c>
      <c r="R781" s="152">
        <f t="shared" si="114"/>
        <v>13801</v>
      </c>
      <c r="S781" s="154">
        <f t="shared" si="115"/>
        <v>120</v>
      </c>
    </row>
    <row r="782" spans="1:19" x14ac:dyDescent="0.25">
      <c r="A782" s="149">
        <v>3502</v>
      </c>
      <c r="B782" s="149">
        <v>3502281137</v>
      </c>
      <c r="C782" s="150" t="s">
        <v>318</v>
      </c>
      <c r="D782" s="149">
        <v>281</v>
      </c>
      <c r="E782" s="150" t="s">
        <v>169</v>
      </c>
      <c r="F782" s="149">
        <v>137</v>
      </c>
      <c r="G782" s="150" t="s">
        <v>210</v>
      </c>
      <c r="H782" s="151">
        <v>1</v>
      </c>
      <c r="I782" s="151"/>
      <c r="J782" s="152">
        <f t="shared" si="108"/>
        <v>17</v>
      </c>
      <c r="K782" s="152">
        <f t="shared" si="109"/>
        <v>260</v>
      </c>
      <c r="L782" s="152">
        <f t="shared" si="110"/>
        <v>23</v>
      </c>
      <c r="M782" s="153"/>
      <c r="N782" s="152">
        <f t="shared" si="111"/>
        <v>14107</v>
      </c>
      <c r="O782" s="152">
        <f t="shared" si="116"/>
        <v>23</v>
      </c>
      <c r="P782" s="152">
        <f t="shared" si="112"/>
        <v>0</v>
      </c>
      <c r="Q782" s="152">
        <f t="shared" si="113"/>
        <v>893</v>
      </c>
      <c r="R782" s="152">
        <f t="shared" si="114"/>
        <v>15023</v>
      </c>
      <c r="S782" s="154">
        <f t="shared" si="115"/>
        <v>3700</v>
      </c>
    </row>
    <row r="783" spans="1:19" x14ac:dyDescent="0.25">
      <c r="A783" s="149">
        <v>3502</v>
      </c>
      <c r="B783" s="149">
        <v>3502281281</v>
      </c>
      <c r="C783" s="150" t="s">
        <v>318</v>
      </c>
      <c r="D783" s="149">
        <v>281</v>
      </c>
      <c r="E783" s="150" t="s">
        <v>169</v>
      </c>
      <c r="F783" s="149">
        <v>281</v>
      </c>
      <c r="G783" s="150" t="s">
        <v>169</v>
      </c>
      <c r="H783" s="151">
        <v>527</v>
      </c>
      <c r="I783" s="151"/>
      <c r="J783" s="152">
        <f t="shared" si="108"/>
        <v>19</v>
      </c>
      <c r="K783" s="152">
        <f t="shared" si="109"/>
        <v>18</v>
      </c>
      <c r="L783" s="152">
        <f t="shared" si="110"/>
        <v>20</v>
      </c>
      <c r="M783" s="153"/>
      <c r="N783" s="152">
        <f t="shared" si="111"/>
        <v>12619</v>
      </c>
      <c r="O783" s="152">
        <f t="shared" si="116"/>
        <v>20</v>
      </c>
      <c r="P783" s="152">
        <f t="shared" si="112"/>
        <v>0</v>
      </c>
      <c r="Q783" s="152">
        <f t="shared" si="113"/>
        <v>893</v>
      </c>
      <c r="R783" s="152">
        <f t="shared" si="114"/>
        <v>13532</v>
      </c>
      <c r="S783" s="154">
        <f t="shared" si="115"/>
        <v>601</v>
      </c>
    </row>
    <row r="784" spans="1:19" x14ac:dyDescent="0.25">
      <c r="A784" s="149">
        <v>3503</v>
      </c>
      <c r="B784" s="149">
        <v>3503160031</v>
      </c>
      <c r="C784" s="150" t="s">
        <v>319</v>
      </c>
      <c r="D784" s="149">
        <v>160</v>
      </c>
      <c r="E784" s="150" t="s">
        <v>104</v>
      </c>
      <c r="F784" s="149">
        <v>31</v>
      </c>
      <c r="G784" s="150" t="s">
        <v>101</v>
      </c>
      <c r="H784" s="151">
        <v>10</v>
      </c>
      <c r="I784" s="151"/>
      <c r="J784" s="152">
        <f t="shared" si="108"/>
        <v>4617</v>
      </c>
      <c r="K784" s="152">
        <f t="shared" si="109"/>
        <v>4230</v>
      </c>
      <c r="L784" s="152">
        <f t="shared" si="110"/>
        <v>4230</v>
      </c>
      <c r="M784" s="153"/>
      <c r="N784" s="152">
        <f t="shared" si="111"/>
        <v>9118</v>
      </c>
      <c r="O784" s="152">
        <f t="shared" si="116"/>
        <v>4230</v>
      </c>
      <c r="P784" s="152">
        <f t="shared" si="112"/>
        <v>0</v>
      </c>
      <c r="Q784" s="152">
        <f t="shared" si="113"/>
        <v>893</v>
      </c>
      <c r="R784" s="152">
        <f t="shared" si="114"/>
        <v>14241</v>
      </c>
      <c r="S784" s="154">
        <f t="shared" si="115"/>
        <v>-1222</v>
      </c>
    </row>
    <row r="785" spans="1:19" x14ac:dyDescent="0.25">
      <c r="A785" s="149">
        <v>3503</v>
      </c>
      <c r="B785" s="149">
        <v>3503160044</v>
      </c>
      <c r="C785" s="150" t="s">
        <v>319</v>
      </c>
      <c r="D785" s="149">
        <v>160</v>
      </c>
      <c r="E785" s="150" t="s">
        <v>104</v>
      </c>
      <c r="F785" s="149">
        <v>44</v>
      </c>
      <c r="G785" s="150" t="s">
        <v>35</v>
      </c>
      <c r="H785" s="151">
        <v>2</v>
      </c>
      <c r="I785" s="151"/>
      <c r="J785" s="152">
        <f t="shared" si="108"/>
        <v>193</v>
      </c>
      <c r="K785" s="152">
        <f t="shared" si="109"/>
        <v>204</v>
      </c>
      <c r="L785" s="152">
        <f t="shared" si="110"/>
        <v>200</v>
      </c>
      <c r="M785" s="153"/>
      <c r="N785" s="152">
        <f t="shared" si="111"/>
        <v>8749</v>
      </c>
      <c r="O785" s="152">
        <f t="shared" si="116"/>
        <v>200</v>
      </c>
      <c r="P785" s="152">
        <f t="shared" si="112"/>
        <v>0</v>
      </c>
      <c r="Q785" s="152">
        <f t="shared" si="113"/>
        <v>893</v>
      </c>
      <c r="R785" s="152">
        <f t="shared" si="114"/>
        <v>9842</v>
      </c>
      <c r="S785" s="154">
        <f t="shared" si="115"/>
        <v>350</v>
      </c>
    </row>
    <row r="786" spans="1:19" x14ac:dyDescent="0.25">
      <c r="A786" s="149">
        <v>3503</v>
      </c>
      <c r="B786" s="149">
        <v>3503160048</v>
      </c>
      <c r="C786" s="150" t="s">
        <v>319</v>
      </c>
      <c r="D786" s="149">
        <v>160</v>
      </c>
      <c r="E786" s="150" t="s">
        <v>104</v>
      </c>
      <c r="F786" s="149">
        <v>48</v>
      </c>
      <c r="G786" s="150" t="s">
        <v>152</v>
      </c>
      <c r="H786" s="151">
        <v>1</v>
      </c>
      <c r="I786" s="151"/>
      <c r="J786" s="152">
        <f t="shared" si="108"/>
        <v>6715</v>
      </c>
      <c r="K786" s="152">
        <f t="shared" si="109"/>
        <v>6953</v>
      </c>
      <c r="L786" s="152">
        <f t="shared" si="110"/>
        <v>6953</v>
      </c>
      <c r="M786" s="153"/>
      <c r="N786" s="152">
        <f t="shared" si="111"/>
        <v>8749</v>
      </c>
      <c r="O786" s="152">
        <f t="shared" si="116"/>
        <v>6953</v>
      </c>
      <c r="P786" s="152">
        <f t="shared" si="112"/>
        <v>0</v>
      </c>
      <c r="Q786" s="152">
        <f t="shared" si="113"/>
        <v>893</v>
      </c>
      <c r="R786" s="152">
        <f t="shared" si="114"/>
        <v>16595</v>
      </c>
      <c r="S786" s="154">
        <f t="shared" si="115"/>
        <v>537</v>
      </c>
    </row>
    <row r="787" spans="1:19" x14ac:dyDescent="0.25">
      <c r="A787" s="149">
        <v>3503</v>
      </c>
      <c r="B787" s="149">
        <v>3503160056</v>
      </c>
      <c r="C787" s="150" t="s">
        <v>319</v>
      </c>
      <c r="D787" s="149">
        <v>160</v>
      </c>
      <c r="E787" s="150" t="s">
        <v>104</v>
      </c>
      <c r="F787" s="149">
        <v>56</v>
      </c>
      <c r="G787" s="150" t="s">
        <v>153</v>
      </c>
      <c r="H787" s="151">
        <v>3</v>
      </c>
      <c r="I787" s="151"/>
      <c r="J787" s="152">
        <f t="shared" si="108"/>
        <v>3266</v>
      </c>
      <c r="K787" s="152">
        <f t="shared" si="109"/>
        <v>3399</v>
      </c>
      <c r="L787" s="152">
        <f t="shared" si="110"/>
        <v>3399</v>
      </c>
      <c r="M787" s="153"/>
      <c r="N787" s="152">
        <f t="shared" si="111"/>
        <v>8749</v>
      </c>
      <c r="O787" s="152">
        <f t="shared" si="116"/>
        <v>3399</v>
      </c>
      <c r="P787" s="152">
        <f t="shared" si="112"/>
        <v>0</v>
      </c>
      <c r="Q787" s="152">
        <f t="shared" si="113"/>
        <v>893</v>
      </c>
      <c r="R787" s="152">
        <f t="shared" si="114"/>
        <v>13041</v>
      </c>
      <c r="S787" s="154">
        <f t="shared" si="115"/>
        <v>476</v>
      </c>
    </row>
    <row r="788" spans="1:19" x14ac:dyDescent="0.25">
      <c r="A788" s="149">
        <v>3503</v>
      </c>
      <c r="B788" s="149">
        <v>3503160079</v>
      </c>
      <c r="C788" s="150" t="s">
        <v>319</v>
      </c>
      <c r="D788" s="149">
        <v>160</v>
      </c>
      <c r="E788" s="150" t="s">
        <v>104</v>
      </c>
      <c r="F788" s="149">
        <v>79</v>
      </c>
      <c r="G788" s="150" t="s">
        <v>109</v>
      </c>
      <c r="H788" s="151">
        <v>61</v>
      </c>
      <c r="I788" s="151"/>
      <c r="J788" s="152">
        <f t="shared" si="108"/>
        <v>980</v>
      </c>
      <c r="K788" s="152">
        <f t="shared" si="109"/>
        <v>1009</v>
      </c>
      <c r="L788" s="152">
        <f t="shared" si="110"/>
        <v>1010</v>
      </c>
      <c r="M788" s="153"/>
      <c r="N788" s="152">
        <f t="shared" si="111"/>
        <v>9972</v>
      </c>
      <c r="O788" s="152">
        <f t="shared" si="116"/>
        <v>1010</v>
      </c>
      <c r="P788" s="152">
        <f t="shared" si="112"/>
        <v>0</v>
      </c>
      <c r="Q788" s="152">
        <f t="shared" si="113"/>
        <v>893</v>
      </c>
      <c r="R788" s="152">
        <f t="shared" si="114"/>
        <v>11875</v>
      </c>
      <c r="S788" s="154">
        <f t="shared" si="115"/>
        <v>326</v>
      </c>
    </row>
    <row r="789" spans="1:19" x14ac:dyDescent="0.25">
      <c r="A789" s="149">
        <v>3503</v>
      </c>
      <c r="B789" s="149">
        <v>3503160149</v>
      </c>
      <c r="C789" s="150" t="s">
        <v>319</v>
      </c>
      <c r="D789" s="149">
        <v>160</v>
      </c>
      <c r="E789" s="150" t="s">
        <v>104</v>
      </c>
      <c r="F789" s="149">
        <v>149</v>
      </c>
      <c r="G789" s="150" t="s">
        <v>103</v>
      </c>
      <c r="H789" s="151">
        <v>1</v>
      </c>
      <c r="I789" s="151"/>
      <c r="J789" s="152">
        <f t="shared" si="108"/>
        <v>15</v>
      </c>
      <c r="K789" s="152">
        <f t="shared" si="109"/>
        <v>16</v>
      </c>
      <c r="L789" s="152">
        <f t="shared" si="110"/>
        <v>15</v>
      </c>
      <c r="M789" s="153"/>
      <c r="N789" s="152">
        <f t="shared" si="111"/>
        <v>12729</v>
      </c>
      <c r="O789" s="152">
        <f t="shared" si="116"/>
        <v>15</v>
      </c>
      <c r="P789" s="152">
        <f t="shared" si="112"/>
        <v>0</v>
      </c>
      <c r="Q789" s="152">
        <f t="shared" si="113"/>
        <v>893</v>
      </c>
      <c r="R789" s="152">
        <f t="shared" si="114"/>
        <v>13637</v>
      </c>
      <c r="S789" s="154">
        <f t="shared" si="115"/>
        <v>98</v>
      </c>
    </row>
    <row r="790" spans="1:19" x14ac:dyDescent="0.25">
      <c r="A790" s="149">
        <v>3503</v>
      </c>
      <c r="B790" s="149">
        <v>3503160160</v>
      </c>
      <c r="C790" s="150" t="s">
        <v>319</v>
      </c>
      <c r="D790" s="149">
        <v>160</v>
      </c>
      <c r="E790" s="150" t="s">
        <v>104</v>
      </c>
      <c r="F790" s="149">
        <v>160</v>
      </c>
      <c r="G790" s="150" t="s">
        <v>104</v>
      </c>
      <c r="H790" s="151">
        <v>753</v>
      </c>
      <c r="I790" s="151"/>
      <c r="J790" s="152">
        <f t="shared" si="108"/>
        <v>319</v>
      </c>
      <c r="K790" s="152">
        <f t="shared" si="109"/>
        <v>352</v>
      </c>
      <c r="L790" s="152">
        <f t="shared" si="110"/>
        <v>330</v>
      </c>
      <c r="M790" s="153"/>
      <c r="N790" s="152">
        <f t="shared" si="111"/>
        <v>11225</v>
      </c>
      <c r="O790" s="152">
        <f t="shared" si="116"/>
        <v>330</v>
      </c>
      <c r="P790" s="152">
        <f t="shared" si="112"/>
        <v>563.64541832669318</v>
      </c>
      <c r="Q790" s="152">
        <f t="shared" si="113"/>
        <v>893</v>
      </c>
      <c r="R790" s="152">
        <f t="shared" si="114"/>
        <v>13011.645418326692</v>
      </c>
      <c r="S790" s="154">
        <f t="shared" si="115"/>
        <v>325.10043498718915</v>
      </c>
    </row>
    <row r="791" spans="1:19" x14ac:dyDescent="0.25">
      <c r="A791" s="149">
        <v>3503</v>
      </c>
      <c r="B791" s="149">
        <v>3503160229</v>
      </c>
      <c r="C791" s="150" t="s">
        <v>319</v>
      </c>
      <c r="D791" s="149">
        <v>160</v>
      </c>
      <c r="E791" s="150" t="s">
        <v>104</v>
      </c>
      <c r="F791" s="149">
        <v>229</v>
      </c>
      <c r="G791" s="150" t="s">
        <v>113</v>
      </c>
      <c r="H791" s="151">
        <v>2</v>
      </c>
      <c r="I791" s="151"/>
      <c r="J791" s="152">
        <f t="shared" si="108"/>
        <v>1866</v>
      </c>
      <c r="K791" s="152">
        <f t="shared" si="109"/>
        <v>1203</v>
      </c>
      <c r="L791" s="152">
        <f t="shared" si="110"/>
        <v>2191</v>
      </c>
      <c r="M791" s="153"/>
      <c r="N791" s="152">
        <f t="shared" si="111"/>
        <v>12706</v>
      </c>
      <c r="O791" s="152">
        <f t="shared" si="116"/>
        <v>2191</v>
      </c>
      <c r="P791" s="152">
        <f t="shared" si="112"/>
        <v>0</v>
      </c>
      <c r="Q791" s="152">
        <f t="shared" si="113"/>
        <v>893</v>
      </c>
      <c r="R791" s="152">
        <f t="shared" si="114"/>
        <v>15790</v>
      </c>
      <c r="S791" s="154">
        <f t="shared" si="115"/>
        <v>2211</v>
      </c>
    </row>
    <row r="792" spans="1:19" x14ac:dyDescent="0.25">
      <c r="A792" s="149">
        <v>3503</v>
      </c>
      <c r="B792" s="149">
        <v>3503160295</v>
      </c>
      <c r="C792" s="150" t="s">
        <v>319</v>
      </c>
      <c r="D792" s="149">
        <v>160</v>
      </c>
      <c r="E792" s="150" t="s">
        <v>104</v>
      </c>
      <c r="F792" s="149">
        <v>295</v>
      </c>
      <c r="G792" s="150" t="s">
        <v>155</v>
      </c>
      <c r="H792" s="151">
        <v>2</v>
      </c>
      <c r="I792" s="151"/>
      <c r="J792" s="152">
        <f t="shared" si="108"/>
        <v>4037</v>
      </c>
      <c r="K792" s="152">
        <f t="shared" si="109"/>
        <v>4173</v>
      </c>
      <c r="L792" s="152">
        <f t="shared" si="110"/>
        <v>4173</v>
      </c>
      <c r="M792" s="153"/>
      <c r="N792" s="152">
        <f t="shared" si="111"/>
        <v>8727</v>
      </c>
      <c r="O792" s="152">
        <f t="shared" si="116"/>
        <v>4173</v>
      </c>
      <c r="P792" s="152">
        <f t="shared" si="112"/>
        <v>0</v>
      </c>
      <c r="Q792" s="152">
        <f t="shared" si="113"/>
        <v>893</v>
      </c>
      <c r="R792" s="152">
        <f t="shared" si="114"/>
        <v>13793</v>
      </c>
      <c r="S792" s="154">
        <f t="shared" si="115"/>
        <v>421</v>
      </c>
    </row>
    <row r="793" spans="1:19" x14ac:dyDescent="0.25">
      <c r="A793" s="149">
        <v>3503</v>
      </c>
      <c r="B793" s="149">
        <v>3503160301</v>
      </c>
      <c r="C793" s="150" t="s">
        <v>319</v>
      </c>
      <c r="D793" s="149">
        <v>160</v>
      </c>
      <c r="E793" s="150" t="s">
        <v>104</v>
      </c>
      <c r="F793" s="149">
        <v>301</v>
      </c>
      <c r="G793" s="150" t="s">
        <v>151</v>
      </c>
      <c r="H793" s="151">
        <v>4</v>
      </c>
      <c r="I793" s="151"/>
      <c r="J793" s="152">
        <f t="shared" si="108"/>
        <v>4541</v>
      </c>
      <c r="K793" s="152">
        <f t="shared" si="109"/>
        <v>3614</v>
      </c>
      <c r="L793" s="152">
        <f t="shared" si="110"/>
        <v>3618</v>
      </c>
      <c r="M793" s="153"/>
      <c r="N793" s="152">
        <f t="shared" si="111"/>
        <v>10028.147804726368</v>
      </c>
      <c r="O793" s="152">
        <f t="shared" si="116"/>
        <v>3618</v>
      </c>
      <c r="P793" s="152">
        <f t="shared" si="112"/>
        <v>0</v>
      </c>
      <c r="Q793" s="152">
        <f t="shared" si="113"/>
        <v>893</v>
      </c>
      <c r="R793" s="152">
        <f t="shared" si="114"/>
        <v>14539.147804726368</v>
      </c>
      <c r="S793" s="154">
        <f t="shared" si="115"/>
        <v>-3481.8521952736319</v>
      </c>
    </row>
    <row r="794" spans="1:19" x14ac:dyDescent="0.25">
      <c r="A794" s="149">
        <v>3503</v>
      </c>
      <c r="B794" s="149">
        <v>3503160673</v>
      </c>
      <c r="C794" s="150" t="s">
        <v>319</v>
      </c>
      <c r="D794" s="149">
        <v>160</v>
      </c>
      <c r="E794" s="150" t="s">
        <v>104</v>
      </c>
      <c r="F794" s="149">
        <v>673</v>
      </c>
      <c r="G794" s="150" t="s">
        <v>159</v>
      </c>
      <c r="H794" s="151">
        <v>1</v>
      </c>
      <c r="I794" s="151"/>
      <c r="J794" s="152">
        <f t="shared" si="108"/>
        <v>4453</v>
      </c>
      <c r="K794" s="152">
        <f t="shared" si="109"/>
        <v>4607</v>
      </c>
      <c r="L794" s="152">
        <f t="shared" si="110"/>
        <v>4610</v>
      </c>
      <c r="M794" s="153"/>
      <c r="N794" s="152">
        <f t="shared" si="111"/>
        <v>9711.8824778761082</v>
      </c>
      <c r="O794" s="152">
        <f t="shared" si="116"/>
        <v>4610</v>
      </c>
      <c r="P794" s="152">
        <f t="shared" si="112"/>
        <v>0</v>
      </c>
      <c r="Q794" s="152">
        <f t="shared" si="113"/>
        <v>893</v>
      </c>
      <c r="R794" s="152">
        <f t="shared" si="114"/>
        <v>15214.882477876108</v>
      </c>
      <c r="S794" s="154">
        <f t="shared" si="115"/>
        <v>487.88247787610817</v>
      </c>
    </row>
    <row r="795" spans="1:19" x14ac:dyDescent="0.25">
      <c r="A795" s="149">
        <v>3503</v>
      </c>
      <c r="B795" s="149">
        <v>3503160735</v>
      </c>
      <c r="C795" s="150" t="s">
        <v>319</v>
      </c>
      <c r="D795" s="149">
        <v>160</v>
      </c>
      <c r="E795" s="150" t="s">
        <v>104</v>
      </c>
      <c r="F795" s="149">
        <v>735</v>
      </c>
      <c r="G795" s="150" t="s">
        <v>138</v>
      </c>
      <c r="H795" s="151">
        <v>3</v>
      </c>
      <c r="I795" s="151"/>
      <c r="J795" s="152">
        <f t="shared" si="108"/>
        <v>5046</v>
      </c>
      <c r="K795" s="152">
        <f t="shared" si="109"/>
        <v>5094</v>
      </c>
      <c r="L795" s="152">
        <f t="shared" si="110"/>
        <v>5094</v>
      </c>
      <c r="M795" s="153"/>
      <c r="N795" s="152">
        <f t="shared" si="111"/>
        <v>12729</v>
      </c>
      <c r="O795" s="152">
        <f t="shared" si="116"/>
        <v>5094</v>
      </c>
      <c r="P795" s="152">
        <f t="shared" si="112"/>
        <v>0</v>
      </c>
      <c r="Q795" s="152">
        <f t="shared" si="113"/>
        <v>893</v>
      </c>
      <c r="R795" s="152">
        <f t="shared" si="114"/>
        <v>18716</v>
      </c>
      <c r="S795" s="154">
        <f t="shared" si="115"/>
        <v>168</v>
      </c>
    </row>
    <row r="796" spans="1:19" x14ac:dyDescent="0.25">
      <c r="A796" s="149">
        <v>3504</v>
      </c>
      <c r="B796" s="149">
        <v>3504035035</v>
      </c>
      <c r="C796" s="150" t="s">
        <v>320</v>
      </c>
      <c r="D796" s="149">
        <v>35</v>
      </c>
      <c r="E796" s="150" t="s">
        <v>22</v>
      </c>
      <c r="F796" s="149">
        <v>35</v>
      </c>
      <c r="G796" s="150" t="s">
        <v>22</v>
      </c>
      <c r="H796" s="151">
        <v>273</v>
      </c>
      <c r="I796" s="151"/>
      <c r="J796" s="152">
        <f t="shared" si="108"/>
        <v>4666</v>
      </c>
      <c r="K796" s="152">
        <f t="shared" si="109"/>
        <v>4794</v>
      </c>
      <c r="L796" s="152">
        <f t="shared" si="110"/>
        <v>4884</v>
      </c>
      <c r="M796" s="153"/>
      <c r="N796" s="152">
        <f t="shared" si="111"/>
        <v>13893</v>
      </c>
      <c r="O796" s="152">
        <f t="shared" si="116"/>
        <v>4884</v>
      </c>
      <c r="P796" s="152">
        <f t="shared" si="112"/>
        <v>485.84981684981688</v>
      </c>
      <c r="Q796" s="152">
        <f t="shared" si="113"/>
        <v>893</v>
      </c>
      <c r="R796" s="152">
        <f t="shared" si="114"/>
        <v>20155.849816849815</v>
      </c>
      <c r="S796" s="154">
        <f t="shared" si="115"/>
        <v>807.0335300021834</v>
      </c>
    </row>
    <row r="797" spans="1:19" x14ac:dyDescent="0.25">
      <c r="A797" s="149">
        <v>3504</v>
      </c>
      <c r="B797" s="149">
        <v>3504035044</v>
      </c>
      <c r="C797" s="150" t="s">
        <v>320</v>
      </c>
      <c r="D797" s="149">
        <v>35</v>
      </c>
      <c r="E797" s="150" t="s">
        <v>22</v>
      </c>
      <c r="F797" s="149">
        <v>44</v>
      </c>
      <c r="G797" s="150" t="s">
        <v>35</v>
      </c>
      <c r="H797" s="151">
        <v>1</v>
      </c>
      <c r="I797" s="151"/>
      <c r="J797" s="152">
        <f t="shared" si="108"/>
        <v>342</v>
      </c>
      <c r="K797" s="152">
        <f t="shared" si="109"/>
        <v>350</v>
      </c>
      <c r="L797" s="152">
        <f t="shared" si="110"/>
        <v>345</v>
      </c>
      <c r="M797" s="153"/>
      <c r="N797" s="152">
        <f t="shared" si="111"/>
        <v>15045</v>
      </c>
      <c r="O797" s="152">
        <f t="shared" si="116"/>
        <v>345</v>
      </c>
      <c r="P797" s="152">
        <f t="shared" si="112"/>
        <v>0</v>
      </c>
      <c r="Q797" s="152">
        <f t="shared" si="113"/>
        <v>893</v>
      </c>
      <c r="R797" s="152">
        <f t="shared" si="114"/>
        <v>16283</v>
      </c>
      <c r="S797" s="154">
        <f t="shared" si="115"/>
        <v>125</v>
      </c>
    </row>
    <row r="798" spans="1:19" x14ac:dyDescent="0.25">
      <c r="A798" s="149">
        <v>3504</v>
      </c>
      <c r="B798" s="149">
        <v>3504035163</v>
      </c>
      <c r="C798" s="150" t="s">
        <v>320</v>
      </c>
      <c r="D798" s="149">
        <v>35</v>
      </c>
      <c r="E798" s="150" t="s">
        <v>22</v>
      </c>
      <c r="F798" s="149">
        <v>163</v>
      </c>
      <c r="G798" s="150" t="s">
        <v>27</v>
      </c>
      <c r="H798" s="151">
        <v>1</v>
      </c>
      <c r="I798" s="151"/>
      <c r="J798" s="152">
        <f t="shared" si="108"/>
        <v>505</v>
      </c>
      <c r="K798" s="152">
        <f t="shared" si="109"/>
        <v>244</v>
      </c>
      <c r="L798" s="152">
        <f t="shared" si="110"/>
        <v>533</v>
      </c>
      <c r="M798" s="153"/>
      <c r="N798" s="152">
        <f t="shared" si="111"/>
        <v>12625.091753212768</v>
      </c>
      <c r="O798" s="152">
        <f t="shared" si="116"/>
        <v>533</v>
      </c>
      <c r="P798" s="152">
        <f t="shared" si="112"/>
        <v>0</v>
      </c>
      <c r="Q798" s="152">
        <f t="shared" si="113"/>
        <v>893</v>
      </c>
      <c r="R798" s="152">
        <f t="shared" si="114"/>
        <v>14051.091753212768</v>
      </c>
      <c r="S798" s="154">
        <f t="shared" si="115"/>
        <v>693.0917532127678</v>
      </c>
    </row>
    <row r="799" spans="1:19" x14ac:dyDescent="0.25">
      <c r="A799" s="149">
        <v>3504</v>
      </c>
      <c r="B799" s="149">
        <v>3504035189</v>
      </c>
      <c r="C799" s="150" t="s">
        <v>320</v>
      </c>
      <c r="D799" s="149">
        <v>35</v>
      </c>
      <c r="E799" s="150" t="s">
        <v>22</v>
      </c>
      <c r="F799" s="149">
        <v>189</v>
      </c>
      <c r="G799" s="150" t="s">
        <v>38</v>
      </c>
      <c r="H799" s="151">
        <v>4</v>
      </c>
      <c r="I799" s="151"/>
      <c r="J799" s="152">
        <f t="shared" si="108"/>
        <v>3886</v>
      </c>
      <c r="K799" s="152">
        <f t="shared" si="109"/>
        <v>5458</v>
      </c>
      <c r="L799" s="152">
        <f t="shared" si="110"/>
        <v>5459</v>
      </c>
      <c r="M799" s="153"/>
      <c r="N799" s="152">
        <f t="shared" si="111"/>
        <v>13624</v>
      </c>
      <c r="O799" s="152">
        <f t="shared" si="116"/>
        <v>5459</v>
      </c>
      <c r="P799" s="152">
        <f t="shared" si="112"/>
        <v>0</v>
      </c>
      <c r="Q799" s="152">
        <f t="shared" si="113"/>
        <v>893</v>
      </c>
      <c r="R799" s="152">
        <f t="shared" si="114"/>
        <v>19976</v>
      </c>
      <c r="S799" s="154">
        <f t="shared" si="115"/>
        <v>5498</v>
      </c>
    </row>
    <row r="800" spans="1:19" x14ac:dyDescent="0.25">
      <c r="A800" s="149">
        <v>3504</v>
      </c>
      <c r="B800" s="149">
        <v>3504035308</v>
      </c>
      <c r="C800" s="150" t="s">
        <v>320</v>
      </c>
      <c r="D800" s="149">
        <v>35</v>
      </c>
      <c r="E800" s="150" t="s">
        <v>22</v>
      </c>
      <c r="F800" s="149">
        <v>308</v>
      </c>
      <c r="G800" s="150" t="s">
        <v>32</v>
      </c>
      <c r="H800" s="151">
        <v>1</v>
      </c>
      <c r="I800" s="151"/>
      <c r="J800" s="152">
        <f t="shared" si="108"/>
        <v>6937</v>
      </c>
      <c r="K800" s="152">
        <f t="shared" si="109"/>
        <v>8730</v>
      </c>
      <c r="L800" s="152">
        <f t="shared" si="110"/>
        <v>8730</v>
      </c>
      <c r="M800" s="153"/>
      <c r="N800" s="152">
        <f t="shared" si="111"/>
        <v>15045</v>
      </c>
      <c r="O800" s="152">
        <f t="shared" si="116"/>
        <v>8730</v>
      </c>
      <c r="P800" s="152">
        <f t="shared" si="112"/>
        <v>0</v>
      </c>
      <c r="Q800" s="152">
        <f t="shared" si="113"/>
        <v>893</v>
      </c>
      <c r="R800" s="152">
        <f t="shared" si="114"/>
        <v>24668</v>
      </c>
      <c r="S800" s="154">
        <f t="shared" si="115"/>
        <v>4884</v>
      </c>
    </row>
    <row r="801" spans="1:19" x14ac:dyDescent="0.25">
      <c r="A801" s="149">
        <v>3506</v>
      </c>
      <c r="B801" s="149">
        <v>3506262049</v>
      </c>
      <c r="C801" s="150" t="s">
        <v>321</v>
      </c>
      <c r="D801" s="149">
        <v>262</v>
      </c>
      <c r="E801" s="150" t="s">
        <v>31</v>
      </c>
      <c r="F801" s="149">
        <v>49</v>
      </c>
      <c r="G801" s="150" t="s">
        <v>96</v>
      </c>
      <c r="H801" s="151">
        <v>2</v>
      </c>
      <c r="I801" s="151"/>
      <c r="J801" s="152">
        <f t="shared" si="108"/>
        <v>15535</v>
      </c>
      <c r="K801" s="152">
        <f t="shared" si="109"/>
        <v>15334</v>
      </c>
      <c r="L801" s="152">
        <f t="shared" si="110"/>
        <v>15335</v>
      </c>
      <c r="M801" s="153"/>
      <c r="N801" s="152">
        <f t="shared" si="111"/>
        <v>12117</v>
      </c>
      <c r="O801" s="152">
        <f t="shared" si="116"/>
        <v>15335</v>
      </c>
      <c r="P801" s="152">
        <f t="shared" si="112"/>
        <v>0</v>
      </c>
      <c r="Q801" s="152">
        <f t="shared" si="113"/>
        <v>893</v>
      </c>
      <c r="R801" s="152">
        <f t="shared" si="114"/>
        <v>28345</v>
      </c>
      <c r="S801" s="154">
        <f t="shared" si="115"/>
        <v>-358</v>
      </c>
    </row>
    <row r="802" spans="1:19" x14ac:dyDescent="0.25">
      <c r="A802" s="149">
        <v>3506</v>
      </c>
      <c r="B802" s="149">
        <v>3506262057</v>
      </c>
      <c r="C802" s="150" t="s">
        <v>321</v>
      </c>
      <c r="D802" s="149">
        <v>262</v>
      </c>
      <c r="E802" s="150" t="s">
        <v>31</v>
      </c>
      <c r="F802" s="149">
        <v>57</v>
      </c>
      <c r="G802" s="150" t="s">
        <v>23</v>
      </c>
      <c r="H802" s="151">
        <v>1</v>
      </c>
      <c r="I802" s="151"/>
      <c r="J802" s="152">
        <f t="shared" si="108"/>
        <v>605</v>
      </c>
      <c r="K802" s="152">
        <f t="shared" si="109"/>
        <v>716</v>
      </c>
      <c r="L802" s="152">
        <f t="shared" si="110"/>
        <v>718</v>
      </c>
      <c r="M802" s="153"/>
      <c r="N802" s="152">
        <f t="shared" si="111"/>
        <v>14107</v>
      </c>
      <c r="O802" s="152">
        <f t="shared" si="116"/>
        <v>718</v>
      </c>
      <c r="P802" s="152">
        <f t="shared" si="112"/>
        <v>0</v>
      </c>
      <c r="Q802" s="152">
        <f t="shared" si="113"/>
        <v>893</v>
      </c>
      <c r="R802" s="152">
        <f t="shared" si="114"/>
        <v>15718</v>
      </c>
      <c r="S802" s="154">
        <f t="shared" si="115"/>
        <v>2336</v>
      </c>
    </row>
    <row r="803" spans="1:19" x14ac:dyDescent="0.25">
      <c r="A803" s="149">
        <v>3506</v>
      </c>
      <c r="B803" s="149">
        <v>3506262071</v>
      </c>
      <c r="C803" s="150" t="s">
        <v>321</v>
      </c>
      <c r="D803" s="149">
        <v>262</v>
      </c>
      <c r="E803" s="150" t="s">
        <v>31</v>
      </c>
      <c r="F803" s="149">
        <v>71</v>
      </c>
      <c r="G803" s="150" t="s">
        <v>24</v>
      </c>
      <c r="H803" s="151">
        <v>2</v>
      </c>
      <c r="I803" s="151"/>
      <c r="J803" s="152">
        <f t="shared" si="108"/>
        <v>7262</v>
      </c>
      <c r="K803" s="152">
        <f t="shared" si="109"/>
        <v>7127</v>
      </c>
      <c r="L803" s="152">
        <f t="shared" si="110"/>
        <v>7330</v>
      </c>
      <c r="M803" s="153"/>
      <c r="N803" s="152">
        <f t="shared" si="111"/>
        <v>14107</v>
      </c>
      <c r="O803" s="152">
        <f t="shared" si="116"/>
        <v>7330</v>
      </c>
      <c r="P803" s="152">
        <f t="shared" si="112"/>
        <v>0</v>
      </c>
      <c r="Q803" s="152">
        <f t="shared" si="113"/>
        <v>893</v>
      </c>
      <c r="R803" s="152">
        <f t="shared" si="114"/>
        <v>22330</v>
      </c>
      <c r="S803" s="154">
        <f t="shared" si="115"/>
        <v>200</v>
      </c>
    </row>
    <row r="804" spans="1:19" x14ac:dyDescent="0.25">
      <c r="A804" s="149">
        <v>3506</v>
      </c>
      <c r="B804" s="149">
        <v>3506262093</v>
      </c>
      <c r="C804" s="150" t="s">
        <v>321</v>
      </c>
      <c r="D804" s="149">
        <v>262</v>
      </c>
      <c r="E804" s="150" t="s">
        <v>31</v>
      </c>
      <c r="F804" s="149">
        <v>93</v>
      </c>
      <c r="G804" s="150" t="s">
        <v>25</v>
      </c>
      <c r="H804" s="151">
        <v>6</v>
      </c>
      <c r="I804" s="151"/>
      <c r="J804" s="152">
        <f t="shared" si="108"/>
        <v>328</v>
      </c>
      <c r="K804" s="152">
        <f t="shared" si="109"/>
        <v>319</v>
      </c>
      <c r="L804" s="152">
        <f t="shared" si="110"/>
        <v>336</v>
      </c>
      <c r="M804" s="153"/>
      <c r="N804" s="152">
        <f t="shared" si="111"/>
        <v>11721</v>
      </c>
      <c r="O804" s="152">
        <f t="shared" si="116"/>
        <v>336</v>
      </c>
      <c r="P804" s="152">
        <f t="shared" si="112"/>
        <v>0</v>
      </c>
      <c r="Q804" s="152">
        <f t="shared" si="113"/>
        <v>893</v>
      </c>
      <c r="R804" s="152">
        <f t="shared" si="114"/>
        <v>12950</v>
      </c>
      <c r="S804" s="154">
        <f t="shared" si="115"/>
        <v>287</v>
      </c>
    </row>
    <row r="805" spans="1:19" x14ac:dyDescent="0.25">
      <c r="A805" s="149">
        <v>3506</v>
      </c>
      <c r="B805" s="149">
        <v>3506262105</v>
      </c>
      <c r="C805" s="150" t="s">
        <v>321</v>
      </c>
      <c r="D805" s="149">
        <v>262</v>
      </c>
      <c r="E805" s="150" t="s">
        <v>31</v>
      </c>
      <c r="F805" s="149">
        <v>105</v>
      </c>
      <c r="G805" s="150" t="s">
        <v>264</v>
      </c>
      <c r="H805" s="151">
        <v>1</v>
      </c>
      <c r="I805" s="151"/>
      <c r="J805" s="152">
        <f t="shared" si="108"/>
        <v>3269</v>
      </c>
      <c r="K805" s="152">
        <f t="shared" si="109"/>
        <v>3492</v>
      </c>
      <c r="L805" s="152">
        <f t="shared" si="110"/>
        <v>3492</v>
      </c>
      <c r="M805" s="153"/>
      <c r="N805" s="152">
        <f t="shared" si="111"/>
        <v>10127</v>
      </c>
      <c r="O805" s="152">
        <f t="shared" si="116"/>
        <v>3492</v>
      </c>
      <c r="P805" s="152">
        <f t="shared" si="112"/>
        <v>0</v>
      </c>
      <c r="Q805" s="152">
        <f t="shared" si="113"/>
        <v>893</v>
      </c>
      <c r="R805" s="152">
        <f t="shared" si="114"/>
        <v>14512</v>
      </c>
      <c r="S805" s="154">
        <f t="shared" si="115"/>
        <v>868</v>
      </c>
    </row>
    <row r="806" spans="1:19" x14ac:dyDescent="0.25">
      <c r="A806" s="149">
        <v>3506</v>
      </c>
      <c r="B806" s="149">
        <v>3506262128</v>
      </c>
      <c r="C806" s="150" t="s">
        <v>321</v>
      </c>
      <c r="D806" s="149">
        <v>262</v>
      </c>
      <c r="E806" s="150" t="s">
        <v>31</v>
      </c>
      <c r="F806" s="149">
        <v>128</v>
      </c>
      <c r="G806" s="150" t="s">
        <v>110</v>
      </c>
      <c r="H806" s="151">
        <v>1</v>
      </c>
      <c r="I806" s="151"/>
      <c r="J806" s="152">
        <f t="shared" si="108"/>
        <v>561</v>
      </c>
      <c r="K806" s="152">
        <f t="shared" si="109"/>
        <v>428</v>
      </c>
      <c r="L806" s="152">
        <f t="shared" si="110"/>
        <v>428</v>
      </c>
      <c r="M806" s="153"/>
      <c r="N806" s="152">
        <f t="shared" si="111"/>
        <v>8410</v>
      </c>
      <c r="O806" s="152">
        <f t="shared" si="116"/>
        <v>428</v>
      </c>
      <c r="P806" s="152">
        <f t="shared" si="112"/>
        <v>0</v>
      </c>
      <c r="Q806" s="152">
        <f t="shared" si="113"/>
        <v>893</v>
      </c>
      <c r="R806" s="152">
        <f t="shared" si="114"/>
        <v>9731</v>
      </c>
      <c r="S806" s="154">
        <f t="shared" si="115"/>
        <v>-2746</v>
      </c>
    </row>
    <row r="807" spans="1:19" x14ac:dyDescent="0.25">
      <c r="A807" s="149">
        <v>3506</v>
      </c>
      <c r="B807" s="149">
        <v>3506262149</v>
      </c>
      <c r="C807" s="150" t="s">
        <v>321</v>
      </c>
      <c r="D807" s="149">
        <v>262</v>
      </c>
      <c r="E807" s="150" t="s">
        <v>31</v>
      </c>
      <c r="F807" s="149">
        <v>149</v>
      </c>
      <c r="G807" s="150" t="s">
        <v>103</v>
      </c>
      <c r="H807" s="151">
        <v>2</v>
      </c>
      <c r="I807" s="151"/>
      <c r="J807" s="152">
        <f t="shared" si="108"/>
        <v>15</v>
      </c>
      <c r="K807" s="152">
        <f t="shared" si="109"/>
        <v>15</v>
      </c>
      <c r="L807" s="152">
        <f t="shared" si="110"/>
        <v>14</v>
      </c>
      <c r="M807" s="153"/>
      <c r="N807" s="152">
        <f t="shared" si="111"/>
        <v>11636</v>
      </c>
      <c r="O807" s="152">
        <f t="shared" si="116"/>
        <v>14</v>
      </c>
      <c r="P807" s="152">
        <f t="shared" si="112"/>
        <v>0</v>
      </c>
      <c r="Q807" s="152">
        <f t="shared" si="113"/>
        <v>893</v>
      </c>
      <c r="R807" s="152">
        <f t="shared" si="114"/>
        <v>12543</v>
      </c>
      <c r="S807" s="154">
        <f t="shared" si="115"/>
        <v>-600</v>
      </c>
    </row>
    <row r="808" spans="1:19" x14ac:dyDescent="0.25">
      <c r="A808" s="149">
        <v>3506</v>
      </c>
      <c r="B808" s="149">
        <v>3506262163</v>
      </c>
      <c r="C808" s="150" t="s">
        <v>321</v>
      </c>
      <c r="D808" s="149">
        <v>262</v>
      </c>
      <c r="E808" s="150" t="s">
        <v>31</v>
      </c>
      <c r="F808" s="149">
        <v>163</v>
      </c>
      <c r="G808" s="150" t="s">
        <v>27</v>
      </c>
      <c r="H808" s="151">
        <v>152</v>
      </c>
      <c r="I808" s="151"/>
      <c r="J808" s="152">
        <f t="shared" si="108"/>
        <v>479</v>
      </c>
      <c r="K808" s="152">
        <f t="shared" si="109"/>
        <v>224</v>
      </c>
      <c r="L808" s="152">
        <f t="shared" si="110"/>
        <v>491</v>
      </c>
      <c r="M808" s="153"/>
      <c r="N808" s="152">
        <f t="shared" si="111"/>
        <v>11621</v>
      </c>
      <c r="O808" s="152">
        <f t="shared" si="116"/>
        <v>491</v>
      </c>
      <c r="P808" s="152">
        <f t="shared" si="112"/>
        <v>0</v>
      </c>
      <c r="Q808" s="152">
        <f t="shared" si="113"/>
        <v>893</v>
      </c>
      <c r="R808" s="152">
        <f t="shared" si="114"/>
        <v>13005</v>
      </c>
      <c r="S808" s="154">
        <f t="shared" si="115"/>
        <v>284</v>
      </c>
    </row>
    <row r="809" spans="1:19" x14ac:dyDescent="0.25">
      <c r="A809" s="149">
        <v>3506</v>
      </c>
      <c r="B809" s="149">
        <v>3506262165</v>
      </c>
      <c r="C809" s="150" t="s">
        <v>321</v>
      </c>
      <c r="D809" s="149">
        <v>262</v>
      </c>
      <c r="E809" s="150" t="s">
        <v>31</v>
      </c>
      <c r="F809" s="149">
        <v>165</v>
      </c>
      <c r="G809" s="150" t="s">
        <v>28</v>
      </c>
      <c r="H809" s="151">
        <v>56</v>
      </c>
      <c r="I809" s="151"/>
      <c r="J809" s="152">
        <f t="shared" si="108"/>
        <v>593</v>
      </c>
      <c r="K809" s="152">
        <f t="shared" si="109"/>
        <v>614</v>
      </c>
      <c r="L809" s="152">
        <f t="shared" si="110"/>
        <v>620</v>
      </c>
      <c r="M809" s="153"/>
      <c r="N809" s="152">
        <f t="shared" si="111"/>
        <v>11369</v>
      </c>
      <c r="O809" s="152">
        <f t="shared" si="116"/>
        <v>620</v>
      </c>
      <c r="P809" s="152">
        <f t="shared" si="112"/>
        <v>0</v>
      </c>
      <c r="Q809" s="152">
        <f t="shared" si="113"/>
        <v>893</v>
      </c>
      <c r="R809" s="152">
        <f t="shared" si="114"/>
        <v>12882</v>
      </c>
      <c r="S809" s="154">
        <f t="shared" si="115"/>
        <v>523</v>
      </c>
    </row>
    <row r="810" spans="1:19" x14ac:dyDescent="0.25">
      <c r="A810" s="149">
        <v>3506</v>
      </c>
      <c r="B810" s="149">
        <v>3506262176</v>
      </c>
      <c r="C810" s="150" t="s">
        <v>321</v>
      </c>
      <c r="D810" s="149">
        <v>262</v>
      </c>
      <c r="E810" s="150" t="s">
        <v>31</v>
      </c>
      <c r="F810" s="149">
        <v>176</v>
      </c>
      <c r="G810" s="150" t="s">
        <v>29</v>
      </c>
      <c r="H810" s="151">
        <v>10</v>
      </c>
      <c r="I810" s="151"/>
      <c r="J810" s="152">
        <f t="shared" si="108"/>
        <v>3534</v>
      </c>
      <c r="K810" s="152">
        <f t="shared" si="109"/>
        <v>3464</v>
      </c>
      <c r="L810" s="152">
        <f t="shared" si="110"/>
        <v>3465</v>
      </c>
      <c r="M810" s="153"/>
      <c r="N810" s="152">
        <f t="shared" si="111"/>
        <v>10490</v>
      </c>
      <c r="O810" s="152">
        <f t="shared" si="116"/>
        <v>3465</v>
      </c>
      <c r="P810" s="152">
        <f t="shared" si="112"/>
        <v>0</v>
      </c>
      <c r="Q810" s="152">
        <f t="shared" si="113"/>
        <v>893</v>
      </c>
      <c r="R810" s="152">
        <f t="shared" si="114"/>
        <v>14848</v>
      </c>
      <c r="S810" s="154">
        <f t="shared" si="115"/>
        <v>-277</v>
      </c>
    </row>
    <row r="811" spans="1:19" x14ac:dyDescent="0.25">
      <c r="A811" s="149">
        <v>3506</v>
      </c>
      <c r="B811" s="149">
        <v>3506262178</v>
      </c>
      <c r="C811" s="150" t="s">
        <v>321</v>
      </c>
      <c r="D811" s="149">
        <v>262</v>
      </c>
      <c r="E811" s="150" t="s">
        <v>31</v>
      </c>
      <c r="F811" s="149">
        <v>178</v>
      </c>
      <c r="G811" s="150" t="s">
        <v>241</v>
      </c>
      <c r="H811" s="151">
        <v>5</v>
      </c>
      <c r="I811" s="151"/>
      <c r="J811" s="152">
        <f t="shared" si="108"/>
        <v>1259</v>
      </c>
      <c r="K811" s="152">
        <f t="shared" si="109"/>
        <v>1259</v>
      </c>
      <c r="L811" s="152">
        <f t="shared" si="110"/>
        <v>1260</v>
      </c>
      <c r="M811" s="153"/>
      <c r="N811" s="152">
        <f t="shared" si="111"/>
        <v>12093</v>
      </c>
      <c r="O811" s="152">
        <f t="shared" si="116"/>
        <v>1260</v>
      </c>
      <c r="P811" s="152">
        <f t="shared" si="112"/>
        <v>0</v>
      </c>
      <c r="Q811" s="152">
        <f t="shared" si="113"/>
        <v>893</v>
      </c>
      <c r="R811" s="152">
        <f t="shared" si="114"/>
        <v>14246</v>
      </c>
      <c r="S811" s="154">
        <f t="shared" si="115"/>
        <v>14</v>
      </c>
    </row>
    <row r="812" spans="1:19" x14ac:dyDescent="0.25">
      <c r="A812" s="149">
        <v>3506</v>
      </c>
      <c r="B812" s="149">
        <v>3506262229</v>
      </c>
      <c r="C812" s="150" t="s">
        <v>321</v>
      </c>
      <c r="D812" s="149">
        <v>262</v>
      </c>
      <c r="E812" s="150" t="s">
        <v>31</v>
      </c>
      <c r="F812" s="149">
        <v>229</v>
      </c>
      <c r="G812" s="150" t="s">
        <v>113</v>
      </c>
      <c r="H812" s="151">
        <v>15</v>
      </c>
      <c r="I812" s="151"/>
      <c r="J812" s="152">
        <f t="shared" si="108"/>
        <v>1755</v>
      </c>
      <c r="K812" s="152">
        <f t="shared" si="109"/>
        <v>988</v>
      </c>
      <c r="L812" s="152">
        <f t="shared" si="110"/>
        <v>1823</v>
      </c>
      <c r="M812" s="153"/>
      <c r="N812" s="152">
        <f t="shared" si="111"/>
        <v>10575</v>
      </c>
      <c r="O812" s="152">
        <f t="shared" si="116"/>
        <v>1823</v>
      </c>
      <c r="P812" s="152">
        <f t="shared" si="112"/>
        <v>0</v>
      </c>
      <c r="Q812" s="152">
        <f t="shared" si="113"/>
        <v>893</v>
      </c>
      <c r="R812" s="152">
        <f t="shared" si="114"/>
        <v>13291</v>
      </c>
      <c r="S812" s="154">
        <f t="shared" si="115"/>
        <v>463</v>
      </c>
    </row>
    <row r="813" spans="1:19" x14ac:dyDescent="0.25">
      <c r="A813" s="149">
        <v>3506</v>
      </c>
      <c r="B813" s="149">
        <v>3506262248</v>
      </c>
      <c r="C813" s="150" t="s">
        <v>321</v>
      </c>
      <c r="D813" s="149">
        <v>262</v>
      </c>
      <c r="E813" s="150" t="s">
        <v>31</v>
      </c>
      <c r="F813" s="149">
        <v>248</v>
      </c>
      <c r="G813" s="150" t="s">
        <v>30</v>
      </c>
      <c r="H813" s="151">
        <v>8</v>
      </c>
      <c r="I813" s="151"/>
      <c r="J813" s="152">
        <f t="shared" si="108"/>
        <v>1053</v>
      </c>
      <c r="K813" s="152">
        <f t="shared" si="109"/>
        <v>1114</v>
      </c>
      <c r="L813" s="152">
        <f t="shared" si="110"/>
        <v>1142</v>
      </c>
      <c r="M813" s="153"/>
      <c r="N813" s="152">
        <f t="shared" si="111"/>
        <v>11549</v>
      </c>
      <c r="O813" s="152">
        <f t="shared" si="116"/>
        <v>1142</v>
      </c>
      <c r="P813" s="152">
        <f t="shared" si="112"/>
        <v>0</v>
      </c>
      <c r="Q813" s="152">
        <f t="shared" si="113"/>
        <v>893</v>
      </c>
      <c r="R813" s="152">
        <f t="shared" si="114"/>
        <v>13584</v>
      </c>
      <c r="S813" s="154">
        <f t="shared" si="115"/>
        <v>990</v>
      </c>
    </row>
    <row r="814" spans="1:19" x14ac:dyDescent="0.25">
      <c r="A814" s="149">
        <v>3506</v>
      </c>
      <c r="B814" s="149">
        <v>3506262258</v>
      </c>
      <c r="C814" s="150" t="s">
        <v>321</v>
      </c>
      <c r="D814" s="149">
        <v>262</v>
      </c>
      <c r="E814" s="150" t="s">
        <v>31</v>
      </c>
      <c r="F814" s="149">
        <v>258</v>
      </c>
      <c r="G814" s="150" t="s">
        <v>97</v>
      </c>
      <c r="H814" s="151">
        <v>9</v>
      </c>
      <c r="I814" s="151"/>
      <c r="J814" s="152">
        <f t="shared" si="108"/>
        <v>3109</v>
      </c>
      <c r="K814" s="152">
        <f t="shared" si="109"/>
        <v>3745</v>
      </c>
      <c r="L814" s="152">
        <f t="shared" si="110"/>
        <v>3752</v>
      </c>
      <c r="M814" s="153"/>
      <c r="N814" s="152">
        <f t="shared" si="111"/>
        <v>11753</v>
      </c>
      <c r="O814" s="152">
        <f t="shared" si="116"/>
        <v>3752</v>
      </c>
      <c r="P814" s="152">
        <f t="shared" si="112"/>
        <v>0</v>
      </c>
      <c r="Q814" s="152">
        <f t="shared" si="113"/>
        <v>893</v>
      </c>
      <c r="R814" s="152">
        <f t="shared" si="114"/>
        <v>16398</v>
      </c>
      <c r="S814" s="154">
        <f t="shared" si="115"/>
        <v>2656</v>
      </c>
    </row>
    <row r="815" spans="1:19" x14ac:dyDescent="0.25">
      <c r="A815" s="149">
        <v>3506</v>
      </c>
      <c r="B815" s="149">
        <v>3506262262</v>
      </c>
      <c r="C815" s="150" t="s">
        <v>321</v>
      </c>
      <c r="D815" s="149">
        <v>262</v>
      </c>
      <c r="E815" s="150" t="s">
        <v>31</v>
      </c>
      <c r="F815" s="149">
        <v>262</v>
      </c>
      <c r="G815" s="150" t="s">
        <v>31</v>
      </c>
      <c r="H815" s="151">
        <v>75</v>
      </c>
      <c r="I815" s="151"/>
      <c r="J815" s="152">
        <f t="shared" si="108"/>
        <v>4668</v>
      </c>
      <c r="K815" s="152">
        <f t="shared" si="109"/>
        <v>4943</v>
      </c>
      <c r="L815" s="152">
        <f t="shared" si="110"/>
        <v>4984</v>
      </c>
      <c r="M815" s="153"/>
      <c r="N815" s="152">
        <f t="shared" si="111"/>
        <v>10810</v>
      </c>
      <c r="O815" s="152">
        <f t="shared" si="116"/>
        <v>4984</v>
      </c>
      <c r="P815" s="152">
        <f t="shared" si="112"/>
        <v>0</v>
      </c>
      <c r="Q815" s="152">
        <f t="shared" si="113"/>
        <v>893</v>
      </c>
      <c r="R815" s="152">
        <f t="shared" si="114"/>
        <v>16687</v>
      </c>
      <c r="S815" s="154">
        <f t="shared" si="115"/>
        <v>1002</v>
      </c>
    </row>
    <row r="816" spans="1:19" x14ac:dyDescent="0.25">
      <c r="A816" s="149">
        <v>3506</v>
      </c>
      <c r="B816" s="149">
        <v>3506262274</v>
      </c>
      <c r="C816" s="150" t="s">
        <v>321</v>
      </c>
      <c r="D816" s="149">
        <v>262</v>
      </c>
      <c r="E816" s="150" t="s">
        <v>31</v>
      </c>
      <c r="F816" s="149">
        <v>274</v>
      </c>
      <c r="G816" s="150" t="s">
        <v>81</v>
      </c>
      <c r="H816" s="151">
        <v>2</v>
      </c>
      <c r="I816" s="151"/>
      <c r="J816" s="152">
        <f t="shared" si="108"/>
        <v>4884</v>
      </c>
      <c r="K816" s="152">
        <f t="shared" si="109"/>
        <v>4342</v>
      </c>
      <c r="L816" s="152">
        <f t="shared" si="110"/>
        <v>4343</v>
      </c>
      <c r="M816" s="153"/>
      <c r="N816" s="152">
        <f t="shared" si="111"/>
        <v>8983</v>
      </c>
      <c r="O816" s="152">
        <f t="shared" si="116"/>
        <v>4343</v>
      </c>
      <c r="P816" s="152">
        <f t="shared" si="112"/>
        <v>0</v>
      </c>
      <c r="Q816" s="152">
        <f t="shared" si="113"/>
        <v>893</v>
      </c>
      <c r="R816" s="152">
        <f t="shared" si="114"/>
        <v>14219</v>
      </c>
      <c r="S816" s="154">
        <f t="shared" si="115"/>
        <v>-1661</v>
      </c>
    </row>
    <row r="817" spans="1:19" x14ac:dyDescent="0.25">
      <c r="A817" s="149">
        <v>3506</v>
      </c>
      <c r="B817" s="149">
        <v>3506262284</v>
      </c>
      <c r="C817" s="150" t="s">
        <v>321</v>
      </c>
      <c r="D817" s="149">
        <v>262</v>
      </c>
      <c r="E817" s="150" t="s">
        <v>31</v>
      </c>
      <c r="F817" s="149">
        <v>284</v>
      </c>
      <c r="G817" s="150" t="s">
        <v>163</v>
      </c>
      <c r="H817" s="151">
        <v>3</v>
      </c>
      <c r="I817" s="151"/>
      <c r="J817" s="152">
        <f t="shared" si="108"/>
        <v>3151</v>
      </c>
      <c r="K817" s="152">
        <f t="shared" si="109"/>
        <v>3320</v>
      </c>
      <c r="L817" s="152">
        <f t="shared" si="110"/>
        <v>3325</v>
      </c>
      <c r="M817" s="153"/>
      <c r="N817" s="152">
        <f t="shared" si="111"/>
        <v>9767</v>
      </c>
      <c r="O817" s="152">
        <f t="shared" si="116"/>
        <v>3325</v>
      </c>
      <c r="P817" s="152">
        <f t="shared" si="112"/>
        <v>0</v>
      </c>
      <c r="Q817" s="152">
        <f t="shared" si="113"/>
        <v>893</v>
      </c>
      <c r="R817" s="152">
        <f t="shared" si="114"/>
        <v>13985</v>
      </c>
      <c r="S817" s="154">
        <f t="shared" si="115"/>
        <v>687</v>
      </c>
    </row>
    <row r="818" spans="1:19" x14ac:dyDescent="0.25">
      <c r="A818" s="149">
        <v>3506</v>
      </c>
      <c r="B818" s="149">
        <v>3506262291</v>
      </c>
      <c r="C818" s="150" t="s">
        <v>321</v>
      </c>
      <c r="D818" s="149">
        <v>262</v>
      </c>
      <c r="E818" s="150" t="s">
        <v>31</v>
      </c>
      <c r="F818" s="149">
        <v>291</v>
      </c>
      <c r="G818" s="150" t="s">
        <v>118</v>
      </c>
      <c r="H818" s="151">
        <v>1</v>
      </c>
      <c r="I818" s="151"/>
      <c r="J818" s="152" t="str">
        <f t="shared" si="108"/>
        <v/>
      </c>
      <c r="K818" s="152">
        <f t="shared" si="109"/>
        <v>6135</v>
      </c>
      <c r="L818" s="152">
        <f t="shared" si="110"/>
        <v>6142</v>
      </c>
      <c r="M818" s="153"/>
      <c r="N818" s="152">
        <f t="shared" si="111"/>
        <v>10057.962441204139</v>
      </c>
      <c r="O818" s="152">
        <f t="shared" si="116"/>
        <v>6142</v>
      </c>
      <c r="P818" s="152">
        <f t="shared" si="112"/>
        <v>0</v>
      </c>
      <c r="Q818" s="152">
        <f t="shared" si="113"/>
        <v>893</v>
      </c>
      <c r="R818" s="152">
        <f t="shared" si="114"/>
        <v>17092.962441204138</v>
      </c>
      <c r="S818" s="154" t="str">
        <f t="shared" si="115"/>
        <v/>
      </c>
    </row>
    <row r="819" spans="1:19" x14ac:dyDescent="0.25">
      <c r="A819" s="149">
        <v>3506</v>
      </c>
      <c r="B819" s="149">
        <v>3506262295</v>
      </c>
      <c r="C819" s="150" t="s">
        <v>321</v>
      </c>
      <c r="D819" s="149">
        <v>262</v>
      </c>
      <c r="E819" s="150" t="s">
        <v>31</v>
      </c>
      <c r="F819" s="149">
        <v>295</v>
      </c>
      <c r="G819" s="150" t="s">
        <v>155</v>
      </c>
      <c r="H819" s="151">
        <v>2</v>
      </c>
      <c r="I819" s="151"/>
      <c r="J819" s="152">
        <f t="shared" si="108"/>
        <v>4643</v>
      </c>
      <c r="K819" s="152">
        <f t="shared" si="109"/>
        <v>4432</v>
      </c>
      <c r="L819" s="152">
        <f t="shared" si="110"/>
        <v>4433</v>
      </c>
      <c r="M819" s="153"/>
      <c r="N819" s="152">
        <f t="shared" si="111"/>
        <v>9269</v>
      </c>
      <c r="O819" s="152">
        <f t="shared" si="116"/>
        <v>4433</v>
      </c>
      <c r="P819" s="152">
        <f t="shared" si="112"/>
        <v>0</v>
      </c>
      <c r="Q819" s="152">
        <f t="shared" si="113"/>
        <v>893</v>
      </c>
      <c r="R819" s="152">
        <f t="shared" si="114"/>
        <v>14595</v>
      </c>
      <c r="S819" s="154">
        <f t="shared" si="115"/>
        <v>-649</v>
      </c>
    </row>
    <row r="820" spans="1:19" x14ac:dyDescent="0.25">
      <c r="A820" s="149">
        <v>3506</v>
      </c>
      <c r="B820" s="149">
        <v>3506262305</v>
      </c>
      <c r="C820" s="150" t="s">
        <v>321</v>
      </c>
      <c r="D820" s="149">
        <v>262</v>
      </c>
      <c r="E820" s="150" t="s">
        <v>31</v>
      </c>
      <c r="F820" s="149">
        <v>305</v>
      </c>
      <c r="G820" s="150" t="s">
        <v>75</v>
      </c>
      <c r="H820" s="151">
        <v>1</v>
      </c>
      <c r="I820" s="151"/>
      <c r="J820" s="152">
        <f t="shared" si="108"/>
        <v>2917</v>
      </c>
      <c r="K820" s="152">
        <f t="shared" si="109"/>
        <v>3303</v>
      </c>
      <c r="L820" s="152">
        <f t="shared" si="110"/>
        <v>3303</v>
      </c>
      <c r="M820" s="153"/>
      <c r="N820" s="152">
        <f t="shared" si="111"/>
        <v>10127</v>
      </c>
      <c r="O820" s="152">
        <f t="shared" si="116"/>
        <v>3303</v>
      </c>
      <c r="P820" s="152">
        <f t="shared" si="112"/>
        <v>0</v>
      </c>
      <c r="Q820" s="152">
        <f t="shared" si="113"/>
        <v>893</v>
      </c>
      <c r="R820" s="152">
        <f t="shared" si="114"/>
        <v>14323</v>
      </c>
      <c r="S820" s="154">
        <f t="shared" si="115"/>
        <v>1569</v>
      </c>
    </row>
    <row r="821" spans="1:19" x14ac:dyDescent="0.25">
      <c r="A821" s="149">
        <v>3506</v>
      </c>
      <c r="B821" s="149">
        <v>3506262346</v>
      </c>
      <c r="C821" s="150" t="s">
        <v>321</v>
      </c>
      <c r="D821" s="149">
        <v>262</v>
      </c>
      <c r="E821" s="150" t="s">
        <v>31</v>
      </c>
      <c r="F821" s="149">
        <v>346</v>
      </c>
      <c r="G821" s="150" t="s">
        <v>33</v>
      </c>
      <c r="H821" s="151">
        <v>2</v>
      </c>
      <c r="I821" s="151"/>
      <c r="J821" s="152">
        <f t="shared" si="108"/>
        <v>1429</v>
      </c>
      <c r="K821" s="152">
        <f t="shared" si="109"/>
        <v>1569</v>
      </c>
      <c r="L821" s="152">
        <f t="shared" si="110"/>
        <v>1569</v>
      </c>
      <c r="M821" s="153"/>
      <c r="N821" s="152">
        <f t="shared" si="111"/>
        <v>14107</v>
      </c>
      <c r="O821" s="152">
        <f t="shared" si="116"/>
        <v>1569</v>
      </c>
      <c r="P821" s="152">
        <f t="shared" si="112"/>
        <v>0</v>
      </c>
      <c r="Q821" s="152">
        <f t="shared" si="113"/>
        <v>893</v>
      </c>
      <c r="R821" s="152">
        <f t="shared" si="114"/>
        <v>16569</v>
      </c>
      <c r="S821" s="154">
        <f t="shared" si="115"/>
        <v>1405</v>
      </c>
    </row>
    <row r="822" spans="1:19" x14ac:dyDescent="0.25">
      <c r="A822" s="149">
        <v>3506</v>
      </c>
      <c r="B822" s="149">
        <v>3506262347</v>
      </c>
      <c r="C822" s="150" t="s">
        <v>321</v>
      </c>
      <c r="D822" s="149">
        <v>262</v>
      </c>
      <c r="E822" s="150" t="s">
        <v>31</v>
      </c>
      <c r="F822" s="149">
        <v>347</v>
      </c>
      <c r="G822" s="150" t="s">
        <v>106</v>
      </c>
      <c r="H822" s="151">
        <v>4</v>
      </c>
      <c r="I822" s="151"/>
      <c r="J822" s="152">
        <f t="shared" si="108"/>
        <v>4126</v>
      </c>
      <c r="K822" s="152">
        <f t="shared" si="109"/>
        <v>4080</v>
      </c>
      <c r="L822" s="152">
        <f t="shared" si="110"/>
        <v>4084</v>
      </c>
      <c r="M822" s="153"/>
      <c r="N822" s="152">
        <f t="shared" si="111"/>
        <v>9428</v>
      </c>
      <c r="O822" s="152">
        <f t="shared" si="116"/>
        <v>4084</v>
      </c>
      <c r="P822" s="152">
        <f t="shared" si="112"/>
        <v>0</v>
      </c>
      <c r="Q822" s="152">
        <f t="shared" si="113"/>
        <v>893</v>
      </c>
      <c r="R822" s="152">
        <f t="shared" si="114"/>
        <v>14405</v>
      </c>
      <c r="S822" s="154">
        <f t="shared" si="115"/>
        <v>-138</v>
      </c>
    </row>
    <row r="823" spans="1:19" x14ac:dyDescent="0.25">
      <c r="A823" s="149">
        <v>3507</v>
      </c>
      <c r="B823" s="149">
        <v>3507201003</v>
      </c>
      <c r="C823" s="150" t="s">
        <v>322</v>
      </c>
      <c r="D823" s="149">
        <v>201</v>
      </c>
      <c r="E823" s="150" t="s">
        <v>17</v>
      </c>
      <c r="F823" s="149">
        <v>3</v>
      </c>
      <c r="G823" s="150" t="s">
        <v>367</v>
      </c>
      <c r="H823" s="151">
        <v>1</v>
      </c>
      <c r="I823" s="151"/>
      <c r="J823" s="152" t="str">
        <f t="shared" si="108"/>
        <v/>
      </c>
      <c r="K823" s="152">
        <f t="shared" si="109"/>
        <v>2047</v>
      </c>
      <c r="L823" s="152">
        <f t="shared" si="110"/>
        <v>2048</v>
      </c>
      <c r="M823" s="153"/>
      <c r="N823" s="152">
        <f t="shared" si="111"/>
        <v>10102.677131214345</v>
      </c>
      <c r="O823" s="152">
        <f t="shared" si="116"/>
        <v>2048</v>
      </c>
      <c r="P823" s="152">
        <f t="shared" si="112"/>
        <v>0</v>
      </c>
      <c r="Q823" s="152">
        <f t="shared" si="113"/>
        <v>893</v>
      </c>
      <c r="R823" s="152">
        <f t="shared" si="114"/>
        <v>13043.677131214345</v>
      </c>
      <c r="S823" s="154" t="str">
        <f t="shared" si="115"/>
        <v/>
      </c>
    </row>
    <row r="824" spans="1:19" x14ac:dyDescent="0.25">
      <c r="A824" s="149">
        <v>3507</v>
      </c>
      <c r="B824" s="149">
        <v>3507201044</v>
      </c>
      <c r="C824" s="150" t="s">
        <v>322</v>
      </c>
      <c r="D824" s="149">
        <v>201</v>
      </c>
      <c r="E824" s="150" t="s">
        <v>17</v>
      </c>
      <c r="F824" s="149">
        <v>44</v>
      </c>
      <c r="G824" s="150" t="s">
        <v>35</v>
      </c>
      <c r="H824" s="151">
        <v>1</v>
      </c>
      <c r="I824" s="151"/>
      <c r="J824" s="152" t="str">
        <f t="shared" si="108"/>
        <v/>
      </c>
      <c r="K824" s="152">
        <f t="shared" si="109"/>
        <v>284</v>
      </c>
      <c r="L824" s="152">
        <f t="shared" si="110"/>
        <v>281</v>
      </c>
      <c r="M824" s="153"/>
      <c r="N824" s="152">
        <f t="shared" si="111"/>
        <v>12284.372571797174</v>
      </c>
      <c r="O824" s="152">
        <f t="shared" si="116"/>
        <v>281</v>
      </c>
      <c r="P824" s="152">
        <f t="shared" si="112"/>
        <v>0</v>
      </c>
      <c r="Q824" s="152">
        <f t="shared" si="113"/>
        <v>893</v>
      </c>
      <c r="R824" s="152">
        <f t="shared" si="114"/>
        <v>13458.372571797174</v>
      </c>
      <c r="S824" s="154" t="str">
        <f t="shared" si="115"/>
        <v/>
      </c>
    </row>
    <row r="825" spans="1:19" x14ac:dyDescent="0.25">
      <c r="A825" s="149">
        <v>3507</v>
      </c>
      <c r="B825" s="149">
        <v>3507201072</v>
      </c>
      <c r="C825" s="150" t="s">
        <v>322</v>
      </c>
      <c r="D825" s="149">
        <v>201</v>
      </c>
      <c r="E825" s="150" t="s">
        <v>17</v>
      </c>
      <c r="F825" s="149">
        <v>72</v>
      </c>
      <c r="G825" s="150" t="s">
        <v>18</v>
      </c>
      <c r="H825" s="151">
        <v>1</v>
      </c>
      <c r="I825" s="151"/>
      <c r="J825" s="152">
        <f t="shared" si="108"/>
        <v>2319</v>
      </c>
      <c r="K825" s="152">
        <f t="shared" si="109"/>
        <v>2398</v>
      </c>
      <c r="L825" s="152">
        <f t="shared" si="110"/>
        <v>2398</v>
      </c>
      <c r="M825" s="153"/>
      <c r="N825" s="152">
        <f t="shared" si="111"/>
        <v>10127</v>
      </c>
      <c r="O825" s="152">
        <f t="shared" si="116"/>
        <v>2398</v>
      </c>
      <c r="P825" s="152">
        <f t="shared" si="112"/>
        <v>0</v>
      </c>
      <c r="Q825" s="152">
        <f t="shared" si="113"/>
        <v>893</v>
      </c>
      <c r="R825" s="152">
        <f t="shared" si="114"/>
        <v>13418</v>
      </c>
      <c r="S825" s="154">
        <f t="shared" si="115"/>
        <v>412</v>
      </c>
    </row>
    <row r="826" spans="1:19" x14ac:dyDescent="0.25">
      <c r="A826" s="149">
        <v>3507</v>
      </c>
      <c r="B826" s="149">
        <v>3507201095</v>
      </c>
      <c r="C826" s="150" t="s">
        <v>322</v>
      </c>
      <c r="D826" s="149">
        <v>201</v>
      </c>
      <c r="E826" s="150" t="s">
        <v>17</v>
      </c>
      <c r="F826" s="149">
        <v>95</v>
      </c>
      <c r="G826" s="150" t="s">
        <v>296</v>
      </c>
      <c r="H826" s="151">
        <v>3</v>
      </c>
      <c r="I826" s="151"/>
      <c r="J826" s="152">
        <f t="shared" si="108"/>
        <v>102</v>
      </c>
      <c r="K826" s="152">
        <f t="shared" si="109"/>
        <v>120</v>
      </c>
      <c r="L826" s="152">
        <f t="shared" si="110"/>
        <v>121</v>
      </c>
      <c r="M826" s="153"/>
      <c r="N826" s="152">
        <f t="shared" si="111"/>
        <v>14107</v>
      </c>
      <c r="O826" s="152">
        <f t="shared" si="116"/>
        <v>121</v>
      </c>
      <c r="P826" s="152">
        <f t="shared" si="112"/>
        <v>0</v>
      </c>
      <c r="Q826" s="152">
        <f t="shared" si="113"/>
        <v>893</v>
      </c>
      <c r="R826" s="152">
        <f t="shared" si="114"/>
        <v>15121</v>
      </c>
      <c r="S826" s="154">
        <f t="shared" si="115"/>
        <v>2242</v>
      </c>
    </row>
    <row r="827" spans="1:19" x14ac:dyDescent="0.25">
      <c r="A827" s="149">
        <v>3507</v>
      </c>
      <c r="B827" s="149">
        <v>3507201201</v>
      </c>
      <c r="C827" s="150" t="s">
        <v>322</v>
      </c>
      <c r="D827" s="149">
        <v>201</v>
      </c>
      <c r="E827" s="150" t="s">
        <v>17</v>
      </c>
      <c r="F827" s="149">
        <v>201</v>
      </c>
      <c r="G827" s="150" t="s">
        <v>17</v>
      </c>
      <c r="H827" s="151">
        <v>243</v>
      </c>
      <c r="I827" s="151"/>
      <c r="J827" s="152">
        <f t="shared" si="108"/>
        <v>218</v>
      </c>
      <c r="K827" s="152">
        <f t="shared" si="109"/>
        <v>223</v>
      </c>
      <c r="L827" s="152">
        <f t="shared" si="110"/>
        <v>227</v>
      </c>
      <c r="M827" s="153"/>
      <c r="N827" s="152">
        <f t="shared" si="111"/>
        <v>13609</v>
      </c>
      <c r="O827" s="152">
        <f t="shared" si="116"/>
        <v>227</v>
      </c>
      <c r="P827" s="152">
        <f t="shared" si="112"/>
        <v>1039.8148148148148</v>
      </c>
      <c r="Q827" s="152">
        <f t="shared" si="113"/>
        <v>893</v>
      </c>
      <c r="R827" s="152">
        <f t="shared" si="114"/>
        <v>15768.814814814814</v>
      </c>
      <c r="S827" s="154">
        <f t="shared" si="115"/>
        <v>494.03614278262103</v>
      </c>
    </row>
    <row r="828" spans="1:19" x14ac:dyDescent="0.25">
      <c r="A828" s="149">
        <v>3507</v>
      </c>
      <c r="B828" s="149">
        <v>3507201293</v>
      </c>
      <c r="C828" s="150" t="s">
        <v>322</v>
      </c>
      <c r="D828" s="149">
        <v>201</v>
      </c>
      <c r="E828" s="150" t="s">
        <v>17</v>
      </c>
      <c r="F828" s="149">
        <v>293</v>
      </c>
      <c r="G828" s="150" t="s">
        <v>45</v>
      </c>
      <c r="H828" s="151">
        <v>1</v>
      </c>
      <c r="I828" s="151"/>
      <c r="J828" s="152" t="str">
        <f t="shared" si="108"/>
        <v/>
      </c>
      <c r="K828" s="152">
        <f t="shared" si="109"/>
        <v>998</v>
      </c>
      <c r="L828" s="152">
        <f t="shared" si="110"/>
        <v>1000</v>
      </c>
      <c r="M828" s="153"/>
      <c r="N828" s="152">
        <f t="shared" si="111"/>
        <v>11641.935415948807</v>
      </c>
      <c r="O828" s="152">
        <f t="shared" si="116"/>
        <v>1000</v>
      </c>
      <c r="P828" s="152">
        <f t="shared" si="112"/>
        <v>0</v>
      </c>
      <c r="Q828" s="152">
        <f t="shared" si="113"/>
        <v>893</v>
      </c>
      <c r="R828" s="152">
        <f t="shared" si="114"/>
        <v>13534.935415948807</v>
      </c>
      <c r="S828" s="154" t="str">
        <f t="shared" si="115"/>
        <v/>
      </c>
    </row>
    <row r="829" spans="1:19" x14ac:dyDescent="0.25">
      <c r="A829" s="149">
        <v>3507</v>
      </c>
      <c r="B829" s="149">
        <v>3507201331</v>
      </c>
      <c r="C829" s="150" t="s">
        <v>322</v>
      </c>
      <c r="D829" s="149">
        <v>201</v>
      </c>
      <c r="E829" s="150" t="s">
        <v>17</v>
      </c>
      <c r="F829" s="149">
        <v>331</v>
      </c>
      <c r="G829" s="150" t="s">
        <v>20</v>
      </c>
      <c r="H829" s="151">
        <v>1</v>
      </c>
      <c r="I829" s="151"/>
      <c r="J829" s="152" t="str">
        <f t="shared" si="108"/>
        <v/>
      </c>
      <c r="K829" s="152">
        <f t="shared" si="109"/>
        <v>3670</v>
      </c>
      <c r="L829" s="152">
        <f t="shared" si="110"/>
        <v>3672</v>
      </c>
      <c r="M829" s="153"/>
      <c r="N829" s="152">
        <f t="shared" si="111"/>
        <v>10351.705188933873</v>
      </c>
      <c r="O829" s="152">
        <f t="shared" si="116"/>
        <v>3672</v>
      </c>
      <c r="P829" s="152">
        <f t="shared" si="112"/>
        <v>0</v>
      </c>
      <c r="Q829" s="152">
        <f t="shared" si="113"/>
        <v>893</v>
      </c>
      <c r="R829" s="152">
        <f t="shared" si="114"/>
        <v>14916.705188933873</v>
      </c>
      <c r="S829" s="154" t="str">
        <f t="shared" si="115"/>
        <v/>
      </c>
    </row>
    <row r="830" spans="1:19" x14ac:dyDescent="0.25">
      <c r="A830" s="149">
        <v>3507</v>
      </c>
      <c r="B830" s="149">
        <v>3507201740</v>
      </c>
      <c r="C830" s="150" t="s">
        <v>322</v>
      </c>
      <c r="D830" s="149">
        <v>201</v>
      </c>
      <c r="E830" s="150" t="s">
        <v>17</v>
      </c>
      <c r="F830" s="149">
        <v>740</v>
      </c>
      <c r="G830" s="150" t="s">
        <v>305</v>
      </c>
      <c r="H830" s="151">
        <v>1</v>
      </c>
      <c r="I830" s="151"/>
      <c r="J830" s="152">
        <f t="shared" si="108"/>
        <v>3984</v>
      </c>
      <c r="K830" s="152">
        <f t="shared" si="109"/>
        <v>4120</v>
      </c>
      <c r="L830" s="152">
        <f t="shared" si="110"/>
        <v>4120</v>
      </c>
      <c r="M830" s="153"/>
      <c r="N830" s="152">
        <f t="shared" si="111"/>
        <v>10127</v>
      </c>
      <c r="O830" s="152">
        <f t="shared" si="116"/>
        <v>4120</v>
      </c>
      <c r="P830" s="152">
        <f t="shared" si="112"/>
        <v>0</v>
      </c>
      <c r="Q830" s="152">
        <f t="shared" si="113"/>
        <v>893</v>
      </c>
      <c r="R830" s="152">
        <f t="shared" si="114"/>
        <v>15140</v>
      </c>
      <c r="S830" s="154">
        <f t="shared" si="115"/>
        <v>469</v>
      </c>
    </row>
    <row r="831" spans="1:19" x14ac:dyDescent="0.25">
      <c r="A831" s="149">
        <v>3508</v>
      </c>
      <c r="B831" s="149">
        <v>3508281061</v>
      </c>
      <c r="C831" s="150" t="s">
        <v>323</v>
      </c>
      <c r="D831" s="149">
        <v>281</v>
      </c>
      <c r="E831" s="150" t="s">
        <v>169</v>
      </c>
      <c r="F831" s="149">
        <v>61</v>
      </c>
      <c r="G831" s="150" t="s">
        <v>170</v>
      </c>
      <c r="H831" s="151">
        <v>7</v>
      </c>
      <c r="I831" s="151"/>
      <c r="J831" s="152">
        <f t="shared" si="108"/>
        <v>497</v>
      </c>
      <c r="K831" s="152">
        <f t="shared" si="109"/>
        <v>548</v>
      </c>
      <c r="L831" s="152">
        <f t="shared" si="110"/>
        <v>548</v>
      </c>
      <c r="M831" s="153"/>
      <c r="N831" s="152">
        <f t="shared" si="111"/>
        <v>13112</v>
      </c>
      <c r="O831" s="152">
        <f t="shared" si="116"/>
        <v>548</v>
      </c>
      <c r="P831" s="152">
        <f t="shared" si="112"/>
        <v>0</v>
      </c>
      <c r="Q831" s="152">
        <f t="shared" si="113"/>
        <v>893</v>
      </c>
      <c r="R831" s="152">
        <f t="shared" si="114"/>
        <v>14553</v>
      </c>
      <c r="S831" s="154">
        <f t="shared" si="115"/>
        <v>1279</v>
      </c>
    </row>
    <row r="832" spans="1:19" x14ac:dyDescent="0.25">
      <c r="A832" s="149">
        <v>3508</v>
      </c>
      <c r="B832" s="149">
        <v>3508281137</v>
      </c>
      <c r="C832" s="150" t="s">
        <v>323</v>
      </c>
      <c r="D832" s="149">
        <v>281</v>
      </c>
      <c r="E832" s="150" t="s">
        <v>169</v>
      </c>
      <c r="F832" s="149">
        <v>137</v>
      </c>
      <c r="G832" s="150" t="s">
        <v>210</v>
      </c>
      <c r="H832" s="151">
        <v>10</v>
      </c>
      <c r="I832" s="151"/>
      <c r="J832" s="152">
        <f t="shared" si="108"/>
        <v>20</v>
      </c>
      <c r="K832" s="152">
        <f t="shared" si="109"/>
        <v>239</v>
      </c>
      <c r="L832" s="152">
        <f t="shared" si="110"/>
        <v>22</v>
      </c>
      <c r="M832" s="153"/>
      <c r="N832" s="152">
        <f t="shared" si="111"/>
        <v>13362</v>
      </c>
      <c r="O832" s="152">
        <f t="shared" si="116"/>
        <v>22</v>
      </c>
      <c r="P832" s="152">
        <f t="shared" si="112"/>
        <v>0</v>
      </c>
      <c r="Q832" s="152">
        <f t="shared" si="113"/>
        <v>893</v>
      </c>
      <c r="R832" s="152">
        <f t="shared" si="114"/>
        <v>14277</v>
      </c>
      <c r="S832" s="154">
        <f t="shared" si="115"/>
        <v>1170</v>
      </c>
    </row>
    <row r="833" spans="1:19" x14ac:dyDescent="0.25">
      <c r="A833" s="149">
        <v>3508</v>
      </c>
      <c r="B833" s="149">
        <v>3508281281</v>
      </c>
      <c r="C833" s="150" t="s">
        <v>323</v>
      </c>
      <c r="D833" s="149">
        <v>281</v>
      </c>
      <c r="E833" s="150" t="s">
        <v>169</v>
      </c>
      <c r="F833" s="149">
        <v>281</v>
      </c>
      <c r="G833" s="150" t="s">
        <v>169</v>
      </c>
      <c r="H833" s="151">
        <v>197</v>
      </c>
      <c r="I833" s="151"/>
      <c r="J833" s="152">
        <f t="shared" si="108"/>
        <v>21</v>
      </c>
      <c r="K833" s="152">
        <f t="shared" si="109"/>
        <v>20</v>
      </c>
      <c r="L833" s="152">
        <f t="shared" si="110"/>
        <v>22</v>
      </c>
      <c r="M833" s="153"/>
      <c r="N833" s="152">
        <f t="shared" si="111"/>
        <v>13977</v>
      </c>
      <c r="O833" s="152">
        <f t="shared" si="116"/>
        <v>22</v>
      </c>
      <c r="P833" s="152">
        <f t="shared" si="112"/>
        <v>0</v>
      </c>
      <c r="Q833" s="152">
        <f t="shared" si="113"/>
        <v>893</v>
      </c>
      <c r="R833" s="152">
        <f t="shared" si="114"/>
        <v>14892</v>
      </c>
      <c r="S833" s="154">
        <f t="shared" si="115"/>
        <v>493</v>
      </c>
    </row>
    <row r="834" spans="1:19" x14ac:dyDescent="0.25">
      <c r="A834" s="149">
        <v>3508</v>
      </c>
      <c r="B834" s="149">
        <v>3508281332</v>
      </c>
      <c r="C834" s="150" t="s">
        <v>323</v>
      </c>
      <c r="D834" s="149">
        <v>281</v>
      </c>
      <c r="E834" s="150" t="s">
        <v>169</v>
      </c>
      <c r="F834" s="149">
        <v>332</v>
      </c>
      <c r="G834" s="150" t="s">
        <v>221</v>
      </c>
      <c r="H834" s="151">
        <v>1</v>
      </c>
      <c r="I834" s="151"/>
      <c r="J834" s="152">
        <f t="shared" si="108"/>
        <v>1334</v>
      </c>
      <c r="K834" s="152">
        <f t="shared" si="109"/>
        <v>1317</v>
      </c>
      <c r="L834" s="152">
        <f t="shared" si="110"/>
        <v>1370</v>
      </c>
      <c r="M834" s="153"/>
      <c r="N834" s="152">
        <f t="shared" si="111"/>
        <v>14979</v>
      </c>
      <c r="O834" s="152">
        <f t="shared" si="116"/>
        <v>1370</v>
      </c>
      <c r="P834" s="152">
        <f t="shared" si="112"/>
        <v>0</v>
      </c>
      <c r="Q834" s="152">
        <f t="shared" si="113"/>
        <v>893</v>
      </c>
      <c r="R834" s="152">
        <f t="shared" si="114"/>
        <v>17242</v>
      </c>
      <c r="S834" s="154">
        <f t="shared" si="115"/>
        <v>421</v>
      </c>
    </row>
    <row r="835" spans="1:19" x14ac:dyDescent="0.25">
      <c r="A835" s="149">
        <v>3509</v>
      </c>
      <c r="B835" s="149">
        <v>3509095095</v>
      </c>
      <c r="C835" s="150" t="s">
        <v>324</v>
      </c>
      <c r="D835" s="149">
        <v>95</v>
      </c>
      <c r="E835" s="150" t="s">
        <v>296</v>
      </c>
      <c r="F835" s="149">
        <v>95</v>
      </c>
      <c r="G835" s="150" t="s">
        <v>296</v>
      </c>
      <c r="H835" s="151">
        <v>490</v>
      </c>
      <c r="I835" s="151"/>
      <c r="J835" s="152">
        <f t="shared" si="108"/>
        <v>91</v>
      </c>
      <c r="K835" s="152">
        <f t="shared" si="109"/>
        <v>99</v>
      </c>
      <c r="L835" s="152">
        <f t="shared" si="110"/>
        <v>100</v>
      </c>
      <c r="M835" s="153"/>
      <c r="N835" s="152">
        <f t="shared" si="111"/>
        <v>11748</v>
      </c>
      <c r="O835" s="152">
        <f t="shared" si="116"/>
        <v>100</v>
      </c>
      <c r="P835" s="152">
        <f t="shared" si="112"/>
        <v>0</v>
      </c>
      <c r="Q835" s="152">
        <f t="shared" si="113"/>
        <v>893</v>
      </c>
      <c r="R835" s="152">
        <f t="shared" si="114"/>
        <v>12741</v>
      </c>
      <c r="S835" s="154">
        <f t="shared" si="115"/>
        <v>1122</v>
      </c>
    </row>
    <row r="836" spans="1:19" x14ac:dyDescent="0.25">
      <c r="A836" s="149">
        <v>3510</v>
      </c>
      <c r="B836" s="149">
        <v>3510281005</v>
      </c>
      <c r="C836" s="150" t="s">
        <v>325</v>
      </c>
      <c r="D836" s="149">
        <v>281</v>
      </c>
      <c r="E836" s="150" t="s">
        <v>169</v>
      </c>
      <c r="F836" s="149">
        <v>5</v>
      </c>
      <c r="G836" s="150" t="s">
        <v>219</v>
      </c>
      <c r="H836" s="151">
        <v>1</v>
      </c>
      <c r="I836" s="151"/>
      <c r="J836" s="152">
        <f t="shared" si="108"/>
        <v>5083</v>
      </c>
      <c r="K836" s="152">
        <f t="shared" si="109"/>
        <v>5123</v>
      </c>
      <c r="L836" s="152">
        <f t="shared" si="110"/>
        <v>5123</v>
      </c>
      <c r="M836" s="153"/>
      <c r="N836" s="152">
        <f t="shared" si="111"/>
        <v>12729</v>
      </c>
      <c r="O836" s="152">
        <f t="shared" si="116"/>
        <v>5123</v>
      </c>
      <c r="P836" s="152">
        <f t="shared" si="112"/>
        <v>0</v>
      </c>
      <c r="Q836" s="152">
        <f t="shared" si="113"/>
        <v>893</v>
      </c>
      <c r="R836" s="152">
        <f t="shared" si="114"/>
        <v>18745</v>
      </c>
      <c r="S836" s="154">
        <f t="shared" si="115"/>
        <v>138</v>
      </c>
    </row>
    <row r="837" spans="1:19" x14ac:dyDescent="0.25">
      <c r="A837" s="149">
        <v>3510</v>
      </c>
      <c r="B837" s="149">
        <v>3510281061</v>
      </c>
      <c r="C837" s="150" t="s">
        <v>325</v>
      </c>
      <c r="D837" s="149">
        <v>281</v>
      </c>
      <c r="E837" s="150" t="s">
        <v>169</v>
      </c>
      <c r="F837" s="149">
        <v>61</v>
      </c>
      <c r="G837" s="150" t="s">
        <v>170</v>
      </c>
      <c r="H837" s="151">
        <v>6</v>
      </c>
      <c r="I837" s="151"/>
      <c r="J837" s="152">
        <f t="shared" si="108"/>
        <v>435</v>
      </c>
      <c r="K837" s="152">
        <f t="shared" si="109"/>
        <v>548</v>
      </c>
      <c r="L837" s="152">
        <f t="shared" si="110"/>
        <v>554</v>
      </c>
      <c r="M837" s="153"/>
      <c r="N837" s="152">
        <f t="shared" si="111"/>
        <v>13267</v>
      </c>
      <c r="O837" s="152">
        <f t="shared" si="116"/>
        <v>554</v>
      </c>
      <c r="P837" s="152">
        <f t="shared" si="112"/>
        <v>0</v>
      </c>
      <c r="Q837" s="152">
        <f t="shared" si="113"/>
        <v>893</v>
      </c>
      <c r="R837" s="152">
        <f t="shared" si="114"/>
        <v>14714</v>
      </c>
      <c r="S837" s="154">
        <f t="shared" si="115"/>
        <v>2973</v>
      </c>
    </row>
    <row r="838" spans="1:19" x14ac:dyDescent="0.25">
      <c r="A838" s="149">
        <v>3510</v>
      </c>
      <c r="B838" s="149">
        <v>3510281210</v>
      </c>
      <c r="C838" s="150" t="s">
        <v>325</v>
      </c>
      <c r="D838" s="149">
        <v>281</v>
      </c>
      <c r="E838" s="150" t="s">
        <v>169</v>
      </c>
      <c r="F838" s="149">
        <v>210</v>
      </c>
      <c r="G838" s="150" t="s">
        <v>54</v>
      </c>
      <c r="H838" s="151">
        <v>1</v>
      </c>
      <c r="I838" s="151"/>
      <c r="J838" s="152">
        <f t="shared" si="108"/>
        <v>3442</v>
      </c>
      <c r="K838" s="152">
        <f t="shared" si="109"/>
        <v>4324</v>
      </c>
      <c r="L838" s="152">
        <f t="shared" si="110"/>
        <v>4309</v>
      </c>
      <c r="M838" s="153"/>
      <c r="N838" s="152">
        <f t="shared" si="111"/>
        <v>12729</v>
      </c>
      <c r="O838" s="152">
        <f t="shared" si="116"/>
        <v>4309</v>
      </c>
      <c r="P838" s="152">
        <f t="shared" si="112"/>
        <v>0</v>
      </c>
      <c r="Q838" s="152">
        <f t="shared" si="113"/>
        <v>893</v>
      </c>
      <c r="R838" s="152">
        <f t="shared" si="114"/>
        <v>17931</v>
      </c>
      <c r="S838" s="154">
        <f t="shared" si="115"/>
        <v>3429</v>
      </c>
    </row>
    <row r="839" spans="1:19" x14ac:dyDescent="0.25">
      <c r="A839" s="149">
        <v>3510</v>
      </c>
      <c r="B839" s="149">
        <v>3510281281</v>
      </c>
      <c r="C839" s="150" t="s">
        <v>325</v>
      </c>
      <c r="D839" s="149">
        <v>281</v>
      </c>
      <c r="E839" s="150" t="s">
        <v>169</v>
      </c>
      <c r="F839" s="149">
        <v>281</v>
      </c>
      <c r="G839" s="150" t="s">
        <v>169</v>
      </c>
      <c r="H839" s="151">
        <v>262</v>
      </c>
      <c r="I839" s="151"/>
      <c r="J839" s="152">
        <f t="shared" si="108"/>
        <v>19</v>
      </c>
      <c r="K839" s="152">
        <f t="shared" si="109"/>
        <v>18</v>
      </c>
      <c r="L839" s="152">
        <f t="shared" si="110"/>
        <v>19</v>
      </c>
      <c r="M839" s="153"/>
      <c r="N839" s="152">
        <f t="shared" si="111"/>
        <v>12371</v>
      </c>
      <c r="O839" s="152">
        <f t="shared" si="116"/>
        <v>19</v>
      </c>
      <c r="P839" s="152">
        <f t="shared" si="112"/>
        <v>0</v>
      </c>
      <c r="Q839" s="152">
        <f t="shared" si="113"/>
        <v>893</v>
      </c>
      <c r="R839" s="152">
        <f t="shared" si="114"/>
        <v>13283</v>
      </c>
      <c r="S839" s="154">
        <f t="shared" si="115"/>
        <v>361</v>
      </c>
    </row>
    <row r="840" spans="1:19" x14ac:dyDescent="0.25">
      <c r="A840" s="149">
        <v>3513</v>
      </c>
      <c r="B840" s="149">
        <v>3513044044</v>
      </c>
      <c r="C840" s="150" t="s">
        <v>326</v>
      </c>
      <c r="D840" s="149">
        <v>44</v>
      </c>
      <c r="E840" s="150" t="s">
        <v>35</v>
      </c>
      <c r="F840" s="149">
        <v>44</v>
      </c>
      <c r="G840" s="150" t="s">
        <v>35</v>
      </c>
      <c r="H840" s="151">
        <v>440</v>
      </c>
      <c r="I840" s="151"/>
      <c r="J840" s="152">
        <f t="shared" si="108"/>
        <v>243</v>
      </c>
      <c r="K840" s="152">
        <f t="shared" si="109"/>
        <v>263</v>
      </c>
      <c r="L840" s="152">
        <f t="shared" si="110"/>
        <v>260</v>
      </c>
      <c r="M840" s="153"/>
      <c r="N840" s="152">
        <f t="shared" si="111"/>
        <v>11361</v>
      </c>
      <c r="O840" s="152">
        <f t="shared" si="116"/>
        <v>260</v>
      </c>
      <c r="P840" s="152">
        <f t="shared" si="112"/>
        <v>0</v>
      </c>
      <c r="Q840" s="152">
        <f t="shared" si="113"/>
        <v>893</v>
      </c>
      <c r="R840" s="152">
        <f t="shared" si="114"/>
        <v>12514</v>
      </c>
      <c r="S840" s="154">
        <f t="shared" si="115"/>
        <v>766</v>
      </c>
    </row>
    <row r="841" spans="1:19" x14ac:dyDescent="0.25">
      <c r="A841" s="149">
        <v>3513</v>
      </c>
      <c r="B841" s="149">
        <v>3513044182</v>
      </c>
      <c r="C841" s="150" t="s">
        <v>326</v>
      </c>
      <c r="D841" s="149">
        <v>44</v>
      </c>
      <c r="E841" s="150" t="s">
        <v>35</v>
      </c>
      <c r="F841" s="149">
        <v>182</v>
      </c>
      <c r="G841" s="150" t="s">
        <v>273</v>
      </c>
      <c r="H841" s="151">
        <v>1</v>
      </c>
      <c r="I841" s="151"/>
      <c r="J841" s="152" t="str">
        <f t="shared" si="108"/>
        <v/>
      </c>
      <c r="K841" s="152">
        <f t="shared" si="109"/>
        <v>3230</v>
      </c>
      <c r="L841" s="152">
        <f t="shared" si="110"/>
        <v>3238</v>
      </c>
      <c r="M841" s="153"/>
      <c r="N841" s="152">
        <f t="shared" si="111"/>
        <v>10563.654929066313</v>
      </c>
      <c r="O841" s="152">
        <f t="shared" si="116"/>
        <v>3238</v>
      </c>
      <c r="P841" s="152">
        <f t="shared" si="112"/>
        <v>0</v>
      </c>
      <c r="Q841" s="152">
        <f t="shared" si="113"/>
        <v>893</v>
      </c>
      <c r="R841" s="152">
        <f t="shared" si="114"/>
        <v>14694.654929066313</v>
      </c>
      <c r="S841" s="154" t="str">
        <f t="shared" si="115"/>
        <v/>
      </c>
    </row>
    <row r="842" spans="1:19" x14ac:dyDescent="0.25">
      <c r="A842" s="149">
        <v>3513</v>
      </c>
      <c r="B842" s="149">
        <v>3513044244</v>
      </c>
      <c r="C842" s="150" t="s">
        <v>326</v>
      </c>
      <c r="D842" s="149">
        <v>44</v>
      </c>
      <c r="E842" s="150" t="s">
        <v>35</v>
      </c>
      <c r="F842" s="149">
        <v>244</v>
      </c>
      <c r="G842" s="150" t="s">
        <v>43</v>
      </c>
      <c r="H842" s="151">
        <v>65</v>
      </c>
      <c r="I842" s="151"/>
      <c r="J842" s="152">
        <f t="shared" ref="J842:J890" si="117">IFERROR(VLOOKUP($B842,_18Q4,9,FALSE),"")</f>
        <v>3729</v>
      </c>
      <c r="K842" s="152">
        <f t="shared" ref="K842:K890" si="118">IFERROR(VLOOKUP($B842,_19Q1c,9,FALSE),"")</f>
        <v>4145</v>
      </c>
      <c r="L842" s="152">
        <f t="shared" ref="L842:L890" si="119">IFERROR(VLOOKUP($B842,_19Q1e,9,FALSE),"")</f>
        <v>4148</v>
      </c>
      <c r="M842" s="153"/>
      <c r="N842" s="152">
        <f t="shared" ref="N842:N890" si="120">IFERROR(VLOOKUP($B842,_19Q1e,8,FALSE),"")</f>
        <v>10238</v>
      </c>
      <c r="O842" s="152">
        <f t="shared" si="116"/>
        <v>4148</v>
      </c>
      <c r="P842" s="152">
        <f t="shared" ref="P842:P890" si="121">IFERROR(VLOOKUP($B842,_19Q1e,10,FALSE),"")</f>
        <v>0</v>
      </c>
      <c r="Q842" s="152">
        <f t="shared" ref="Q842:Q890" si="122">IFERROR(VLOOKUP($B842,_19Q1e,11,FALSE),"")</f>
        <v>893</v>
      </c>
      <c r="R842" s="152">
        <f t="shared" ref="R842:R890" si="123">IFERROR(VLOOKUP($B842,_19Q1e,12,FALSE),"")</f>
        <v>15279</v>
      </c>
      <c r="S842" s="154">
        <f t="shared" ref="S842:S890" si="124">IFERROR(R842-IFERROR(VLOOKUP($B842,_18Q4,12,FALSE),""),"")</f>
        <v>1455</v>
      </c>
    </row>
    <row r="843" spans="1:19" x14ac:dyDescent="0.25">
      <c r="A843" s="149">
        <v>3513</v>
      </c>
      <c r="B843" s="149">
        <v>3513044251</v>
      </c>
      <c r="C843" s="150" t="s">
        <v>326</v>
      </c>
      <c r="D843" s="149">
        <v>44</v>
      </c>
      <c r="E843" s="150" t="s">
        <v>35</v>
      </c>
      <c r="F843" s="149">
        <v>251</v>
      </c>
      <c r="G843" s="150" t="s">
        <v>292</v>
      </c>
      <c r="H843" s="151">
        <v>1</v>
      </c>
      <c r="I843" s="151"/>
      <c r="J843" s="152">
        <f t="shared" si="117"/>
        <v>2427</v>
      </c>
      <c r="K843" s="152">
        <f t="shared" si="118"/>
        <v>2499</v>
      </c>
      <c r="L843" s="152">
        <f t="shared" si="119"/>
        <v>2504</v>
      </c>
      <c r="M843" s="153"/>
      <c r="N843" s="152">
        <f t="shared" si="120"/>
        <v>11346.970713710527</v>
      </c>
      <c r="O843" s="152">
        <f t="shared" ref="O843:O890" si="125">L843</f>
        <v>2504</v>
      </c>
      <c r="P843" s="152">
        <f t="shared" si="121"/>
        <v>0</v>
      </c>
      <c r="Q843" s="152">
        <f t="shared" si="122"/>
        <v>893</v>
      </c>
      <c r="R843" s="152">
        <f t="shared" si="123"/>
        <v>14743.970713710527</v>
      </c>
      <c r="S843" s="154">
        <f t="shared" si="124"/>
        <v>425.97071371052698</v>
      </c>
    </row>
    <row r="844" spans="1:19" x14ac:dyDescent="0.25">
      <c r="A844" s="149">
        <v>3513</v>
      </c>
      <c r="B844" s="149">
        <v>3513044285</v>
      </c>
      <c r="C844" s="150" t="s">
        <v>326</v>
      </c>
      <c r="D844" s="149">
        <v>44</v>
      </c>
      <c r="E844" s="150" t="s">
        <v>35</v>
      </c>
      <c r="F844" s="149">
        <v>285</v>
      </c>
      <c r="G844" s="150" t="s">
        <v>44</v>
      </c>
      <c r="H844" s="151">
        <v>1</v>
      </c>
      <c r="I844" s="151"/>
      <c r="J844" s="152">
        <f t="shared" si="117"/>
        <v>3258</v>
      </c>
      <c r="K844" s="152">
        <f t="shared" si="118"/>
        <v>3388</v>
      </c>
      <c r="L844" s="152">
        <f t="shared" si="119"/>
        <v>3396</v>
      </c>
      <c r="M844" s="153"/>
      <c r="N844" s="152">
        <f t="shared" si="120"/>
        <v>11088.295368529887</v>
      </c>
      <c r="O844" s="152">
        <f t="shared" si="125"/>
        <v>3396</v>
      </c>
      <c r="P844" s="152">
        <f t="shared" si="121"/>
        <v>0</v>
      </c>
      <c r="Q844" s="152">
        <f t="shared" si="122"/>
        <v>893</v>
      </c>
      <c r="R844" s="152">
        <f t="shared" si="123"/>
        <v>15377.295368529887</v>
      </c>
      <c r="S844" s="154">
        <f t="shared" si="124"/>
        <v>590.29536852988713</v>
      </c>
    </row>
    <row r="845" spans="1:19" x14ac:dyDescent="0.25">
      <c r="A845" s="149">
        <v>3513</v>
      </c>
      <c r="B845" s="149">
        <v>3513044293</v>
      </c>
      <c r="C845" s="150" t="s">
        <v>326</v>
      </c>
      <c r="D845" s="149">
        <v>44</v>
      </c>
      <c r="E845" s="150" t="s">
        <v>35</v>
      </c>
      <c r="F845" s="149">
        <v>293</v>
      </c>
      <c r="G845" s="150" t="s">
        <v>45</v>
      </c>
      <c r="H845" s="151">
        <v>16</v>
      </c>
      <c r="I845" s="151"/>
      <c r="J845" s="152">
        <f t="shared" si="117"/>
        <v>875</v>
      </c>
      <c r="K845" s="152">
        <f t="shared" si="118"/>
        <v>857</v>
      </c>
      <c r="L845" s="152">
        <f t="shared" si="119"/>
        <v>857</v>
      </c>
      <c r="M845" s="153"/>
      <c r="N845" s="152">
        <f t="shared" si="120"/>
        <v>9985</v>
      </c>
      <c r="O845" s="152">
        <f t="shared" si="125"/>
        <v>857</v>
      </c>
      <c r="P845" s="152">
        <f t="shared" si="121"/>
        <v>0</v>
      </c>
      <c r="Q845" s="152">
        <f t="shared" si="122"/>
        <v>893</v>
      </c>
      <c r="R845" s="152">
        <f t="shared" si="123"/>
        <v>11735</v>
      </c>
      <c r="S845" s="154">
        <f t="shared" si="124"/>
        <v>-218</v>
      </c>
    </row>
    <row r="846" spans="1:19" x14ac:dyDescent="0.25">
      <c r="A846" s="149">
        <v>3513</v>
      </c>
      <c r="B846" s="149">
        <v>3513044780</v>
      </c>
      <c r="C846" s="150" t="s">
        <v>326</v>
      </c>
      <c r="D846" s="149">
        <v>44</v>
      </c>
      <c r="E846" s="150" t="s">
        <v>35</v>
      </c>
      <c r="F846" s="149">
        <v>780</v>
      </c>
      <c r="G846" s="150" t="s">
        <v>261</v>
      </c>
      <c r="H846" s="151">
        <v>1</v>
      </c>
      <c r="I846" s="151"/>
      <c r="J846" s="152" t="str">
        <f t="shared" si="117"/>
        <v/>
      </c>
      <c r="K846" s="152">
        <f t="shared" si="118"/>
        <v>1690</v>
      </c>
      <c r="L846" s="152">
        <f t="shared" si="119"/>
        <v>1691</v>
      </c>
      <c r="M846" s="153"/>
      <c r="N846" s="152">
        <f t="shared" si="120"/>
        <v>10256.763557259985</v>
      </c>
      <c r="O846" s="152">
        <f t="shared" si="125"/>
        <v>1691</v>
      </c>
      <c r="P846" s="152">
        <f t="shared" si="121"/>
        <v>0</v>
      </c>
      <c r="Q846" s="152">
        <f t="shared" si="122"/>
        <v>893</v>
      </c>
      <c r="R846" s="152">
        <f t="shared" si="123"/>
        <v>12840.763557259985</v>
      </c>
      <c r="S846" s="154" t="str">
        <f t="shared" si="124"/>
        <v/>
      </c>
    </row>
    <row r="847" spans="1:19" x14ac:dyDescent="0.25">
      <c r="A847" s="149">
        <v>3514</v>
      </c>
      <c r="B847" s="149">
        <v>3514281281</v>
      </c>
      <c r="C847" s="150" t="s">
        <v>327</v>
      </c>
      <c r="D847" s="149">
        <v>281</v>
      </c>
      <c r="E847" s="150" t="s">
        <v>169</v>
      </c>
      <c r="F847" s="149">
        <v>281</v>
      </c>
      <c r="G847" s="150" t="s">
        <v>169</v>
      </c>
      <c r="H847" s="151">
        <v>180</v>
      </c>
      <c r="I847" s="151"/>
      <c r="J847" s="152">
        <f t="shared" si="117"/>
        <v>20</v>
      </c>
      <c r="K847" s="152">
        <f t="shared" si="118"/>
        <v>19</v>
      </c>
      <c r="L847" s="152">
        <f t="shared" si="119"/>
        <v>20</v>
      </c>
      <c r="M847" s="153"/>
      <c r="N847" s="152">
        <f t="shared" si="120"/>
        <v>12909</v>
      </c>
      <c r="O847" s="152">
        <f t="shared" si="125"/>
        <v>20</v>
      </c>
      <c r="P847" s="152">
        <f t="shared" si="121"/>
        <v>0</v>
      </c>
      <c r="Q847" s="152">
        <f t="shared" si="122"/>
        <v>893</v>
      </c>
      <c r="R847" s="152">
        <f t="shared" si="123"/>
        <v>13822</v>
      </c>
      <c r="S847" s="154">
        <f t="shared" si="124"/>
        <v>368</v>
      </c>
    </row>
    <row r="848" spans="1:19" x14ac:dyDescent="0.25">
      <c r="A848" s="149">
        <v>3515</v>
      </c>
      <c r="B848" s="149">
        <v>3515287043</v>
      </c>
      <c r="C848" s="150" t="s">
        <v>328</v>
      </c>
      <c r="D848" s="149">
        <v>287</v>
      </c>
      <c r="E848" s="150" t="s">
        <v>329</v>
      </c>
      <c r="F848" s="149">
        <v>43</v>
      </c>
      <c r="G848" s="150" t="s">
        <v>330</v>
      </c>
      <c r="H848" s="151">
        <v>2</v>
      </c>
      <c r="I848" s="151"/>
      <c r="J848" s="152">
        <f t="shared" si="117"/>
        <v>5033</v>
      </c>
      <c r="K848" s="152">
        <f t="shared" si="118"/>
        <v>4656</v>
      </c>
      <c r="L848" s="152">
        <f t="shared" si="119"/>
        <v>4657</v>
      </c>
      <c r="M848" s="153"/>
      <c r="N848" s="152">
        <f t="shared" si="120"/>
        <v>8749</v>
      </c>
      <c r="O848" s="152">
        <f t="shared" si="125"/>
        <v>4657</v>
      </c>
      <c r="P848" s="152">
        <f t="shared" si="121"/>
        <v>0</v>
      </c>
      <c r="Q848" s="152">
        <f t="shared" si="122"/>
        <v>893</v>
      </c>
      <c r="R848" s="152">
        <f t="shared" si="123"/>
        <v>14299</v>
      </c>
      <c r="S848" s="154">
        <f t="shared" si="124"/>
        <v>-1083</v>
      </c>
    </row>
    <row r="849" spans="1:19" x14ac:dyDescent="0.25">
      <c r="A849" s="149">
        <v>3515</v>
      </c>
      <c r="B849" s="149">
        <v>3515287045</v>
      </c>
      <c r="C849" s="150" t="s">
        <v>328</v>
      </c>
      <c r="D849" s="149">
        <v>287</v>
      </c>
      <c r="E849" s="150" t="s">
        <v>329</v>
      </c>
      <c r="F849" s="149">
        <v>45</v>
      </c>
      <c r="G849" s="150" t="s">
        <v>331</v>
      </c>
      <c r="H849" s="151">
        <v>2</v>
      </c>
      <c r="I849" s="151"/>
      <c r="J849" s="152">
        <f t="shared" si="117"/>
        <v>3606</v>
      </c>
      <c r="K849" s="152">
        <f t="shared" si="118"/>
        <v>3077</v>
      </c>
      <c r="L849" s="152">
        <f t="shared" si="119"/>
        <v>3077</v>
      </c>
      <c r="M849" s="153"/>
      <c r="N849" s="152">
        <f t="shared" si="120"/>
        <v>8727</v>
      </c>
      <c r="O849" s="152">
        <f t="shared" si="125"/>
        <v>3077</v>
      </c>
      <c r="P849" s="152">
        <f t="shared" si="121"/>
        <v>0</v>
      </c>
      <c r="Q849" s="152">
        <f t="shared" si="122"/>
        <v>893</v>
      </c>
      <c r="R849" s="152">
        <f t="shared" si="123"/>
        <v>12697</v>
      </c>
      <c r="S849" s="154">
        <f t="shared" si="124"/>
        <v>-2029</v>
      </c>
    </row>
    <row r="850" spans="1:19" x14ac:dyDescent="0.25">
      <c r="A850" s="149">
        <v>3515</v>
      </c>
      <c r="B850" s="149">
        <v>3515287135</v>
      </c>
      <c r="C850" s="150" t="s">
        <v>328</v>
      </c>
      <c r="D850" s="149">
        <v>287</v>
      </c>
      <c r="E850" s="150" t="s">
        <v>329</v>
      </c>
      <c r="F850" s="149">
        <v>135</v>
      </c>
      <c r="G850" s="150" t="s">
        <v>332</v>
      </c>
      <c r="H850" s="151">
        <v>3</v>
      </c>
      <c r="I850" s="151"/>
      <c r="J850" s="152">
        <f t="shared" si="117"/>
        <v>6486</v>
      </c>
      <c r="K850" s="152">
        <f t="shared" si="118"/>
        <v>7783</v>
      </c>
      <c r="L850" s="152">
        <f t="shared" si="119"/>
        <v>7784</v>
      </c>
      <c r="M850" s="153"/>
      <c r="N850" s="152">
        <f t="shared" si="120"/>
        <v>12729</v>
      </c>
      <c r="O850" s="152">
        <f t="shared" si="125"/>
        <v>7784</v>
      </c>
      <c r="P850" s="152">
        <f t="shared" si="121"/>
        <v>0</v>
      </c>
      <c r="Q850" s="152">
        <f t="shared" si="122"/>
        <v>893</v>
      </c>
      <c r="R850" s="152">
        <f t="shared" si="123"/>
        <v>21406</v>
      </c>
      <c r="S850" s="154">
        <f t="shared" si="124"/>
        <v>3421</v>
      </c>
    </row>
    <row r="851" spans="1:19" x14ac:dyDescent="0.25">
      <c r="A851" s="149">
        <v>3515</v>
      </c>
      <c r="B851" s="149">
        <v>3515287191</v>
      </c>
      <c r="C851" s="150" t="s">
        <v>328</v>
      </c>
      <c r="D851" s="149">
        <v>287</v>
      </c>
      <c r="E851" s="150" t="s">
        <v>329</v>
      </c>
      <c r="F851" s="149">
        <v>191</v>
      </c>
      <c r="G851" s="150" t="s">
        <v>254</v>
      </c>
      <c r="H851" s="151">
        <v>23</v>
      </c>
      <c r="I851" s="151"/>
      <c r="J851" s="152">
        <f t="shared" si="117"/>
        <v>3552</v>
      </c>
      <c r="K851" s="152">
        <f t="shared" si="118"/>
        <v>3301</v>
      </c>
      <c r="L851" s="152">
        <f t="shared" si="119"/>
        <v>3303</v>
      </c>
      <c r="M851" s="153"/>
      <c r="N851" s="152">
        <f t="shared" si="120"/>
        <v>9393</v>
      </c>
      <c r="O851" s="152">
        <f t="shared" si="125"/>
        <v>3303</v>
      </c>
      <c r="P851" s="152">
        <f t="shared" si="121"/>
        <v>0</v>
      </c>
      <c r="Q851" s="152">
        <f t="shared" si="122"/>
        <v>893</v>
      </c>
      <c r="R851" s="152">
        <f t="shared" si="123"/>
        <v>13589</v>
      </c>
      <c r="S851" s="154">
        <f t="shared" si="124"/>
        <v>-955</v>
      </c>
    </row>
    <row r="852" spans="1:19" x14ac:dyDescent="0.25">
      <c r="A852" s="149">
        <v>3515</v>
      </c>
      <c r="B852" s="149">
        <v>3515287215</v>
      </c>
      <c r="C852" s="150" t="s">
        <v>328</v>
      </c>
      <c r="D852" s="149">
        <v>287</v>
      </c>
      <c r="E852" s="150" t="s">
        <v>329</v>
      </c>
      <c r="F852" s="149">
        <v>215</v>
      </c>
      <c r="G852" s="150" t="s">
        <v>333</v>
      </c>
      <c r="H852" s="151">
        <v>9</v>
      </c>
      <c r="I852" s="151"/>
      <c r="J852" s="152">
        <f t="shared" si="117"/>
        <v>1991</v>
      </c>
      <c r="K852" s="152">
        <f t="shared" si="118"/>
        <v>1914</v>
      </c>
      <c r="L852" s="152">
        <f t="shared" si="119"/>
        <v>1914</v>
      </c>
      <c r="M852" s="153"/>
      <c r="N852" s="152">
        <f t="shared" si="120"/>
        <v>9998</v>
      </c>
      <c r="O852" s="152">
        <f t="shared" si="125"/>
        <v>1914</v>
      </c>
      <c r="P852" s="152">
        <f t="shared" si="121"/>
        <v>0</v>
      </c>
      <c r="Q852" s="152">
        <f t="shared" si="122"/>
        <v>893</v>
      </c>
      <c r="R852" s="152">
        <f t="shared" si="123"/>
        <v>12805</v>
      </c>
      <c r="S852" s="154">
        <f t="shared" si="124"/>
        <v>-481</v>
      </c>
    </row>
    <row r="853" spans="1:19" x14ac:dyDescent="0.25">
      <c r="A853" s="149">
        <v>3515</v>
      </c>
      <c r="B853" s="149">
        <v>3515287227</v>
      </c>
      <c r="C853" s="150" t="s">
        <v>328</v>
      </c>
      <c r="D853" s="149">
        <v>287</v>
      </c>
      <c r="E853" s="150" t="s">
        <v>329</v>
      </c>
      <c r="F853" s="149">
        <v>227</v>
      </c>
      <c r="G853" s="150" t="s">
        <v>255</v>
      </c>
      <c r="H853" s="151">
        <v>8</v>
      </c>
      <c r="I853" s="151"/>
      <c r="J853" s="152">
        <f t="shared" si="117"/>
        <v>2385</v>
      </c>
      <c r="K853" s="152">
        <f t="shared" si="118"/>
        <v>2305</v>
      </c>
      <c r="L853" s="152">
        <f t="shared" si="119"/>
        <v>2305</v>
      </c>
      <c r="M853" s="153"/>
      <c r="N853" s="152">
        <f t="shared" si="120"/>
        <v>10300</v>
      </c>
      <c r="O853" s="152">
        <f t="shared" si="125"/>
        <v>2305</v>
      </c>
      <c r="P853" s="152">
        <f t="shared" si="121"/>
        <v>0</v>
      </c>
      <c r="Q853" s="152">
        <f t="shared" si="122"/>
        <v>893</v>
      </c>
      <c r="R853" s="152">
        <f t="shared" si="123"/>
        <v>13498</v>
      </c>
      <c r="S853" s="154">
        <f t="shared" si="124"/>
        <v>-440</v>
      </c>
    </row>
    <row r="854" spans="1:19" x14ac:dyDescent="0.25">
      <c r="A854" s="149">
        <v>3515</v>
      </c>
      <c r="B854" s="149">
        <v>3515287277</v>
      </c>
      <c r="C854" s="150" t="s">
        <v>328</v>
      </c>
      <c r="D854" s="149">
        <v>287</v>
      </c>
      <c r="E854" s="150" t="s">
        <v>329</v>
      </c>
      <c r="F854" s="149">
        <v>277</v>
      </c>
      <c r="G854" s="150" t="s">
        <v>334</v>
      </c>
      <c r="H854" s="151">
        <v>78</v>
      </c>
      <c r="I854" s="151"/>
      <c r="J854" s="152">
        <f t="shared" si="117"/>
        <v>346</v>
      </c>
      <c r="K854" s="152">
        <f t="shared" si="118"/>
        <v>312</v>
      </c>
      <c r="L854" s="152">
        <f t="shared" si="119"/>
        <v>312</v>
      </c>
      <c r="M854" s="153"/>
      <c r="N854" s="152">
        <f t="shared" si="120"/>
        <v>10799</v>
      </c>
      <c r="O854" s="152">
        <f t="shared" si="125"/>
        <v>312</v>
      </c>
      <c r="P854" s="152">
        <f t="shared" si="121"/>
        <v>0</v>
      </c>
      <c r="Q854" s="152">
        <f t="shared" si="122"/>
        <v>893</v>
      </c>
      <c r="R854" s="152">
        <f t="shared" si="123"/>
        <v>12004</v>
      </c>
      <c r="S854" s="154">
        <f t="shared" si="124"/>
        <v>-1211</v>
      </c>
    </row>
    <row r="855" spans="1:19" x14ac:dyDescent="0.25">
      <c r="A855" s="149">
        <v>3515</v>
      </c>
      <c r="B855" s="149">
        <v>3515287287</v>
      </c>
      <c r="C855" s="150" t="s">
        <v>328</v>
      </c>
      <c r="D855" s="149">
        <v>287</v>
      </c>
      <c r="E855" s="150" t="s">
        <v>329</v>
      </c>
      <c r="F855" s="149">
        <v>287</v>
      </c>
      <c r="G855" s="150" t="s">
        <v>329</v>
      </c>
      <c r="H855" s="151">
        <v>13</v>
      </c>
      <c r="I855" s="151"/>
      <c r="J855" s="152">
        <f t="shared" si="117"/>
        <v>3583</v>
      </c>
      <c r="K855" s="152">
        <f t="shared" si="118"/>
        <v>3538</v>
      </c>
      <c r="L855" s="152">
        <f t="shared" si="119"/>
        <v>3538</v>
      </c>
      <c r="M855" s="153"/>
      <c r="N855" s="152">
        <f t="shared" si="120"/>
        <v>9265</v>
      </c>
      <c r="O855" s="152">
        <f t="shared" si="125"/>
        <v>3538</v>
      </c>
      <c r="P855" s="152">
        <f t="shared" si="121"/>
        <v>0</v>
      </c>
      <c r="Q855" s="152">
        <f t="shared" si="122"/>
        <v>893</v>
      </c>
      <c r="R855" s="152">
        <f t="shared" si="123"/>
        <v>13696</v>
      </c>
      <c r="S855" s="154">
        <f t="shared" si="124"/>
        <v>-161</v>
      </c>
    </row>
    <row r="856" spans="1:19" x14ac:dyDescent="0.25">
      <c r="A856" s="149">
        <v>3515</v>
      </c>
      <c r="B856" s="149">
        <v>3515287306</v>
      </c>
      <c r="C856" s="150" t="s">
        <v>328</v>
      </c>
      <c r="D856" s="149">
        <v>287</v>
      </c>
      <c r="E856" s="150" t="s">
        <v>329</v>
      </c>
      <c r="F856" s="149">
        <v>306</v>
      </c>
      <c r="G856" s="150" t="s">
        <v>335</v>
      </c>
      <c r="H856" s="151">
        <v>2</v>
      </c>
      <c r="I856" s="151"/>
      <c r="J856" s="152">
        <f t="shared" si="117"/>
        <v>3255</v>
      </c>
      <c r="K856" s="152">
        <f t="shared" si="118"/>
        <v>2829</v>
      </c>
      <c r="L856" s="152">
        <f t="shared" si="119"/>
        <v>2830</v>
      </c>
      <c r="M856" s="153"/>
      <c r="N856" s="152">
        <f t="shared" si="120"/>
        <v>8749</v>
      </c>
      <c r="O856" s="152">
        <f t="shared" si="125"/>
        <v>2830</v>
      </c>
      <c r="P856" s="152">
        <f t="shared" si="121"/>
        <v>0</v>
      </c>
      <c r="Q856" s="152">
        <f t="shared" si="122"/>
        <v>893</v>
      </c>
      <c r="R856" s="152">
        <f t="shared" si="123"/>
        <v>12472</v>
      </c>
      <c r="S856" s="154">
        <f t="shared" si="124"/>
        <v>-1740</v>
      </c>
    </row>
    <row r="857" spans="1:19" x14ac:dyDescent="0.25">
      <c r="A857" s="149">
        <v>3515</v>
      </c>
      <c r="B857" s="149">
        <v>3515287316</v>
      </c>
      <c r="C857" s="150" t="s">
        <v>328</v>
      </c>
      <c r="D857" s="149">
        <v>287</v>
      </c>
      <c r="E857" s="150" t="s">
        <v>329</v>
      </c>
      <c r="F857" s="149">
        <v>316</v>
      </c>
      <c r="G857" s="150" t="s">
        <v>182</v>
      </c>
      <c r="H857" s="151">
        <v>9</v>
      </c>
      <c r="I857" s="151"/>
      <c r="J857" s="152">
        <f t="shared" si="117"/>
        <v>1544</v>
      </c>
      <c r="K857" s="152">
        <f t="shared" si="118"/>
        <v>1548</v>
      </c>
      <c r="L857" s="152">
        <f t="shared" si="119"/>
        <v>1553</v>
      </c>
      <c r="M857" s="153"/>
      <c r="N857" s="152">
        <f t="shared" si="120"/>
        <v>11342</v>
      </c>
      <c r="O857" s="152">
        <f t="shared" si="125"/>
        <v>1553</v>
      </c>
      <c r="P857" s="152">
        <f t="shared" si="121"/>
        <v>0</v>
      </c>
      <c r="Q857" s="152">
        <f t="shared" si="122"/>
        <v>893</v>
      </c>
      <c r="R857" s="152">
        <f t="shared" si="123"/>
        <v>13788</v>
      </c>
      <c r="S857" s="154">
        <f t="shared" si="124"/>
        <v>76</v>
      </c>
    </row>
    <row r="858" spans="1:19" x14ac:dyDescent="0.25">
      <c r="A858" s="149">
        <v>3515</v>
      </c>
      <c r="B858" s="149">
        <v>3515287658</v>
      </c>
      <c r="C858" s="150" t="s">
        <v>328</v>
      </c>
      <c r="D858" s="149">
        <v>287</v>
      </c>
      <c r="E858" s="150" t="s">
        <v>329</v>
      </c>
      <c r="F858" s="149">
        <v>658</v>
      </c>
      <c r="G858" s="150" t="s">
        <v>183</v>
      </c>
      <c r="H858" s="151">
        <v>7</v>
      </c>
      <c r="I858" s="151"/>
      <c r="J858" s="152">
        <f t="shared" si="117"/>
        <v>1251</v>
      </c>
      <c r="K858" s="152">
        <f t="shared" si="118"/>
        <v>1222</v>
      </c>
      <c r="L858" s="152">
        <f t="shared" si="119"/>
        <v>1222</v>
      </c>
      <c r="M858" s="153"/>
      <c r="N858" s="152">
        <f t="shared" si="120"/>
        <v>9694</v>
      </c>
      <c r="O858" s="152">
        <f t="shared" si="125"/>
        <v>1222</v>
      </c>
      <c r="P858" s="152">
        <f t="shared" si="121"/>
        <v>0</v>
      </c>
      <c r="Q858" s="152">
        <f t="shared" si="122"/>
        <v>893</v>
      </c>
      <c r="R858" s="152">
        <f t="shared" si="123"/>
        <v>11809</v>
      </c>
      <c r="S858" s="154">
        <f t="shared" si="124"/>
        <v>-256</v>
      </c>
    </row>
    <row r="859" spans="1:19" x14ac:dyDescent="0.25">
      <c r="A859" s="149">
        <v>3515</v>
      </c>
      <c r="B859" s="149">
        <v>3515287767</v>
      </c>
      <c r="C859" s="150" t="s">
        <v>328</v>
      </c>
      <c r="D859" s="149">
        <v>287</v>
      </c>
      <c r="E859" s="150" t="s">
        <v>329</v>
      </c>
      <c r="F859" s="149">
        <v>767</v>
      </c>
      <c r="G859" s="150" t="s">
        <v>184</v>
      </c>
      <c r="H859" s="151">
        <v>42</v>
      </c>
      <c r="I859" s="151"/>
      <c r="J859" s="152">
        <f t="shared" si="117"/>
        <v>2589</v>
      </c>
      <c r="K859" s="152">
        <f t="shared" si="118"/>
        <v>2138</v>
      </c>
      <c r="L859" s="152">
        <f t="shared" si="119"/>
        <v>2155</v>
      </c>
      <c r="M859" s="153"/>
      <c r="N859" s="152">
        <f t="shared" si="120"/>
        <v>9333</v>
      </c>
      <c r="O859" s="152">
        <f t="shared" si="125"/>
        <v>2155</v>
      </c>
      <c r="P859" s="152">
        <f t="shared" si="121"/>
        <v>0</v>
      </c>
      <c r="Q859" s="152">
        <f t="shared" si="122"/>
        <v>893</v>
      </c>
      <c r="R859" s="152">
        <f t="shared" si="123"/>
        <v>12381</v>
      </c>
      <c r="S859" s="154">
        <f t="shared" si="124"/>
        <v>-2314</v>
      </c>
    </row>
    <row r="860" spans="1:19" x14ac:dyDescent="0.25">
      <c r="A860" s="149">
        <v>3515</v>
      </c>
      <c r="B860" s="149">
        <v>3515287778</v>
      </c>
      <c r="C860" s="150" t="s">
        <v>328</v>
      </c>
      <c r="D860" s="149">
        <v>287</v>
      </c>
      <c r="E860" s="150" t="s">
        <v>329</v>
      </c>
      <c r="F860" s="149">
        <v>778</v>
      </c>
      <c r="G860" s="150" t="s">
        <v>368</v>
      </c>
      <c r="H860" s="151">
        <v>2</v>
      </c>
      <c r="I860" s="151"/>
      <c r="J860" s="152">
        <f t="shared" si="117"/>
        <v>811</v>
      </c>
      <c r="K860" s="152">
        <f t="shared" si="118"/>
        <v>830</v>
      </c>
      <c r="L860" s="152">
        <f t="shared" si="119"/>
        <v>831</v>
      </c>
      <c r="M860" s="153"/>
      <c r="N860" s="152">
        <f t="shared" si="120"/>
        <v>11108.414128664494</v>
      </c>
      <c r="O860" s="152">
        <f t="shared" si="125"/>
        <v>831</v>
      </c>
      <c r="P860" s="152">
        <f t="shared" si="121"/>
        <v>0</v>
      </c>
      <c r="Q860" s="152">
        <f t="shared" si="122"/>
        <v>893</v>
      </c>
      <c r="R860" s="152">
        <f t="shared" si="123"/>
        <v>12832.414128664494</v>
      </c>
      <c r="S860" s="154">
        <f t="shared" si="124"/>
        <v>288.41412866449355</v>
      </c>
    </row>
    <row r="861" spans="1:19" x14ac:dyDescent="0.25">
      <c r="A861" s="149">
        <v>3516</v>
      </c>
      <c r="B861" s="149">
        <v>3516325005</v>
      </c>
      <c r="C861" s="150" t="s">
        <v>336</v>
      </c>
      <c r="D861" s="149">
        <v>325</v>
      </c>
      <c r="E861" s="150" t="s">
        <v>220</v>
      </c>
      <c r="F861" s="149">
        <v>5</v>
      </c>
      <c r="G861" s="150" t="s">
        <v>219</v>
      </c>
      <c r="H861" s="151">
        <v>31</v>
      </c>
      <c r="I861" s="151"/>
      <c r="J861" s="152" t="str">
        <f t="shared" si="117"/>
        <v/>
      </c>
      <c r="K861" s="152">
        <f t="shared" si="118"/>
        <v>4401</v>
      </c>
      <c r="L861" s="152">
        <f t="shared" si="119"/>
        <v>4408</v>
      </c>
      <c r="M861" s="153"/>
      <c r="N861" s="152">
        <f t="shared" si="120"/>
        <v>10953.106366286775</v>
      </c>
      <c r="O861" s="152">
        <f t="shared" si="125"/>
        <v>4408</v>
      </c>
      <c r="P861" s="152">
        <f t="shared" si="121"/>
        <v>0</v>
      </c>
      <c r="Q861" s="152">
        <f t="shared" si="122"/>
        <v>893</v>
      </c>
      <c r="R861" s="152">
        <f t="shared" si="123"/>
        <v>16254.106366286775</v>
      </c>
      <c r="S861" s="154" t="str">
        <f t="shared" si="124"/>
        <v/>
      </c>
    </row>
    <row r="862" spans="1:19" x14ac:dyDescent="0.25">
      <c r="A862" s="149">
        <v>3516</v>
      </c>
      <c r="B862" s="149">
        <v>3516325061</v>
      </c>
      <c r="C862" s="150" t="s">
        <v>336</v>
      </c>
      <c r="D862" s="149">
        <v>325</v>
      </c>
      <c r="E862" s="150" t="s">
        <v>220</v>
      </c>
      <c r="F862" s="149">
        <v>61</v>
      </c>
      <c r="G862" s="150" t="s">
        <v>170</v>
      </c>
      <c r="H862" s="151">
        <v>8</v>
      </c>
      <c r="I862" s="151"/>
      <c r="J862" s="152" t="str">
        <f t="shared" si="117"/>
        <v/>
      </c>
      <c r="K862" s="152">
        <f t="shared" si="118"/>
        <v>508</v>
      </c>
      <c r="L862" s="152">
        <f t="shared" si="119"/>
        <v>509</v>
      </c>
      <c r="M862" s="153"/>
      <c r="N862" s="152">
        <f t="shared" si="120"/>
        <v>12191.459040508957</v>
      </c>
      <c r="O862" s="152">
        <f t="shared" si="125"/>
        <v>509</v>
      </c>
      <c r="P862" s="152">
        <f t="shared" si="121"/>
        <v>0</v>
      </c>
      <c r="Q862" s="152">
        <f t="shared" si="122"/>
        <v>893</v>
      </c>
      <c r="R862" s="152">
        <f t="shared" si="123"/>
        <v>13593.459040508957</v>
      </c>
      <c r="S862" s="154" t="str">
        <f t="shared" si="124"/>
        <v/>
      </c>
    </row>
    <row r="863" spans="1:19" x14ac:dyDescent="0.25">
      <c r="A863" s="149">
        <v>3516</v>
      </c>
      <c r="B863" s="149">
        <v>3516325087</v>
      </c>
      <c r="C863" s="150" t="s">
        <v>336</v>
      </c>
      <c r="D863" s="149">
        <v>325</v>
      </c>
      <c r="E863" s="150" t="s">
        <v>220</v>
      </c>
      <c r="F863" s="149">
        <v>87</v>
      </c>
      <c r="G863" s="150" t="s">
        <v>171</v>
      </c>
      <c r="H863" s="151">
        <v>2</v>
      </c>
      <c r="I863" s="151" t="s">
        <v>15</v>
      </c>
      <c r="J863" s="152" t="str">
        <f t="shared" si="117"/>
        <v/>
      </c>
      <c r="K863" s="152">
        <f t="shared" si="118"/>
        <v>3924</v>
      </c>
      <c r="L863" s="152">
        <f t="shared" si="119"/>
        <v>3927</v>
      </c>
      <c r="M863" s="153"/>
      <c r="N863" s="152">
        <f t="shared" si="120"/>
        <v>10256.118012560029</v>
      </c>
      <c r="O863" s="152">
        <f t="shared" si="125"/>
        <v>3927</v>
      </c>
      <c r="P863" s="152">
        <f t="shared" si="121"/>
        <v>0</v>
      </c>
      <c r="Q863" s="152">
        <f t="shared" si="122"/>
        <v>893</v>
      </c>
      <c r="R863" s="152">
        <f t="shared" si="123"/>
        <v>15076.118012560029</v>
      </c>
      <c r="S863" s="154" t="str">
        <f t="shared" si="124"/>
        <v/>
      </c>
    </row>
    <row r="864" spans="1:19" x14ac:dyDescent="0.25">
      <c r="A864" s="149">
        <v>3516</v>
      </c>
      <c r="B864" s="149">
        <v>3516325137</v>
      </c>
      <c r="C864" s="150" t="s">
        <v>336</v>
      </c>
      <c r="D864" s="149">
        <v>325</v>
      </c>
      <c r="E864" s="150" t="s">
        <v>220</v>
      </c>
      <c r="F864" s="149">
        <v>137</v>
      </c>
      <c r="G864" s="150" t="s">
        <v>210</v>
      </c>
      <c r="H864" s="151">
        <v>50</v>
      </c>
      <c r="I864" s="151"/>
      <c r="J864" s="152" t="str">
        <f t="shared" si="117"/>
        <v/>
      </c>
      <c r="K864" s="152">
        <f t="shared" si="118"/>
        <v>238</v>
      </c>
      <c r="L864" s="152">
        <f t="shared" si="119"/>
        <v>22</v>
      </c>
      <c r="M864" s="153"/>
      <c r="N864" s="152">
        <f t="shared" si="120"/>
        <v>13005.842612954186</v>
      </c>
      <c r="O864" s="152">
        <f t="shared" si="125"/>
        <v>22</v>
      </c>
      <c r="P864" s="152">
        <f t="shared" si="121"/>
        <v>0</v>
      </c>
      <c r="Q864" s="152">
        <f t="shared" si="122"/>
        <v>893</v>
      </c>
      <c r="R864" s="152">
        <f t="shared" si="123"/>
        <v>13920.842612954186</v>
      </c>
      <c r="S864" s="154" t="str">
        <f t="shared" si="124"/>
        <v/>
      </c>
    </row>
    <row r="865" spans="1:19" x14ac:dyDescent="0.25">
      <c r="A865" s="149">
        <v>3516</v>
      </c>
      <c r="B865" s="149">
        <v>3516325251</v>
      </c>
      <c r="C865" s="150" t="s">
        <v>336</v>
      </c>
      <c r="D865" s="149">
        <v>325</v>
      </c>
      <c r="E865" s="150" t="s">
        <v>220</v>
      </c>
      <c r="F865" s="149">
        <v>251</v>
      </c>
      <c r="G865" s="150" t="s">
        <v>292</v>
      </c>
      <c r="H865" s="151">
        <v>1</v>
      </c>
      <c r="I865" s="151"/>
      <c r="J865" s="152" t="str">
        <f t="shared" si="117"/>
        <v/>
      </c>
      <c r="K865" s="152">
        <f t="shared" si="118"/>
        <v>2499</v>
      </c>
      <c r="L865" s="152">
        <f t="shared" si="119"/>
        <v>2504</v>
      </c>
      <c r="M865" s="153"/>
      <c r="N865" s="152">
        <f t="shared" si="120"/>
        <v>11346.970713710527</v>
      </c>
      <c r="O865" s="152">
        <f t="shared" si="125"/>
        <v>2504</v>
      </c>
      <c r="P865" s="152">
        <f t="shared" si="121"/>
        <v>0</v>
      </c>
      <c r="Q865" s="152">
        <f t="shared" si="122"/>
        <v>893</v>
      </c>
      <c r="R865" s="152">
        <f t="shared" si="123"/>
        <v>14743.970713710527</v>
      </c>
      <c r="S865" s="154" t="str">
        <f t="shared" si="124"/>
        <v/>
      </c>
    </row>
    <row r="866" spans="1:19" x14ac:dyDescent="0.25">
      <c r="A866" s="149">
        <v>3516</v>
      </c>
      <c r="B866" s="149">
        <v>3516325278</v>
      </c>
      <c r="C866" s="150" t="s">
        <v>336</v>
      </c>
      <c r="D866" s="149">
        <v>325</v>
      </c>
      <c r="E866" s="150" t="s">
        <v>220</v>
      </c>
      <c r="F866" s="149">
        <v>278</v>
      </c>
      <c r="G866" s="150" t="s">
        <v>212</v>
      </c>
      <c r="H866" s="151">
        <v>1</v>
      </c>
      <c r="I866" s="151"/>
      <c r="J866" s="152" t="str">
        <f t="shared" si="117"/>
        <v/>
      </c>
      <c r="K866" s="152">
        <f t="shared" si="118"/>
        <v>3083</v>
      </c>
      <c r="L866" s="152">
        <f t="shared" si="119"/>
        <v>3087</v>
      </c>
      <c r="M866" s="153"/>
      <c r="N866" s="152">
        <f t="shared" si="120"/>
        <v>10713.120469483569</v>
      </c>
      <c r="O866" s="152">
        <f t="shared" si="125"/>
        <v>3087</v>
      </c>
      <c r="P866" s="152">
        <f t="shared" si="121"/>
        <v>0</v>
      </c>
      <c r="Q866" s="152">
        <f t="shared" si="122"/>
        <v>893</v>
      </c>
      <c r="R866" s="152">
        <f t="shared" si="123"/>
        <v>14693.120469483569</v>
      </c>
      <c r="S866" s="154" t="str">
        <f t="shared" si="124"/>
        <v/>
      </c>
    </row>
    <row r="867" spans="1:19" x14ac:dyDescent="0.25">
      <c r="A867" s="149">
        <v>3516</v>
      </c>
      <c r="B867" s="149">
        <v>3516325281</v>
      </c>
      <c r="C867" s="150" t="s">
        <v>336</v>
      </c>
      <c r="D867" s="149">
        <v>325</v>
      </c>
      <c r="E867" s="150" t="s">
        <v>220</v>
      </c>
      <c r="F867" s="149">
        <v>281</v>
      </c>
      <c r="G867" s="150" t="s">
        <v>169</v>
      </c>
      <c r="H867" s="151">
        <v>39</v>
      </c>
      <c r="I867" s="151"/>
      <c r="J867" s="152" t="str">
        <f t="shared" si="117"/>
        <v/>
      </c>
      <c r="K867" s="152">
        <f t="shared" si="118"/>
        <v>19</v>
      </c>
      <c r="L867" s="152">
        <f t="shared" si="119"/>
        <v>20</v>
      </c>
      <c r="M867" s="153"/>
      <c r="N867" s="152">
        <f t="shared" si="120"/>
        <v>12932.051162790694</v>
      </c>
      <c r="O867" s="152">
        <f t="shared" si="125"/>
        <v>20</v>
      </c>
      <c r="P867" s="152">
        <f t="shared" si="121"/>
        <v>0</v>
      </c>
      <c r="Q867" s="152">
        <f t="shared" si="122"/>
        <v>893</v>
      </c>
      <c r="R867" s="152">
        <f t="shared" si="123"/>
        <v>13845.051162790694</v>
      </c>
      <c r="S867" s="154" t="str">
        <f t="shared" si="124"/>
        <v/>
      </c>
    </row>
    <row r="868" spans="1:19" x14ac:dyDescent="0.25">
      <c r="A868" s="149">
        <v>3516</v>
      </c>
      <c r="B868" s="149">
        <v>3516325325</v>
      </c>
      <c r="C868" s="150" t="s">
        <v>336</v>
      </c>
      <c r="D868" s="149">
        <v>325</v>
      </c>
      <c r="E868" s="150" t="s">
        <v>220</v>
      </c>
      <c r="F868" s="149">
        <v>325</v>
      </c>
      <c r="G868" s="150" t="s">
        <v>220</v>
      </c>
      <c r="H868" s="151">
        <v>70</v>
      </c>
      <c r="I868" s="151"/>
      <c r="J868" s="152" t="str">
        <f t="shared" si="117"/>
        <v/>
      </c>
      <c r="K868" s="152">
        <f t="shared" si="118"/>
        <v>1431</v>
      </c>
      <c r="L868" s="152">
        <f t="shared" si="119"/>
        <v>1434</v>
      </c>
      <c r="M868" s="153"/>
      <c r="N868" s="152">
        <f t="shared" si="120"/>
        <v>11467.045518963921</v>
      </c>
      <c r="O868" s="152">
        <f t="shared" si="125"/>
        <v>1434</v>
      </c>
      <c r="P868" s="152">
        <f t="shared" si="121"/>
        <v>0</v>
      </c>
      <c r="Q868" s="152">
        <f t="shared" si="122"/>
        <v>893</v>
      </c>
      <c r="R868" s="152">
        <f t="shared" si="123"/>
        <v>13794.045518963921</v>
      </c>
      <c r="S868" s="154" t="str">
        <f t="shared" si="124"/>
        <v/>
      </c>
    </row>
    <row r="869" spans="1:19" x14ac:dyDescent="0.25">
      <c r="A869" s="149">
        <v>3516</v>
      </c>
      <c r="B869" s="149">
        <v>3516325332</v>
      </c>
      <c r="C869" s="150" t="s">
        <v>336</v>
      </c>
      <c r="D869" s="149">
        <v>325</v>
      </c>
      <c r="E869" s="150" t="s">
        <v>220</v>
      </c>
      <c r="F869" s="149">
        <v>332</v>
      </c>
      <c r="G869" s="150" t="s">
        <v>221</v>
      </c>
      <c r="H869" s="151">
        <v>29</v>
      </c>
      <c r="I869" s="151"/>
      <c r="J869" s="152" t="str">
        <f t="shared" si="117"/>
        <v/>
      </c>
      <c r="K869" s="152">
        <f t="shared" si="118"/>
        <v>1073</v>
      </c>
      <c r="L869" s="152">
        <f t="shared" si="119"/>
        <v>1077</v>
      </c>
      <c r="M869" s="153"/>
      <c r="N869" s="152">
        <f t="shared" si="120"/>
        <v>11778.006631758404</v>
      </c>
      <c r="O869" s="152">
        <f t="shared" si="125"/>
        <v>1077</v>
      </c>
      <c r="P869" s="152">
        <f t="shared" si="121"/>
        <v>0</v>
      </c>
      <c r="Q869" s="152">
        <f t="shared" si="122"/>
        <v>893</v>
      </c>
      <c r="R869" s="152">
        <f t="shared" si="123"/>
        <v>13748.006631758404</v>
      </c>
      <c r="S869" s="154" t="str">
        <f t="shared" si="124"/>
        <v/>
      </c>
    </row>
    <row r="870" spans="1:19" x14ac:dyDescent="0.25">
      <c r="A870" s="149">
        <v>3516</v>
      </c>
      <c r="B870" s="149">
        <v>3516325672</v>
      </c>
      <c r="C870" s="150" t="s">
        <v>336</v>
      </c>
      <c r="D870" s="149">
        <v>325</v>
      </c>
      <c r="E870" s="150" t="s">
        <v>220</v>
      </c>
      <c r="F870" s="149">
        <v>672</v>
      </c>
      <c r="G870" s="150" t="s">
        <v>258</v>
      </c>
      <c r="H870" s="151">
        <v>1</v>
      </c>
      <c r="I870" s="151"/>
      <c r="J870" s="152" t="str">
        <f t="shared" si="117"/>
        <v/>
      </c>
      <c r="K870" s="152">
        <f t="shared" si="118"/>
        <v>4015</v>
      </c>
      <c r="L870" s="152">
        <f t="shared" si="119"/>
        <v>4019</v>
      </c>
      <c r="M870" s="153"/>
      <c r="N870" s="152">
        <f t="shared" si="120"/>
        <v>10811.196747404845</v>
      </c>
      <c r="O870" s="152">
        <f t="shared" si="125"/>
        <v>4019</v>
      </c>
      <c r="P870" s="152">
        <f t="shared" si="121"/>
        <v>0</v>
      </c>
      <c r="Q870" s="152">
        <f t="shared" si="122"/>
        <v>893</v>
      </c>
      <c r="R870" s="152">
        <f t="shared" si="123"/>
        <v>15723.196747404845</v>
      </c>
      <c r="S870" s="154" t="str">
        <f t="shared" si="124"/>
        <v/>
      </c>
    </row>
    <row r="871" spans="1:19" x14ac:dyDescent="0.25">
      <c r="A871" s="149">
        <v>3516</v>
      </c>
      <c r="B871" s="149">
        <v>3516325766</v>
      </c>
      <c r="C871" s="150" t="s">
        <v>336</v>
      </c>
      <c r="D871" s="149">
        <v>325</v>
      </c>
      <c r="E871" s="150" t="s">
        <v>220</v>
      </c>
      <c r="F871" s="149">
        <v>766</v>
      </c>
      <c r="G871" s="150" t="s">
        <v>259</v>
      </c>
      <c r="H871" s="151">
        <v>1</v>
      </c>
      <c r="I871" s="151"/>
      <c r="J871" s="152" t="str">
        <f t="shared" si="117"/>
        <v/>
      </c>
      <c r="K871" s="152">
        <f t="shared" si="118"/>
        <v>3796</v>
      </c>
      <c r="L871" s="152">
        <f t="shared" si="119"/>
        <v>3799</v>
      </c>
      <c r="M871" s="153"/>
      <c r="N871" s="152">
        <f t="shared" si="120"/>
        <v>10880.033264462811</v>
      </c>
      <c r="O871" s="152">
        <f t="shared" si="125"/>
        <v>3799</v>
      </c>
      <c r="P871" s="152">
        <f t="shared" si="121"/>
        <v>0</v>
      </c>
      <c r="Q871" s="152">
        <f t="shared" si="122"/>
        <v>893</v>
      </c>
      <c r="R871" s="152">
        <f t="shared" si="123"/>
        <v>15572.033264462811</v>
      </c>
      <c r="S871" s="154" t="str">
        <f t="shared" si="124"/>
        <v/>
      </c>
    </row>
    <row r="872" spans="1:19" x14ac:dyDescent="0.25">
      <c r="A872" s="149">
        <v>3517</v>
      </c>
      <c r="B872" s="149">
        <v>3517239001</v>
      </c>
      <c r="C872" s="150" t="s">
        <v>337</v>
      </c>
      <c r="D872" s="149">
        <v>239</v>
      </c>
      <c r="E872" s="150" t="s">
        <v>267</v>
      </c>
      <c r="F872" s="149">
        <v>1</v>
      </c>
      <c r="G872" s="150" t="s">
        <v>161</v>
      </c>
      <c r="H872" s="151">
        <v>2</v>
      </c>
      <c r="I872" s="151"/>
      <c r="J872" s="152" t="str">
        <f t="shared" si="117"/>
        <v/>
      </c>
      <c r="K872" s="152">
        <f t="shared" si="118"/>
        <v>2726</v>
      </c>
      <c r="L872" s="152">
        <f t="shared" si="119"/>
        <v>3011</v>
      </c>
      <c r="M872" s="153"/>
      <c r="N872" s="152">
        <f t="shared" si="120"/>
        <v>10630.415125790516</v>
      </c>
      <c r="O872" s="152">
        <f t="shared" si="125"/>
        <v>3011</v>
      </c>
      <c r="P872" s="152">
        <f t="shared" si="121"/>
        <v>0</v>
      </c>
      <c r="Q872" s="152">
        <f t="shared" si="122"/>
        <v>893</v>
      </c>
      <c r="R872" s="152">
        <f t="shared" si="123"/>
        <v>14534.415125790516</v>
      </c>
      <c r="S872" s="154" t="str">
        <f t="shared" si="124"/>
        <v/>
      </c>
    </row>
    <row r="873" spans="1:19" x14ac:dyDescent="0.25">
      <c r="A873" s="149">
        <v>3517</v>
      </c>
      <c r="B873" s="149">
        <v>3517239036</v>
      </c>
      <c r="C873" s="150" t="s">
        <v>337</v>
      </c>
      <c r="D873" s="149">
        <v>239</v>
      </c>
      <c r="E873" s="150" t="s">
        <v>267</v>
      </c>
      <c r="F873" s="149">
        <v>36</v>
      </c>
      <c r="G873" s="150" t="s">
        <v>143</v>
      </c>
      <c r="H873" s="151">
        <v>1</v>
      </c>
      <c r="I873" s="151"/>
      <c r="J873" s="152" t="str">
        <f t="shared" si="117"/>
        <v/>
      </c>
      <c r="K873" s="152">
        <f t="shared" si="118"/>
        <v>4611</v>
      </c>
      <c r="L873" s="152">
        <f t="shared" si="119"/>
        <v>4617</v>
      </c>
      <c r="M873" s="153"/>
      <c r="N873" s="152">
        <f t="shared" si="120"/>
        <v>10485.172860647694</v>
      </c>
      <c r="O873" s="152">
        <f t="shared" si="125"/>
        <v>4617</v>
      </c>
      <c r="P873" s="152">
        <f t="shared" si="121"/>
        <v>0</v>
      </c>
      <c r="Q873" s="152">
        <f t="shared" si="122"/>
        <v>893</v>
      </c>
      <c r="R873" s="152">
        <f t="shared" si="123"/>
        <v>15995.172860647694</v>
      </c>
      <c r="S873" s="154" t="str">
        <f t="shared" si="124"/>
        <v/>
      </c>
    </row>
    <row r="874" spans="1:19" x14ac:dyDescent="0.25">
      <c r="A874" s="149">
        <v>3517</v>
      </c>
      <c r="B874" s="149">
        <v>3517239044</v>
      </c>
      <c r="C874" s="150" t="s">
        <v>337</v>
      </c>
      <c r="D874" s="149">
        <v>239</v>
      </c>
      <c r="E874" s="150" t="s">
        <v>267</v>
      </c>
      <c r="F874" s="149">
        <v>44</v>
      </c>
      <c r="G874" s="150" t="s">
        <v>35</v>
      </c>
      <c r="H874" s="151">
        <v>1</v>
      </c>
      <c r="I874" s="151"/>
      <c r="J874" s="152" t="str">
        <f t="shared" si="117"/>
        <v/>
      </c>
      <c r="K874" s="152">
        <f t="shared" si="118"/>
        <v>284</v>
      </c>
      <c r="L874" s="152">
        <f t="shared" si="119"/>
        <v>281</v>
      </c>
      <c r="M874" s="153"/>
      <c r="N874" s="152">
        <f t="shared" si="120"/>
        <v>12284.372571797174</v>
      </c>
      <c r="O874" s="152">
        <f t="shared" si="125"/>
        <v>281</v>
      </c>
      <c r="P874" s="152">
        <f t="shared" si="121"/>
        <v>0</v>
      </c>
      <c r="Q874" s="152">
        <f t="shared" si="122"/>
        <v>893</v>
      </c>
      <c r="R874" s="152">
        <f t="shared" si="123"/>
        <v>13458.372571797174</v>
      </c>
      <c r="S874" s="154" t="str">
        <f t="shared" si="124"/>
        <v/>
      </c>
    </row>
    <row r="875" spans="1:19" x14ac:dyDescent="0.25">
      <c r="A875" s="149">
        <v>3517</v>
      </c>
      <c r="B875" s="149">
        <v>3517239052</v>
      </c>
      <c r="C875" s="150" t="s">
        <v>337</v>
      </c>
      <c r="D875" s="149">
        <v>239</v>
      </c>
      <c r="E875" s="150" t="s">
        <v>267</v>
      </c>
      <c r="F875" s="149">
        <v>52</v>
      </c>
      <c r="G875" s="150" t="s">
        <v>268</v>
      </c>
      <c r="H875" s="151">
        <v>7</v>
      </c>
      <c r="I875" s="151"/>
      <c r="J875" s="152" t="str">
        <f t="shared" si="117"/>
        <v/>
      </c>
      <c r="K875" s="152">
        <f t="shared" si="118"/>
        <v>3227</v>
      </c>
      <c r="L875" s="152">
        <f t="shared" si="119"/>
        <v>3228</v>
      </c>
      <c r="M875" s="153"/>
      <c r="N875" s="152">
        <f t="shared" si="120"/>
        <v>10594.477340436682</v>
      </c>
      <c r="O875" s="152">
        <f t="shared" si="125"/>
        <v>3228</v>
      </c>
      <c r="P875" s="152">
        <f t="shared" si="121"/>
        <v>0</v>
      </c>
      <c r="Q875" s="152">
        <f t="shared" si="122"/>
        <v>893</v>
      </c>
      <c r="R875" s="152">
        <f t="shared" si="123"/>
        <v>14715.477340436682</v>
      </c>
      <c r="S875" s="154" t="str">
        <f t="shared" si="124"/>
        <v/>
      </c>
    </row>
    <row r="876" spans="1:19" x14ac:dyDescent="0.25">
      <c r="A876" s="149">
        <v>3517</v>
      </c>
      <c r="B876" s="149">
        <v>3517239082</v>
      </c>
      <c r="C876" s="150" t="s">
        <v>337</v>
      </c>
      <c r="D876" s="149">
        <v>239</v>
      </c>
      <c r="E876" s="150" t="s">
        <v>267</v>
      </c>
      <c r="F876" s="149">
        <v>82</v>
      </c>
      <c r="G876" s="150" t="s">
        <v>269</v>
      </c>
      <c r="H876" s="151">
        <v>1</v>
      </c>
      <c r="I876" s="151"/>
      <c r="J876" s="152" t="str">
        <f t="shared" si="117"/>
        <v/>
      </c>
      <c r="K876" s="152">
        <f t="shared" si="118"/>
        <v>3195</v>
      </c>
      <c r="L876" s="152">
        <f t="shared" si="119"/>
        <v>3196</v>
      </c>
      <c r="M876" s="153"/>
      <c r="N876" s="152">
        <f t="shared" si="120"/>
        <v>9995.4794535064939</v>
      </c>
      <c r="O876" s="152">
        <f t="shared" si="125"/>
        <v>3196</v>
      </c>
      <c r="P876" s="152">
        <f t="shared" si="121"/>
        <v>0</v>
      </c>
      <c r="Q876" s="152">
        <f t="shared" si="122"/>
        <v>893</v>
      </c>
      <c r="R876" s="152">
        <f t="shared" si="123"/>
        <v>14084.479453506494</v>
      </c>
      <c r="S876" s="154" t="str">
        <f t="shared" si="124"/>
        <v/>
      </c>
    </row>
    <row r="877" spans="1:19" x14ac:dyDescent="0.25">
      <c r="A877" s="149">
        <v>3517</v>
      </c>
      <c r="B877" s="149">
        <v>3517239167</v>
      </c>
      <c r="C877" s="150" t="s">
        <v>337</v>
      </c>
      <c r="D877" s="149">
        <v>239</v>
      </c>
      <c r="E877" s="150" t="s">
        <v>267</v>
      </c>
      <c r="F877" s="149">
        <v>167</v>
      </c>
      <c r="G877" s="150" t="s">
        <v>191</v>
      </c>
      <c r="H877" s="151">
        <v>1</v>
      </c>
      <c r="I877" s="151"/>
      <c r="J877" s="152" t="str">
        <f t="shared" si="117"/>
        <v/>
      </c>
      <c r="K877" s="152">
        <f t="shared" si="118"/>
        <v>3892</v>
      </c>
      <c r="L877" s="152">
        <f t="shared" si="119"/>
        <v>3895</v>
      </c>
      <c r="M877" s="153"/>
      <c r="N877" s="152">
        <f t="shared" si="120"/>
        <v>10537.457515332319</v>
      </c>
      <c r="O877" s="152">
        <f t="shared" si="125"/>
        <v>3895</v>
      </c>
      <c r="P877" s="152">
        <f t="shared" si="121"/>
        <v>0</v>
      </c>
      <c r="Q877" s="152">
        <f t="shared" si="122"/>
        <v>893</v>
      </c>
      <c r="R877" s="152">
        <f t="shared" si="123"/>
        <v>15325.457515332319</v>
      </c>
      <c r="S877" s="154" t="str">
        <f t="shared" si="124"/>
        <v/>
      </c>
    </row>
    <row r="878" spans="1:19" x14ac:dyDescent="0.25">
      <c r="A878" s="149">
        <v>3517</v>
      </c>
      <c r="B878" s="149">
        <v>3517239182</v>
      </c>
      <c r="C878" s="150" t="s">
        <v>337</v>
      </c>
      <c r="D878" s="149">
        <v>239</v>
      </c>
      <c r="E878" s="150" t="s">
        <v>267</v>
      </c>
      <c r="F878" s="149">
        <v>182</v>
      </c>
      <c r="G878" s="150" t="s">
        <v>273</v>
      </c>
      <c r="H878" s="151">
        <v>5</v>
      </c>
      <c r="I878" s="151"/>
      <c r="J878" s="152" t="str">
        <f t="shared" si="117"/>
        <v/>
      </c>
      <c r="K878" s="152">
        <f t="shared" si="118"/>
        <v>3230</v>
      </c>
      <c r="L878" s="152">
        <f t="shared" si="119"/>
        <v>3238</v>
      </c>
      <c r="M878" s="153"/>
      <c r="N878" s="152">
        <f t="shared" si="120"/>
        <v>10563.654929066313</v>
      </c>
      <c r="O878" s="152">
        <f t="shared" si="125"/>
        <v>3238</v>
      </c>
      <c r="P878" s="152">
        <f t="shared" si="121"/>
        <v>0</v>
      </c>
      <c r="Q878" s="152">
        <f t="shared" si="122"/>
        <v>893</v>
      </c>
      <c r="R878" s="152">
        <f t="shared" si="123"/>
        <v>14694.654929066313</v>
      </c>
      <c r="S878" s="154" t="str">
        <f t="shared" si="124"/>
        <v/>
      </c>
    </row>
    <row r="879" spans="1:19" x14ac:dyDescent="0.25">
      <c r="A879" s="149">
        <v>3517</v>
      </c>
      <c r="B879" s="149">
        <v>3517239231</v>
      </c>
      <c r="C879" s="150" t="s">
        <v>337</v>
      </c>
      <c r="D879" s="149">
        <v>239</v>
      </c>
      <c r="E879" s="150" t="s">
        <v>267</v>
      </c>
      <c r="F879" s="149">
        <v>231</v>
      </c>
      <c r="G879" s="150" t="s">
        <v>274</v>
      </c>
      <c r="H879" s="151">
        <v>2</v>
      </c>
      <c r="I879" s="151"/>
      <c r="J879" s="152" t="str">
        <f t="shared" si="117"/>
        <v/>
      </c>
      <c r="K879" s="152">
        <f t="shared" si="118"/>
        <v>2351</v>
      </c>
      <c r="L879" s="152">
        <f t="shared" si="119"/>
        <v>2353</v>
      </c>
      <c r="M879" s="153"/>
      <c r="N879" s="152">
        <f t="shared" si="120"/>
        <v>10371.759004465888</v>
      </c>
      <c r="O879" s="152">
        <f t="shared" si="125"/>
        <v>2353</v>
      </c>
      <c r="P879" s="152">
        <f t="shared" si="121"/>
        <v>0</v>
      </c>
      <c r="Q879" s="152">
        <f t="shared" si="122"/>
        <v>893</v>
      </c>
      <c r="R879" s="152">
        <f t="shared" si="123"/>
        <v>13617.759004465888</v>
      </c>
      <c r="S879" s="154" t="str">
        <f t="shared" si="124"/>
        <v/>
      </c>
    </row>
    <row r="880" spans="1:19" x14ac:dyDescent="0.25">
      <c r="A880" s="149">
        <v>3517</v>
      </c>
      <c r="B880" s="149">
        <v>3517239239</v>
      </c>
      <c r="C880" s="150" t="s">
        <v>337</v>
      </c>
      <c r="D880" s="149">
        <v>239</v>
      </c>
      <c r="E880" s="150" t="s">
        <v>267</v>
      </c>
      <c r="F880" s="149">
        <v>239</v>
      </c>
      <c r="G880" s="150" t="s">
        <v>267</v>
      </c>
      <c r="H880" s="151">
        <v>82</v>
      </c>
      <c r="I880" s="151"/>
      <c r="J880" s="152" t="str">
        <f t="shared" si="117"/>
        <v/>
      </c>
      <c r="K880" s="152">
        <f t="shared" si="118"/>
        <v>3839</v>
      </c>
      <c r="L880" s="152">
        <f t="shared" si="119"/>
        <v>3841</v>
      </c>
      <c r="M880" s="153"/>
      <c r="N880" s="152">
        <f t="shared" si="120"/>
        <v>11099.941851395088</v>
      </c>
      <c r="O880" s="152">
        <f t="shared" si="125"/>
        <v>3841</v>
      </c>
      <c r="P880" s="152">
        <f t="shared" si="121"/>
        <v>0</v>
      </c>
      <c r="Q880" s="152">
        <f t="shared" si="122"/>
        <v>893</v>
      </c>
      <c r="R880" s="152">
        <f t="shared" si="123"/>
        <v>15833.941851395088</v>
      </c>
      <c r="S880" s="154" t="str">
        <f t="shared" si="124"/>
        <v/>
      </c>
    </row>
    <row r="881" spans="1:19" x14ac:dyDescent="0.25">
      <c r="A881" s="149">
        <v>3517</v>
      </c>
      <c r="B881" s="149">
        <v>3517239244</v>
      </c>
      <c r="C881" s="150" t="s">
        <v>337</v>
      </c>
      <c r="D881" s="149">
        <v>239</v>
      </c>
      <c r="E881" s="150" t="s">
        <v>267</v>
      </c>
      <c r="F881" s="149">
        <v>244</v>
      </c>
      <c r="G881" s="150" t="s">
        <v>43</v>
      </c>
      <c r="H881" s="151">
        <v>1</v>
      </c>
      <c r="I881" s="151"/>
      <c r="J881" s="152" t="str">
        <f t="shared" si="117"/>
        <v/>
      </c>
      <c r="K881" s="152">
        <f t="shared" si="118"/>
        <v>4771</v>
      </c>
      <c r="L881" s="152">
        <f t="shared" si="119"/>
        <v>4799</v>
      </c>
      <c r="M881" s="153"/>
      <c r="N881" s="152">
        <f t="shared" si="120"/>
        <v>11844.935916589331</v>
      </c>
      <c r="O881" s="152">
        <f t="shared" si="125"/>
        <v>4799</v>
      </c>
      <c r="P881" s="152">
        <f t="shared" si="121"/>
        <v>0</v>
      </c>
      <c r="Q881" s="152">
        <f t="shared" si="122"/>
        <v>893</v>
      </c>
      <c r="R881" s="152">
        <f t="shared" si="123"/>
        <v>17536.935916589333</v>
      </c>
      <c r="S881" s="154" t="str">
        <f t="shared" si="124"/>
        <v/>
      </c>
    </row>
    <row r="882" spans="1:19" x14ac:dyDescent="0.25">
      <c r="A882" s="149">
        <v>3517</v>
      </c>
      <c r="B882" s="149">
        <v>3517239261</v>
      </c>
      <c r="C882" s="150" t="s">
        <v>337</v>
      </c>
      <c r="D882" s="149">
        <v>239</v>
      </c>
      <c r="E882" s="150" t="s">
        <v>267</v>
      </c>
      <c r="F882" s="149">
        <v>261</v>
      </c>
      <c r="G882" s="150" t="s">
        <v>146</v>
      </c>
      <c r="H882" s="151">
        <v>1</v>
      </c>
      <c r="I882" s="151"/>
      <c r="J882" s="152" t="str">
        <f t="shared" si="117"/>
        <v/>
      </c>
      <c r="K882" s="152">
        <f t="shared" si="118"/>
        <v>5378</v>
      </c>
      <c r="L882" s="152">
        <f t="shared" si="119"/>
        <v>5381</v>
      </c>
      <c r="M882" s="153"/>
      <c r="N882" s="152">
        <f t="shared" si="120"/>
        <v>10124.994981751825</v>
      </c>
      <c r="O882" s="152">
        <f t="shared" si="125"/>
        <v>5381</v>
      </c>
      <c r="P882" s="152">
        <f t="shared" si="121"/>
        <v>0</v>
      </c>
      <c r="Q882" s="152">
        <f t="shared" si="122"/>
        <v>893</v>
      </c>
      <c r="R882" s="152">
        <f t="shared" si="123"/>
        <v>16398.994981751825</v>
      </c>
      <c r="S882" s="154" t="str">
        <f t="shared" si="124"/>
        <v/>
      </c>
    </row>
    <row r="883" spans="1:19" x14ac:dyDescent="0.25">
      <c r="A883" s="149">
        <v>3517</v>
      </c>
      <c r="B883" s="149">
        <v>3517239293</v>
      </c>
      <c r="C883" s="150" t="s">
        <v>337</v>
      </c>
      <c r="D883" s="149">
        <v>239</v>
      </c>
      <c r="E883" s="150" t="s">
        <v>267</v>
      </c>
      <c r="F883" s="149">
        <v>293</v>
      </c>
      <c r="G883" s="150" t="s">
        <v>45</v>
      </c>
      <c r="H883" s="151">
        <v>5</v>
      </c>
      <c r="I883" s="151"/>
      <c r="J883" s="152" t="str">
        <f t="shared" si="117"/>
        <v/>
      </c>
      <c r="K883" s="152">
        <f t="shared" si="118"/>
        <v>998</v>
      </c>
      <c r="L883" s="152">
        <f t="shared" si="119"/>
        <v>1000</v>
      </c>
      <c r="M883" s="153"/>
      <c r="N883" s="152">
        <f t="shared" si="120"/>
        <v>11641.935415948807</v>
      </c>
      <c r="O883" s="152">
        <f t="shared" si="125"/>
        <v>1000</v>
      </c>
      <c r="P883" s="152">
        <f t="shared" si="121"/>
        <v>0</v>
      </c>
      <c r="Q883" s="152">
        <f t="shared" si="122"/>
        <v>893</v>
      </c>
      <c r="R883" s="152">
        <f t="shared" si="123"/>
        <v>13534.935415948807</v>
      </c>
      <c r="S883" s="154" t="str">
        <f t="shared" si="124"/>
        <v/>
      </c>
    </row>
    <row r="884" spans="1:19" x14ac:dyDescent="0.25">
      <c r="A884" s="149">
        <v>3517</v>
      </c>
      <c r="B884" s="149">
        <v>3517239310</v>
      </c>
      <c r="C884" s="150" t="s">
        <v>337</v>
      </c>
      <c r="D884" s="149">
        <v>239</v>
      </c>
      <c r="E884" s="150" t="s">
        <v>267</v>
      </c>
      <c r="F884" s="149">
        <v>310</v>
      </c>
      <c r="G884" s="150" t="s">
        <v>277</v>
      </c>
      <c r="H884" s="151">
        <v>12</v>
      </c>
      <c r="I884" s="151"/>
      <c r="J884" s="152" t="str">
        <f t="shared" si="117"/>
        <v/>
      </c>
      <c r="K884" s="152">
        <f t="shared" si="118"/>
        <v>2549</v>
      </c>
      <c r="L884" s="152">
        <f t="shared" si="119"/>
        <v>2551</v>
      </c>
      <c r="M884" s="153"/>
      <c r="N884" s="152">
        <f t="shared" si="120"/>
        <v>11890.407781690141</v>
      </c>
      <c r="O884" s="152">
        <f t="shared" si="125"/>
        <v>2551</v>
      </c>
      <c r="P884" s="152">
        <f t="shared" si="121"/>
        <v>0</v>
      </c>
      <c r="Q884" s="152">
        <f t="shared" si="122"/>
        <v>893</v>
      </c>
      <c r="R884" s="152">
        <f t="shared" si="123"/>
        <v>15334.407781690141</v>
      </c>
      <c r="S884" s="154" t="str">
        <f t="shared" si="124"/>
        <v/>
      </c>
    </row>
    <row r="885" spans="1:19" x14ac:dyDescent="0.25">
      <c r="A885" s="149">
        <v>3517</v>
      </c>
      <c r="B885" s="149">
        <v>3517239625</v>
      </c>
      <c r="C885" s="150" t="s">
        <v>337</v>
      </c>
      <c r="D885" s="149">
        <v>239</v>
      </c>
      <c r="E885" s="150" t="s">
        <v>267</v>
      </c>
      <c r="F885" s="149">
        <v>625</v>
      </c>
      <c r="G885" s="150" t="s">
        <v>49</v>
      </c>
      <c r="H885" s="151">
        <v>1</v>
      </c>
      <c r="I885" s="151"/>
      <c r="J885" s="152" t="str">
        <f t="shared" si="117"/>
        <v/>
      </c>
      <c r="K885" s="152">
        <f t="shared" si="118"/>
        <v>1896</v>
      </c>
      <c r="L885" s="152">
        <f t="shared" si="119"/>
        <v>1897</v>
      </c>
      <c r="M885" s="153"/>
      <c r="N885" s="152">
        <f t="shared" si="120"/>
        <v>10048.638756043141</v>
      </c>
      <c r="O885" s="152">
        <f t="shared" si="125"/>
        <v>1897</v>
      </c>
      <c r="P885" s="152">
        <f t="shared" si="121"/>
        <v>0</v>
      </c>
      <c r="Q885" s="152">
        <f t="shared" si="122"/>
        <v>893</v>
      </c>
      <c r="R885" s="152">
        <f t="shared" si="123"/>
        <v>12838.638756043141</v>
      </c>
      <c r="S885" s="154" t="str">
        <f t="shared" si="124"/>
        <v/>
      </c>
    </row>
    <row r="886" spans="1:19" x14ac:dyDescent="0.25">
      <c r="A886" s="149">
        <v>3517</v>
      </c>
      <c r="B886" s="149">
        <v>3517239760</v>
      </c>
      <c r="C886" s="150" t="s">
        <v>337</v>
      </c>
      <c r="D886" s="149">
        <v>239</v>
      </c>
      <c r="E886" s="150" t="s">
        <v>267</v>
      </c>
      <c r="F886" s="149">
        <v>760</v>
      </c>
      <c r="G886" s="150" t="s">
        <v>279</v>
      </c>
      <c r="H886" s="151">
        <v>7</v>
      </c>
      <c r="I886" s="151"/>
      <c r="J886" s="152" t="str">
        <f t="shared" si="117"/>
        <v/>
      </c>
      <c r="K886" s="152">
        <f t="shared" si="118"/>
        <v>2237</v>
      </c>
      <c r="L886" s="152">
        <f t="shared" si="119"/>
        <v>2238</v>
      </c>
      <c r="M886" s="153"/>
      <c r="N886" s="152">
        <f t="shared" si="120"/>
        <v>11414.961878561229</v>
      </c>
      <c r="O886" s="152">
        <f t="shared" si="125"/>
        <v>2238</v>
      </c>
      <c r="P886" s="152">
        <f t="shared" si="121"/>
        <v>0</v>
      </c>
      <c r="Q886" s="152">
        <f t="shared" si="122"/>
        <v>893</v>
      </c>
      <c r="R886" s="152">
        <f t="shared" si="123"/>
        <v>14545.961878561229</v>
      </c>
      <c r="S886" s="154" t="str">
        <f t="shared" si="124"/>
        <v/>
      </c>
    </row>
    <row r="887" spans="1:19" x14ac:dyDescent="0.25">
      <c r="A887" s="149">
        <v>3517</v>
      </c>
      <c r="B887" s="149">
        <v>3517239780</v>
      </c>
      <c r="C887" s="150" t="s">
        <v>337</v>
      </c>
      <c r="D887" s="149">
        <v>239</v>
      </c>
      <c r="E887" s="150" t="s">
        <v>267</v>
      </c>
      <c r="F887" s="149">
        <v>780</v>
      </c>
      <c r="G887" s="150" t="s">
        <v>261</v>
      </c>
      <c r="H887" s="151">
        <v>1</v>
      </c>
      <c r="I887" s="151"/>
      <c r="J887" s="152" t="str">
        <f t="shared" si="117"/>
        <v/>
      </c>
      <c r="K887" s="152">
        <f t="shared" si="118"/>
        <v>1690</v>
      </c>
      <c r="L887" s="152">
        <f t="shared" si="119"/>
        <v>1691</v>
      </c>
      <c r="M887" s="153"/>
      <c r="N887" s="152">
        <f t="shared" si="120"/>
        <v>10256.763557259985</v>
      </c>
      <c r="O887" s="152">
        <f t="shared" si="125"/>
        <v>1691</v>
      </c>
      <c r="P887" s="152">
        <f t="shared" si="121"/>
        <v>0</v>
      </c>
      <c r="Q887" s="152">
        <f t="shared" si="122"/>
        <v>893</v>
      </c>
      <c r="R887" s="152">
        <f t="shared" si="123"/>
        <v>12840.763557259985</v>
      </c>
      <c r="S887" s="154" t="str">
        <f t="shared" si="124"/>
        <v/>
      </c>
    </row>
    <row r="888" spans="1:19" x14ac:dyDescent="0.25">
      <c r="A888" s="149">
        <v>3518</v>
      </c>
      <c r="B888" s="149">
        <v>3518149128</v>
      </c>
      <c r="C888" s="150" t="s">
        <v>339</v>
      </c>
      <c r="D888" s="149">
        <v>149</v>
      </c>
      <c r="E888" s="150" t="s">
        <v>103</v>
      </c>
      <c r="F888" s="149">
        <v>128</v>
      </c>
      <c r="G888" s="150" t="s">
        <v>110</v>
      </c>
      <c r="H888" s="151">
        <v>30</v>
      </c>
      <c r="I888" s="151"/>
      <c r="J888" s="152" t="str">
        <f t="shared" si="117"/>
        <v/>
      </c>
      <c r="K888" s="152">
        <f t="shared" si="118"/>
        <v>581</v>
      </c>
      <c r="L888" s="152">
        <f t="shared" si="119"/>
        <v>583</v>
      </c>
      <c r="M888" s="153"/>
      <c r="N888" s="152">
        <f t="shared" si="120"/>
        <v>11456.836107503608</v>
      </c>
      <c r="O888" s="152">
        <f t="shared" si="125"/>
        <v>583</v>
      </c>
      <c r="P888" s="152">
        <f t="shared" si="121"/>
        <v>0</v>
      </c>
      <c r="Q888" s="152">
        <f t="shared" si="122"/>
        <v>893</v>
      </c>
      <c r="R888" s="152">
        <f t="shared" si="123"/>
        <v>12932.836107503608</v>
      </c>
      <c r="S888" s="154" t="str">
        <f t="shared" si="124"/>
        <v/>
      </c>
    </row>
    <row r="889" spans="1:19" x14ac:dyDescent="0.25">
      <c r="A889" s="149">
        <v>3518</v>
      </c>
      <c r="B889" s="149">
        <v>3518149149</v>
      </c>
      <c r="C889" s="150" t="s">
        <v>339</v>
      </c>
      <c r="D889" s="149">
        <v>149</v>
      </c>
      <c r="E889" s="150" t="s">
        <v>103</v>
      </c>
      <c r="F889" s="149">
        <v>149</v>
      </c>
      <c r="G889" s="150" t="s">
        <v>103</v>
      </c>
      <c r="H889" s="151">
        <v>135</v>
      </c>
      <c r="I889" s="151"/>
      <c r="J889" s="152" t="str">
        <f t="shared" si="117"/>
        <v/>
      </c>
      <c r="K889" s="152">
        <f t="shared" si="118"/>
        <v>16</v>
      </c>
      <c r="L889" s="152">
        <f t="shared" si="119"/>
        <v>15</v>
      </c>
      <c r="M889" s="153"/>
      <c r="N889" s="152">
        <f t="shared" si="120"/>
        <v>12808.462003253087</v>
      </c>
      <c r="O889" s="152">
        <f t="shared" si="125"/>
        <v>15</v>
      </c>
      <c r="P889" s="152">
        <f t="shared" si="121"/>
        <v>0</v>
      </c>
      <c r="Q889" s="152">
        <f t="shared" si="122"/>
        <v>893</v>
      </c>
      <c r="R889" s="152">
        <f t="shared" si="123"/>
        <v>13716.462003253087</v>
      </c>
      <c r="S889" s="154" t="str">
        <f t="shared" si="124"/>
        <v/>
      </c>
    </row>
    <row r="890" spans="1:19" x14ac:dyDescent="0.25">
      <c r="A890" s="149">
        <v>3518</v>
      </c>
      <c r="B890" s="149">
        <v>3518149181</v>
      </c>
      <c r="C890" s="150" t="s">
        <v>339</v>
      </c>
      <c r="D890" s="149">
        <v>149</v>
      </c>
      <c r="E890" s="150" t="s">
        <v>103</v>
      </c>
      <c r="F890" s="149">
        <v>181</v>
      </c>
      <c r="G890" s="150" t="s">
        <v>105</v>
      </c>
      <c r="H890" s="151">
        <v>10</v>
      </c>
      <c r="I890" s="151"/>
      <c r="J890" s="152" t="str">
        <f t="shared" si="117"/>
        <v/>
      </c>
      <c r="K890" s="152">
        <f t="shared" si="118"/>
        <v>769</v>
      </c>
      <c r="L890" s="152">
        <f t="shared" si="119"/>
        <v>767</v>
      </c>
      <c r="M890" s="153"/>
      <c r="N890" s="152">
        <f t="shared" si="120"/>
        <v>11377.02377179523</v>
      </c>
      <c r="O890" s="152">
        <f t="shared" si="125"/>
        <v>767</v>
      </c>
      <c r="P890" s="152">
        <f t="shared" si="121"/>
        <v>0</v>
      </c>
      <c r="Q890" s="152">
        <f t="shared" si="122"/>
        <v>893</v>
      </c>
      <c r="R890" s="152">
        <f t="shared" si="123"/>
        <v>13037.02377179523</v>
      </c>
      <c r="S890" s="154" t="str">
        <f t="shared" si="124"/>
        <v/>
      </c>
    </row>
    <row r="891" spans="1:19" x14ac:dyDescent="0.25">
      <c r="A891" s="155" t="s">
        <v>369</v>
      </c>
      <c r="B891" s="155" t="s">
        <v>369</v>
      </c>
      <c r="C891" s="155" t="s">
        <v>369</v>
      </c>
      <c r="D891" s="155" t="s">
        <v>369</v>
      </c>
      <c r="E891" s="155" t="s">
        <v>369</v>
      </c>
      <c r="F891" s="155" t="s">
        <v>369</v>
      </c>
      <c r="G891" s="155" t="s">
        <v>369</v>
      </c>
      <c r="H891" s="156">
        <f>SUM(H10:H890)</f>
        <v>44571</v>
      </c>
      <c r="I891" s="157"/>
      <c r="J891" s="155" t="s">
        <v>369</v>
      </c>
      <c r="K891" s="155" t="s">
        <v>369</v>
      </c>
      <c r="L891" s="155" t="s">
        <v>369</v>
      </c>
      <c r="N891" s="155" t="s">
        <v>369</v>
      </c>
      <c r="O891" s="155" t="s">
        <v>369</v>
      </c>
      <c r="P891" s="155" t="s">
        <v>369</v>
      </c>
      <c r="Q891" s="155" t="s">
        <v>369</v>
      </c>
      <c r="R891" s="155" t="s">
        <v>369</v>
      </c>
      <c r="S891" s="155" t="s">
        <v>369</v>
      </c>
    </row>
  </sheetData>
  <autoFilter ref="A9:S891"/>
  <pageMargins left="0.7" right="0.7" top="0.75" bottom="0.75" header="0.3" footer="0.3"/>
  <pageSetup scale="70" fitToHeight="0" orientation="landscape" r:id="rId1"/>
  <headerFooter>
    <oddFooter>&amp;C&amp;D&amp;RPage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DESE-231-43680</_dlc_DocId>
    <_dlc_DocIdUrl xmlns="733efe1c-5bbe-4968-87dc-d400e65c879f">
      <Url>https://sharepoint.doemass.org/ese/webteam/cps/_layouts/DocIdRedir.aspx?ID=DESE-231-43680</Url>
      <Description>DESE-231-43680</Description>
    </_dlc_DocIdUrl>
  </documentManagement>
</p:properties>
</file>

<file path=customXml/itemProps1.xml><?xml version="1.0" encoding="utf-8"?>
<ds:datastoreItem xmlns:ds="http://schemas.openxmlformats.org/officeDocument/2006/customXml" ds:itemID="{7CB13966-5B04-460F-87A1-BC539D0CD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6F5657-D7EA-4043-A727-A90B8002FBD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54A0052-40C2-4DC2-B9A6-8510BB488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57EC07C-5DF7-40F7-8B0C-8170C6E3F280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0a4e05da-b9bc-4326-ad73-01ef31b95567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33efe1c-5bbe-4968-87dc-d400e65c879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pct hist</vt:lpstr>
      <vt:lpstr>18Q4</vt:lpstr>
      <vt:lpstr>Districts</vt:lpstr>
      <vt:lpstr>19Q1a</vt:lpstr>
      <vt:lpstr>19Q1c</vt:lpstr>
      <vt:lpstr>19Q1e</vt:lpstr>
      <vt:lpstr>compare</vt:lpstr>
      <vt:lpstr>_18Q4</vt:lpstr>
      <vt:lpstr>_19Q1a</vt:lpstr>
      <vt:lpstr>_19Q1c</vt:lpstr>
      <vt:lpstr>_19Q1e</vt:lpstr>
      <vt:lpstr>distinfo</vt:lpstr>
      <vt:lpstr>'19Q1e'!Print_Area</vt:lpstr>
      <vt:lpstr>compare!Print_Area</vt:lpstr>
      <vt:lpstr>'pct hist'!Print_Area</vt:lpstr>
      <vt:lpstr>'19Q1e'!Print_Titles</vt:lpstr>
      <vt:lpstr>compare!Print_Titles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FY19 Foundation Rates by Charter School and Sending District (Q1)(e)</dc:title>
  <dc:creator>DESE</dc:creator>
  <cp:lastModifiedBy>dzou</cp:lastModifiedBy>
  <cp:lastPrinted>2018-07-27T20:46:45Z</cp:lastPrinted>
  <dcterms:created xsi:type="dcterms:W3CDTF">2018-04-13T15:54:00Z</dcterms:created>
  <dcterms:modified xsi:type="dcterms:W3CDTF">2018-07-30T21:37:39Z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30 2018</vt:lpwstr>
  </property>
</Properties>
</file>